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计算结果" sheetId="2" r:id="rId2"/>
  </sheets>
  <definedNames>
    <definedName name="_xlnm._FilterDatabase" localSheetId="0" hidden="1">'000300'!$A$1:$T$2891</definedName>
  </definedNames>
  <calcPr calcId="152511"/>
</workbook>
</file>

<file path=xl/calcChain.xml><?xml version="1.0" encoding="utf-8"?>
<calcChain xmlns="http://schemas.openxmlformats.org/spreadsheetml/2006/main">
  <c r="N5" i="1" l="1"/>
  <c r="N6" i="1"/>
  <c r="O6" i="1" s="1"/>
  <c r="N7" i="1"/>
  <c r="O7" i="1" s="1"/>
  <c r="N8" i="1"/>
  <c r="O8" i="1" s="1"/>
  <c r="N9" i="1"/>
  <c r="N10" i="1"/>
  <c r="N11" i="1"/>
  <c r="N12" i="1"/>
  <c r="O12" i="1" s="1"/>
  <c r="N4" i="1"/>
  <c r="O5" i="1"/>
  <c r="O9" i="1"/>
  <c r="O10" i="1"/>
  <c r="O11" i="1"/>
  <c r="C2" i="2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M1067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7" i="1"/>
  <c r="M1118" i="1"/>
  <c r="M1119" i="1"/>
  <c r="M1120" i="1"/>
  <c r="M1121" i="1"/>
  <c r="M1122" i="1"/>
  <c r="M1123" i="1"/>
  <c r="M1124" i="1"/>
  <c r="M1125" i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228" i="1"/>
  <c r="M1229" i="1"/>
  <c r="M1230" i="1"/>
  <c r="M1231" i="1"/>
  <c r="M1232" i="1"/>
  <c r="M1233" i="1"/>
  <c r="M1234" i="1"/>
  <c r="M1235" i="1"/>
  <c r="M1236" i="1"/>
  <c r="M1237" i="1"/>
  <c r="M1238" i="1"/>
  <c r="M1239" i="1"/>
  <c r="M1240" i="1"/>
  <c r="M1241" i="1"/>
  <c r="M1242" i="1"/>
  <c r="M1243" i="1"/>
  <c r="M1244" i="1"/>
  <c r="M1245" i="1"/>
  <c r="M1246" i="1"/>
  <c r="M1247" i="1"/>
  <c r="M1248" i="1"/>
  <c r="M1249" i="1"/>
  <c r="M1250" i="1"/>
  <c r="M1251" i="1"/>
  <c r="M1252" i="1"/>
  <c r="M1253" i="1"/>
  <c r="M1254" i="1"/>
  <c r="M1255" i="1"/>
  <c r="M1256" i="1"/>
  <c r="M1257" i="1"/>
  <c r="M1258" i="1"/>
  <c r="M1259" i="1"/>
  <c r="M1260" i="1"/>
  <c r="M1261" i="1"/>
  <c r="M1262" i="1"/>
  <c r="M1263" i="1"/>
  <c r="M1264" i="1"/>
  <c r="M1265" i="1"/>
  <c r="M1266" i="1"/>
  <c r="M1267" i="1"/>
  <c r="M1268" i="1"/>
  <c r="M1269" i="1"/>
  <c r="M1270" i="1"/>
  <c r="M1271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3" i="1"/>
  <c r="M1294" i="1"/>
  <c r="M1295" i="1"/>
  <c r="M1296" i="1"/>
  <c r="M1297" i="1"/>
  <c r="M1298" i="1"/>
  <c r="M1299" i="1"/>
  <c r="M1300" i="1"/>
  <c r="M1301" i="1"/>
  <c r="M1302" i="1"/>
  <c r="M1303" i="1"/>
  <c r="M1304" i="1"/>
  <c r="M1305" i="1"/>
  <c r="M1306" i="1"/>
  <c r="M1307" i="1"/>
  <c r="M1308" i="1"/>
  <c r="M1309" i="1"/>
  <c r="M1310" i="1"/>
  <c r="M1311" i="1"/>
  <c r="M1312" i="1"/>
  <c r="M1313" i="1"/>
  <c r="M1314" i="1"/>
  <c r="M1315" i="1"/>
  <c r="M1316" i="1"/>
  <c r="M1317" i="1"/>
  <c r="M1318" i="1"/>
  <c r="M1319" i="1"/>
  <c r="M1320" i="1"/>
  <c r="M1321" i="1"/>
  <c r="M1322" i="1"/>
  <c r="M1323" i="1"/>
  <c r="M1324" i="1"/>
  <c r="M1325" i="1"/>
  <c r="M1326" i="1"/>
  <c r="M1327" i="1"/>
  <c r="M1328" i="1"/>
  <c r="M1329" i="1"/>
  <c r="M1330" i="1"/>
  <c r="M1331" i="1"/>
  <c r="M1332" i="1"/>
  <c r="M1333" i="1"/>
  <c r="M1334" i="1"/>
  <c r="M1335" i="1"/>
  <c r="M1336" i="1"/>
  <c r="M1337" i="1"/>
  <c r="M1338" i="1"/>
  <c r="M1339" i="1"/>
  <c r="M1340" i="1"/>
  <c r="M1341" i="1"/>
  <c r="M1342" i="1"/>
  <c r="M1343" i="1"/>
  <c r="M1344" i="1"/>
  <c r="M1345" i="1"/>
  <c r="M1346" i="1"/>
  <c r="M1347" i="1"/>
  <c r="M1348" i="1"/>
  <c r="M1349" i="1"/>
  <c r="M1350" i="1"/>
  <c r="M1351" i="1"/>
  <c r="M1352" i="1"/>
  <c r="M1353" i="1"/>
  <c r="M1354" i="1"/>
  <c r="M1355" i="1"/>
  <c r="M1356" i="1"/>
  <c r="M1357" i="1"/>
  <c r="M1358" i="1"/>
  <c r="M1359" i="1"/>
  <c r="M1360" i="1"/>
  <c r="M1361" i="1"/>
  <c r="M1362" i="1"/>
  <c r="M1363" i="1"/>
  <c r="M1364" i="1"/>
  <c r="M1365" i="1"/>
  <c r="M1366" i="1"/>
  <c r="M1367" i="1"/>
  <c r="M1368" i="1"/>
  <c r="M1369" i="1"/>
  <c r="M1370" i="1"/>
  <c r="M1371" i="1"/>
  <c r="M1372" i="1"/>
  <c r="M1373" i="1"/>
  <c r="M1374" i="1"/>
  <c r="M1375" i="1"/>
  <c r="M1376" i="1"/>
  <c r="M1377" i="1"/>
  <c r="M1378" i="1"/>
  <c r="M1379" i="1"/>
  <c r="M1380" i="1"/>
  <c r="M1381" i="1"/>
  <c r="M1382" i="1"/>
  <c r="M1383" i="1"/>
  <c r="M1384" i="1"/>
  <c r="M1385" i="1"/>
  <c r="M1386" i="1"/>
  <c r="M1387" i="1"/>
  <c r="M1388" i="1"/>
  <c r="M1389" i="1"/>
  <c r="M1390" i="1"/>
  <c r="M1391" i="1"/>
  <c r="M1392" i="1"/>
  <c r="M1393" i="1"/>
  <c r="M1394" i="1"/>
  <c r="M1395" i="1"/>
  <c r="M1396" i="1"/>
  <c r="M1397" i="1"/>
  <c r="M1398" i="1"/>
  <c r="M1399" i="1"/>
  <c r="M1400" i="1"/>
  <c r="M1401" i="1"/>
  <c r="M1402" i="1"/>
  <c r="M1403" i="1"/>
  <c r="M1404" i="1"/>
  <c r="M1405" i="1"/>
  <c r="M1406" i="1"/>
  <c r="M1407" i="1"/>
  <c r="M1408" i="1"/>
  <c r="M1409" i="1"/>
  <c r="M1410" i="1"/>
  <c r="M1411" i="1"/>
  <c r="M1412" i="1"/>
  <c r="M1413" i="1"/>
  <c r="M1414" i="1"/>
  <c r="M1415" i="1"/>
  <c r="M1416" i="1"/>
  <c r="M1417" i="1"/>
  <c r="M1418" i="1"/>
  <c r="M1419" i="1"/>
  <c r="M1420" i="1"/>
  <c r="M1421" i="1"/>
  <c r="M1422" i="1"/>
  <c r="M1423" i="1"/>
  <c r="M1424" i="1"/>
  <c r="M1425" i="1"/>
  <c r="M1426" i="1"/>
  <c r="M1427" i="1"/>
  <c r="M1428" i="1"/>
  <c r="M1429" i="1"/>
  <c r="M1430" i="1"/>
  <c r="M1431" i="1"/>
  <c r="M1432" i="1"/>
  <c r="M1433" i="1"/>
  <c r="M1434" i="1"/>
  <c r="M1435" i="1"/>
  <c r="M1436" i="1"/>
  <c r="M1437" i="1"/>
  <c r="M1438" i="1"/>
  <c r="M1439" i="1"/>
  <c r="M1440" i="1"/>
  <c r="M1441" i="1"/>
  <c r="M1442" i="1"/>
  <c r="M1443" i="1"/>
  <c r="M1444" i="1"/>
  <c r="M1445" i="1"/>
  <c r="M1446" i="1"/>
  <c r="M1447" i="1"/>
  <c r="M1448" i="1"/>
  <c r="M1449" i="1"/>
  <c r="M1450" i="1"/>
  <c r="M1451" i="1"/>
  <c r="M1452" i="1"/>
  <c r="M1453" i="1"/>
  <c r="M1454" i="1"/>
  <c r="M1455" i="1"/>
  <c r="M1456" i="1"/>
  <c r="M1457" i="1"/>
  <c r="M1458" i="1"/>
  <c r="M1459" i="1"/>
  <c r="M1460" i="1"/>
  <c r="M1461" i="1"/>
  <c r="M1462" i="1"/>
  <c r="M1463" i="1"/>
  <c r="M1464" i="1"/>
  <c r="M1465" i="1"/>
  <c r="M1466" i="1"/>
  <c r="M1467" i="1"/>
  <c r="M1468" i="1"/>
  <c r="M1469" i="1"/>
  <c r="M1470" i="1"/>
  <c r="M1471" i="1"/>
  <c r="M1472" i="1"/>
  <c r="M1473" i="1"/>
  <c r="M1474" i="1"/>
  <c r="M1475" i="1"/>
  <c r="M1476" i="1"/>
  <c r="M1477" i="1"/>
  <c r="M1478" i="1"/>
  <c r="M1479" i="1"/>
  <c r="M1480" i="1"/>
  <c r="M1481" i="1"/>
  <c r="M1482" i="1"/>
  <c r="M1483" i="1"/>
  <c r="M1484" i="1"/>
  <c r="M1485" i="1"/>
  <c r="M1486" i="1"/>
  <c r="M1487" i="1"/>
  <c r="M1488" i="1"/>
  <c r="M1489" i="1"/>
  <c r="M1490" i="1"/>
  <c r="M1491" i="1"/>
  <c r="M1492" i="1"/>
  <c r="M1493" i="1"/>
  <c r="M1494" i="1"/>
  <c r="M1495" i="1"/>
  <c r="M1496" i="1"/>
  <c r="M1497" i="1"/>
  <c r="M1498" i="1"/>
  <c r="M1499" i="1"/>
  <c r="M1500" i="1"/>
  <c r="M1501" i="1"/>
  <c r="M1502" i="1"/>
  <c r="M1503" i="1"/>
  <c r="M1504" i="1"/>
  <c r="M1505" i="1"/>
  <c r="M1506" i="1"/>
  <c r="M1507" i="1"/>
  <c r="M1508" i="1"/>
  <c r="M1509" i="1"/>
  <c r="M1510" i="1"/>
  <c r="M1511" i="1"/>
  <c r="M1512" i="1"/>
  <c r="M1513" i="1"/>
  <c r="M1514" i="1"/>
  <c r="M1515" i="1"/>
  <c r="M1516" i="1"/>
  <c r="M1517" i="1"/>
  <c r="M1518" i="1"/>
  <c r="M1519" i="1"/>
  <c r="M1520" i="1"/>
  <c r="M1521" i="1"/>
  <c r="M1522" i="1"/>
  <c r="M1523" i="1"/>
  <c r="M1524" i="1"/>
  <c r="M1525" i="1"/>
  <c r="M1526" i="1"/>
  <c r="M1527" i="1"/>
  <c r="M1528" i="1"/>
  <c r="M1529" i="1"/>
  <c r="M1530" i="1"/>
  <c r="M1531" i="1"/>
  <c r="M1532" i="1"/>
  <c r="M1533" i="1"/>
  <c r="M1534" i="1"/>
  <c r="M1535" i="1"/>
  <c r="M1536" i="1"/>
  <c r="M1537" i="1"/>
  <c r="M1538" i="1"/>
  <c r="M1539" i="1"/>
  <c r="M1540" i="1"/>
  <c r="M1541" i="1"/>
  <c r="M1542" i="1"/>
  <c r="M1543" i="1"/>
  <c r="M1544" i="1"/>
  <c r="M1545" i="1"/>
  <c r="M1546" i="1"/>
  <c r="M1547" i="1"/>
  <c r="M1548" i="1"/>
  <c r="M1549" i="1"/>
  <c r="M1550" i="1"/>
  <c r="M1551" i="1"/>
  <c r="M1552" i="1"/>
  <c r="M1553" i="1"/>
  <c r="M1554" i="1"/>
  <c r="M1555" i="1"/>
  <c r="M1556" i="1"/>
  <c r="M1557" i="1"/>
  <c r="M1558" i="1"/>
  <c r="M1559" i="1"/>
  <c r="M1560" i="1"/>
  <c r="M1561" i="1"/>
  <c r="M1562" i="1"/>
  <c r="M1563" i="1"/>
  <c r="M1564" i="1"/>
  <c r="M1565" i="1"/>
  <c r="M1566" i="1"/>
  <c r="M1567" i="1"/>
  <c r="M1568" i="1"/>
  <c r="M1569" i="1"/>
  <c r="M1570" i="1"/>
  <c r="M1571" i="1"/>
  <c r="M1572" i="1"/>
  <c r="M1573" i="1"/>
  <c r="M1574" i="1"/>
  <c r="M1575" i="1"/>
  <c r="M1576" i="1"/>
  <c r="M1577" i="1"/>
  <c r="M1578" i="1"/>
  <c r="M1579" i="1"/>
  <c r="M1580" i="1"/>
  <c r="M1581" i="1"/>
  <c r="M1582" i="1"/>
  <c r="M1583" i="1"/>
  <c r="M1584" i="1"/>
  <c r="M1585" i="1"/>
  <c r="M1586" i="1"/>
  <c r="M1587" i="1"/>
  <c r="M1588" i="1"/>
  <c r="M1589" i="1"/>
  <c r="M1590" i="1"/>
  <c r="M1591" i="1"/>
  <c r="M1592" i="1"/>
  <c r="M1593" i="1"/>
  <c r="M1594" i="1"/>
  <c r="M1595" i="1"/>
  <c r="M1596" i="1"/>
  <c r="M1597" i="1"/>
  <c r="M1598" i="1"/>
  <c r="M1599" i="1"/>
  <c r="M1600" i="1"/>
  <c r="M1601" i="1"/>
  <c r="M1602" i="1"/>
  <c r="M1603" i="1"/>
  <c r="M1604" i="1"/>
  <c r="M1605" i="1"/>
  <c r="M1606" i="1"/>
  <c r="M1607" i="1"/>
  <c r="M1608" i="1"/>
  <c r="M1609" i="1"/>
  <c r="M1610" i="1"/>
  <c r="M1611" i="1"/>
  <c r="M1612" i="1"/>
  <c r="M1613" i="1"/>
  <c r="M1614" i="1"/>
  <c r="M1615" i="1"/>
  <c r="M1616" i="1"/>
  <c r="M1617" i="1"/>
  <c r="M1618" i="1"/>
  <c r="M1619" i="1"/>
  <c r="M1620" i="1"/>
  <c r="M1621" i="1"/>
  <c r="M1622" i="1"/>
  <c r="M1623" i="1"/>
  <c r="M1624" i="1"/>
  <c r="M1625" i="1"/>
  <c r="M1626" i="1"/>
  <c r="M1627" i="1"/>
  <c r="M1628" i="1"/>
  <c r="M1629" i="1"/>
  <c r="M1630" i="1"/>
  <c r="M1631" i="1"/>
  <c r="M1632" i="1"/>
  <c r="M1633" i="1"/>
  <c r="M1634" i="1"/>
  <c r="M1635" i="1"/>
  <c r="M1636" i="1"/>
  <c r="M1637" i="1"/>
  <c r="M1638" i="1"/>
  <c r="M1639" i="1"/>
  <c r="M1640" i="1"/>
  <c r="M1641" i="1"/>
  <c r="M1642" i="1"/>
  <c r="M1643" i="1"/>
  <c r="M1644" i="1"/>
  <c r="M1645" i="1"/>
  <c r="M1646" i="1"/>
  <c r="M1647" i="1"/>
  <c r="M1648" i="1"/>
  <c r="M1649" i="1"/>
  <c r="M1650" i="1"/>
  <c r="M1651" i="1"/>
  <c r="M1652" i="1"/>
  <c r="M1653" i="1"/>
  <c r="M1654" i="1"/>
  <c r="M1655" i="1"/>
  <c r="M1656" i="1"/>
  <c r="M1657" i="1"/>
  <c r="M1658" i="1"/>
  <c r="M1659" i="1"/>
  <c r="M1660" i="1"/>
  <c r="M1661" i="1"/>
  <c r="M1662" i="1"/>
  <c r="M1663" i="1"/>
  <c r="M1664" i="1"/>
  <c r="M1665" i="1"/>
  <c r="M1666" i="1"/>
  <c r="M1667" i="1"/>
  <c r="M1668" i="1"/>
  <c r="M1669" i="1"/>
  <c r="M1670" i="1"/>
  <c r="M1671" i="1"/>
  <c r="M1672" i="1"/>
  <c r="M1673" i="1"/>
  <c r="M1674" i="1"/>
  <c r="M1675" i="1"/>
  <c r="M1676" i="1"/>
  <c r="M1677" i="1"/>
  <c r="M1678" i="1"/>
  <c r="M1679" i="1"/>
  <c r="M1680" i="1"/>
  <c r="M1681" i="1"/>
  <c r="M1682" i="1"/>
  <c r="M1683" i="1"/>
  <c r="M1684" i="1"/>
  <c r="M1685" i="1"/>
  <c r="M1686" i="1"/>
  <c r="M1687" i="1"/>
  <c r="M1688" i="1"/>
  <c r="M1689" i="1"/>
  <c r="M1690" i="1"/>
  <c r="M1691" i="1"/>
  <c r="M1692" i="1"/>
  <c r="M1693" i="1"/>
  <c r="M1694" i="1"/>
  <c r="M1695" i="1"/>
  <c r="M1696" i="1"/>
  <c r="M1697" i="1"/>
  <c r="M1698" i="1"/>
  <c r="M1699" i="1"/>
  <c r="M1700" i="1"/>
  <c r="M1701" i="1"/>
  <c r="M1702" i="1"/>
  <c r="M1703" i="1"/>
  <c r="M1704" i="1"/>
  <c r="M1705" i="1"/>
  <c r="M1706" i="1"/>
  <c r="M1707" i="1"/>
  <c r="M1708" i="1"/>
  <c r="M1709" i="1"/>
  <c r="M1710" i="1"/>
  <c r="M1711" i="1"/>
  <c r="M1712" i="1"/>
  <c r="M1713" i="1"/>
  <c r="M1714" i="1"/>
  <c r="M1715" i="1"/>
  <c r="M1716" i="1"/>
  <c r="M1717" i="1"/>
  <c r="M1718" i="1"/>
  <c r="M1719" i="1"/>
  <c r="M1720" i="1"/>
  <c r="M1721" i="1"/>
  <c r="M1722" i="1"/>
  <c r="M1723" i="1"/>
  <c r="M1724" i="1"/>
  <c r="M1725" i="1"/>
  <c r="M1726" i="1"/>
  <c r="M1727" i="1"/>
  <c r="M1728" i="1"/>
  <c r="M1729" i="1"/>
  <c r="M1730" i="1"/>
  <c r="M1731" i="1"/>
  <c r="M1732" i="1"/>
  <c r="M1733" i="1"/>
  <c r="M1734" i="1"/>
  <c r="M1735" i="1"/>
  <c r="M1736" i="1"/>
  <c r="M1737" i="1"/>
  <c r="M1738" i="1"/>
  <c r="M1739" i="1"/>
  <c r="M1740" i="1"/>
  <c r="M1741" i="1"/>
  <c r="M1742" i="1"/>
  <c r="M1743" i="1"/>
  <c r="M1744" i="1"/>
  <c r="M1745" i="1"/>
  <c r="M1746" i="1"/>
  <c r="M1747" i="1"/>
  <c r="M1748" i="1"/>
  <c r="M1749" i="1"/>
  <c r="M1750" i="1"/>
  <c r="M1751" i="1"/>
  <c r="M1752" i="1"/>
  <c r="M1753" i="1"/>
  <c r="M1754" i="1"/>
  <c r="M1755" i="1"/>
  <c r="M1756" i="1"/>
  <c r="M1757" i="1"/>
  <c r="M1758" i="1"/>
  <c r="M1759" i="1"/>
  <c r="M1760" i="1"/>
  <c r="M1761" i="1"/>
  <c r="M1762" i="1"/>
  <c r="M1763" i="1"/>
  <c r="M1764" i="1"/>
  <c r="M1765" i="1"/>
  <c r="M1766" i="1"/>
  <c r="M1767" i="1"/>
  <c r="M1768" i="1"/>
  <c r="M1769" i="1"/>
  <c r="M1770" i="1"/>
  <c r="M1771" i="1"/>
  <c r="M1772" i="1"/>
  <c r="M1773" i="1"/>
  <c r="M1774" i="1"/>
  <c r="M1775" i="1"/>
  <c r="M1776" i="1"/>
  <c r="M1777" i="1"/>
  <c r="M1778" i="1"/>
  <c r="M1779" i="1"/>
  <c r="M1780" i="1"/>
  <c r="M1781" i="1"/>
  <c r="M1782" i="1"/>
  <c r="M1783" i="1"/>
  <c r="M1784" i="1"/>
  <c r="M1785" i="1"/>
  <c r="M1786" i="1"/>
  <c r="M1787" i="1"/>
  <c r="M1788" i="1"/>
  <c r="M1789" i="1"/>
  <c r="M1790" i="1"/>
  <c r="M1791" i="1"/>
  <c r="M1792" i="1"/>
  <c r="M1793" i="1"/>
  <c r="M1794" i="1"/>
  <c r="M1795" i="1"/>
  <c r="M1796" i="1"/>
  <c r="M1797" i="1"/>
  <c r="M1798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M1814" i="1"/>
  <c r="M1815" i="1"/>
  <c r="M1816" i="1"/>
  <c r="M1817" i="1"/>
  <c r="M1818" i="1"/>
  <c r="M1819" i="1"/>
  <c r="M1820" i="1"/>
  <c r="M1821" i="1"/>
  <c r="M1822" i="1"/>
  <c r="M1823" i="1"/>
  <c r="M1824" i="1"/>
  <c r="M1825" i="1"/>
  <c r="M1826" i="1"/>
  <c r="M1827" i="1"/>
  <c r="M1828" i="1"/>
  <c r="M1829" i="1"/>
  <c r="M1830" i="1"/>
  <c r="M1831" i="1"/>
  <c r="M1832" i="1"/>
  <c r="M1833" i="1"/>
  <c r="M1834" i="1"/>
  <c r="M1835" i="1"/>
  <c r="M1836" i="1"/>
  <c r="M1837" i="1"/>
  <c r="M1838" i="1"/>
  <c r="M1839" i="1"/>
  <c r="M1840" i="1"/>
  <c r="M1841" i="1"/>
  <c r="M1842" i="1"/>
  <c r="M1843" i="1"/>
  <c r="M1844" i="1"/>
  <c r="M1845" i="1"/>
  <c r="M1846" i="1"/>
  <c r="M1847" i="1"/>
  <c r="M1848" i="1"/>
  <c r="M1849" i="1"/>
  <c r="M1850" i="1"/>
  <c r="M1851" i="1"/>
  <c r="M1852" i="1"/>
  <c r="M1853" i="1"/>
  <c r="M1854" i="1"/>
  <c r="M1855" i="1"/>
  <c r="M1856" i="1"/>
  <c r="M1857" i="1"/>
  <c r="M1858" i="1"/>
  <c r="M1859" i="1"/>
  <c r="M1860" i="1"/>
  <c r="M1861" i="1"/>
  <c r="M1862" i="1"/>
  <c r="M1863" i="1"/>
  <c r="M1864" i="1"/>
  <c r="M1865" i="1"/>
  <c r="M1866" i="1"/>
  <c r="M1867" i="1"/>
  <c r="M1868" i="1"/>
  <c r="M1869" i="1"/>
  <c r="M1870" i="1"/>
  <c r="M1871" i="1"/>
  <c r="M1872" i="1"/>
  <c r="M1873" i="1"/>
  <c r="M1874" i="1"/>
  <c r="M1875" i="1"/>
  <c r="M1876" i="1"/>
  <c r="M1877" i="1"/>
  <c r="M1878" i="1"/>
  <c r="M1879" i="1"/>
  <c r="M1880" i="1"/>
  <c r="M1881" i="1"/>
  <c r="M1882" i="1"/>
  <c r="M1883" i="1"/>
  <c r="M1884" i="1"/>
  <c r="M1885" i="1"/>
  <c r="M1886" i="1"/>
  <c r="M1887" i="1"/>
  <c r="M1888" i="1"/>
  <c r="M1889" i="1"/>
  <c r="M1890" i="1"/>
  <c r="M1891" i="1"/>
  <c r="M1892" i="1"/>
  <c r="M1893" i="1"/>
  <c r="M1894" i="1"/>
  <c r="M1895" i="1"/>
  <c r="M1896" i="1"/>
  <c r="M1897" i="1"/>
  <c r="M1898" i="1"/>
  <c r="M1899" i="1"/>
  <c r="M1900" i="1"/>
  <c r="M1901" i="1"/>
  <c r="M1902" i="1"/>
  <c r="M1903" i="1"/>
  <c r="M1904" i="1"/>
  <c r="M1905" i="1"/>
  <c r="M1906" i="1"/>
  <c r="M1907" i="1"/>
  <c r="M1908" i="1"/>
  <c r="M1909" i="1"/>
  <c r="M1910" i="1"/>
  <c r="M1911" i="1"/>
  <c r="M1912" i="1"/>
  <c r="M1913" i="1"/>
  <c r="M1914" i="1"/>
  <c r="M1915" i="1"/>
  <c r="M1916" i="1"/>
  <c r="M1917" i="1"/>
  <c r="M1918" i="1"/>
  <c r="M1919" i="1"/>
  <c r="M1920" i="1"/>
  <c r="M1921" i="1"/>
  <c r="M1922" i="1"/>
  <c r="M1923" i="1"/>
  <c r="M1924" i="1"/>
  <c r="M1925" i="1"/>
  <c r="M1926" i="1"/>
  <c r="M1927" i="1"/>
  <c r="M1928" i="1"/>
  <c r="M1929" i="1"/>
  <c r="M1930" i="1"/>
  <c r="M1931" i="1"/>
  <c r="M1932" i="1"/>
  <c r="M1933" i="1"/>
  <c r="M1934" i="1"/>
  <c r="M1935" i="1"/>
  <c r="M1936" i="1"/>
  <c r="M1937" i="1"/>
  <c r="M1938" i="1"/>
  <c r="M1939" i="1"/>
  <c r="M1940" i="1"/>
  <c r="M1941" i="1"/>
  <c r="M1942" i="1"/>
  <c r="M1943" i="1"/>
  <c r="M1944" i="1"/>
  <c r="M1945" i="1"/>
  <c r="M1946" i="1"/>
  <c r="M1947" i="1"/>
  <c r="M1948" i="1"/>
  <c r="M1949" i="1"/>
  <c r="M1950" i="1"/>
  <c r="M1951" i="1"/>
  <c r="M1952" i="1"/>
  <c r="M1953" i="1"/>
  <c r="M1954" i="1"/>
  <c r="M1955" i="1"/>
  <c r="M1956" i="1"/>
  <c r="M1957" i="1"/>
  <c r="M1958" i="1"/>
  <c r="M1959" i="1"/>
  <c r="M1960" i="1"/>
  <c r="M1961" i="1"/>
  <c r="M1962" i="1"/>
  <c r="M1963" i="1"/>
  <c r="M1964" i="1"/>
  <c r="M1965" i="1"/>
  <c r="M1966" i="1"/>
  <c r="M1967" i="1"/>
  <c r="M1968" i="1"/>
  <c r="M1969" i="1"/>
  <c r="M1970" i="1"/>
  <c r="M1971" i="1"/>
  <c r="M1972" i="1"/>
  <c r="M1973" i="1"/>
  <c r="M1974" i="1"/>
  <c r="M1975" i="1"/>
  <c r="M1976" i="1"/>
  <c r="M1977" i="1"/>
  <c r="M1978" i="1"/>
  <c r="M1979" i="1"/>
  <c r="M1980" i="1"/>
  <c r="M1981" i="1"/>
  <c r="M1982" i="1"/>
  <c r="M1983" i="1"/>
  <c r="M1984" i="1"/>
  <c r="M1985" i="1"/>
  <c r="M1986" i="1"/>
  <c r="M1987" i="1"/>
  <c r="M1988" i="1"/>
  <c r="M1989" i="1"/>
  <c r="M1990" i="1"/>
  <c r="M1991" i="1"/>
  <c r="M1992" i="1"/>
  <c r="M1993" i="1"/>
  <c r="M1994" i="1"/>
  <c r="M1995" i="1"/>
  <c r="M1996" i="1"/>
  <c r="M1997" i="1"/>
  <c r="M1998" i="1"/>
  <c r="M1999" i="1"/>
  <c r="M2000" i="1"/>
  <c r="M2001" i="1"/>
  <c r="M2002" i="1"/>
  <c r="M2003" i="1"/>
  <c r="M2004" i="1"/>
  <c r="M2005" i="1"/>
  <c r="M2006" i="1"/>
  <c r="M2007" i="1"/>
  <c r="M2008" i="1"/>
  <c r="M2009" i="1"/>
  <c r="M2010" i="1"/>
  <c r="M2011" i="1"/>
  <c r="M2012" i="1"/>
  <c r="M2013" i="1"/>
  <c r="M2014" i="1"/>
  <c r="M2015" i="1"/>
  <c r="M2016" i="1"/>
  <c r="M2017" i="1"/>
  <c r="M2018" i="1"/>
  <c r="M2019" i="1"/>
  <c r="M2020" i="1"/>
  <c r="M2021" i="1"/>
  <c r="M2022" i="1"/>
  <c r="M2023" i="1"/>
  <c r="M2024" i="1"/>
  <c r="M2025" i="1"/>
  <c r="M2026" i="1"/>
  <c r="M2027" i="1"/>
  <c r="M2028" i="1"/>
  <c r="M2029" i="1"/>
  <c r="M2030" i="1"/>
  <c r="M2031" i="1"/>
  <c r="M2032" i="1"/>
  <c r="M2033" i="1"/>
  <c r="M2034" i="1"/>
  <c r="M2035" i="1"/>
  <c r="M2036" i="1"/>
  <c r="M2037" i="1"/>
  <c r="M2038" i="1"/>
  <c r="M2039" i="1"/>
  <c r="M2040" i="1"/>
  <c r="M2041" i="1"/>
  <c r="M2042" i="1"/>
  <c r="M2043" i="1"/>
  <c r="M2044" i="1"/>
  <c r="M2045" i="1"/>
  <c r="M2046" i="1"/>
  <c r="M2047" i="1"/>
  <c r="M2048" i="1"/>
  <c r="M2049" i="1"/>
  <c r="M2050" i="1"/>
  <c r="M2051" i="1"/>
  <c r="M2052" i="1"/>
  <c r="M2053" i="1"/>
  <c r="M2054" i="1"/>
  <c r="M2055" i="1"/>
  <c r="M2056" i="1"/>
  <c r="M2057" i="1"/>
  <c r="M2058" i="1"/>
  <c r="M2059" i="1"/>
  <c r="M2060" i="1"/>
  <c r="M2061" i="1"/>
  <c r="M2062" i="1"/>
  <c r="M2063" i="1"/>
  <c r="M2064" i="1"/>
  <c r="M2065" i="1"/>
  <c r="M2066" i="1"/>
  <c r="M2067" i="1"/>
  <c r="M2068" i="1"/>
  <c r="M2069" i="1"/>
  <c r="M2070" i="1"/>
  <c r="M2071" i="1"/>
  <c r="M2072" i="1"/>
  <c r="M2073" i="1"/>
  <c r="M2074" i="1"/>
  <c r="M2075" i="1"/>
  <c r="M2076" i="1"/>
  <c r="M2077" i="1"/>
  <c r="M2078" i="1"/>
  <c r="M2079" i="1"/>
  <c r="M2080" i="1"/>
  <c r="M2081" i="1"/>
  <c r="M2082" i="1"/>
  <c r="M2083" i="1"/>
  <c r="M2084" i="1"/>
  <c r="M2085" i="1"/>
  <c r="M2086" i="1"/>
  <c r="M2087" i="1"/>
  <c r="M2088" i="1"/>
  <c r="M2089" i="1"/>
  <c r="M2090" i="1"/>
  <c r="M2091" i="1"/>
  <c r="M2092" i="1"/>
  <c r="M2093" i="1"/>
  <c r="M2094" i="1"/>
  <c r="M2095" i="1"/>
  <c r="M2096" i="1"/>
  <c r="M2097" i="1"/>
  <c r="M2098" i="1"/>
  <c r="M2099" i="1"/>
  <c r="M2100" i="1"/>
  <c r="M2101" i="1"/>
  <c r="M2102" i="1"/>
  <c r="M2103" i="1"/>
  <c r="M2104" i="1"/>
  <c r="M2105" i="1"/>
  <c r="M2106" i="1"/>
  <c r="M2107" i="1"/>
  <c r="M2108" i="1"/>
  <c r="M2109" i="1"/>
  <c r="M2110" i="1"/>
  <c r="M2111" i="1"/>
  <c r="M2112" i="1"/>
  <c r="M2113" i="1"/>
  <c r="M2114" i="1"/>
  <c r="M2115" i="1"/>
  <c r="M2116" i="1"/>
  <c r="M2117" i="1"/>
  <c r="M2118" i="1"/>
  <c r="M2119" i="1"/>
  <c r="M2120" i="1"/>
  <c r="M2121" i="1"/>
  <c r="M2122" i="1"/>
  <c r="M2123" i="1"/>
  <c r="M2124" i="1"/>
  <c r="M2125" i="1"/>
  <c r="M2126" i="1"/>
  <c r="M2127" i="1"/>
  <c r="M2128" i="1"/>
  <c r="M2129" i="1"/>
  <c r="M2130" i="1"/>
  <c r="M2131" i="1"/>
  <c r="M2132" i="1"/>
  <c r="M2133" i="1"/>
  <c r="M2134" i="1"/>
  <c r="M2135" i="1"/>
  <c r="M2136" i="1"/>
  <c r="M2137" i="1"/>
  <c r="M2138" i="1"/>
  <c r="M2139" i="1"/>
  <c r="M2140" i="1"/>
  <c r="M2141" i="1"/>
  <c r="M2142" i="1"/>
  <c r="M2143" i="1"/>
  <c r="M2144" i="1"/>
  <c r="M2145" i="1"/>
  <c r="M2146" i="1"/>
  <c r="M2147" i="1"/>
  <c r="M2148" i="1"/>
  <c r="M2149" i="1"/>
  <c r="M2150" i="1"/>
  <c r="M2151" i="1"/>
  <c r="M2152" i="1"/>
  <c r="M2153" i="1"/>
  <c r="M2154" i="1"/>
  <c r="M2155" i="1"/>
  <c r="M2156" i="1"/>
  <c r="M2157" i="1"/>
  <c r="M2158" i="1"/>
  <c r="M2159" i="1"/>
  <c r="M2160" i="1"/>
  <c r="M2161" i="1"/>
  <c r="M2162" i="1"/>
  <c r="M2163" i="1"/>
  <c r="M2164" i="1"/>
  <c r="M2165" i="1"/>
  <c r="M2166" i="1"/>
  <c r="M2167" i="1"/>
  <c r="M2168" i="1"/>
  <c r="M2169" i="1"/>
  <c r="M2170" i="1"/>
  <c r="M2171" i="1"/>
  <c r="M2172" i="1"/>
  <c r="M2173" i="1"/>
  <c r="M2174" i="1"/>
  <c r="M2175" i="1"/>
  <c r="M2176" i="1"/>
  <c r="M2177" i="1"/>
  <c r="M2178" i="1"/>
  <c r="M2179" i="1"/>
  <c r="M2180" i="1"/>
  <c r="M2181" i="1"/>
  <c r="M2182" i="1"/>
  <c r="M2183" i="1"/>
  <c r="M2184" i="1"/>
  <c r="M2185" i="1"/>
  <c r="M2186" i="1"/>
  <c r="M2187" i="1"/>
  <c r="M2188" i="1"/>
  <c r="M2189" i="1"/>
  <c r="M2190" i="1"/>
  <c r="M2191" i="1"/>
  <c r="M2192" i="1"/>
  <c r="M2193" i="1"/>
  <c r="M2194" i="1"/>
  <c r="M2195" i="1"/>
  <c r="M2196" i="1"/>
  <c r="M2197" i="1"/>
  <c r="M2198" i="1"/>
  <c r="M2199" i="1"/>
  <c r="M2200" i="1"/>
  <c r="M2201" i="1"/>
  <c r="M2202" i="1"/>
  <c r="M2203" i="1"/>
  <c r="M2204" i="1"/>
  <c r="M2205" i="1"/>
  <c r="M2206" i="1"/>
  <c r="M2207" i="1"/>
  <c r="M2208" i="1"/>
  <c r="M2209" i="1"/>
  <c r="M2210" i="1"/>
  <c r="M2211" i="1"/>
  <c r="M2212" i="1"/>
  <c r="M2213" i="1"/>
  <c r="M2214" i="1"/>
  <c r="M2215" i="1"/>
  <c r="M2216" i="1"/>
  <c r="M2217" i="1"/>
  <c r="M2218" i="1"/>
  <c r="M2219" i="1"/>
  <c r="M2220" i="1"/>
  <c r="M2221" i="1"/>
  <c r="M2222" i="1"/>
  <c r="M2223" i="1"/>
  <c r="M2224" i="1"/>
  <c r="M2225" i="1"/>
  <c r="M2226" i="1"/>
  <c r="M2227" i="1"/>
  <c r="M2228" i="1"/>
  <c r="M2229" i="1"/>
  <c r="M2230" i="1"/>
  <c r="M2231" i="1"/>
  <c r="M2232" i="1"/>
  <c r="M2233" i="1"/>
  <c r="M2234" i="1"/>
  <c r="M2235" i="1"/>
  <c r="M2236" i="1"/>
  <c r="M2237" i="1"/>
  <c r="M2238" i="1"/>
  <c r="M2239" i="1"/>
  <c r="M2240" i="1"/>
  <c r="M2241" i="1"/>
  <c r="M2242" i="1"/>
  <c r="M2243" i="1"/>
  <c r="M2244" i="1"/>
  <c r="M2245" i="1"/>
  <c r="M2246" i="1"/>
  <c r="M2247" i="1"/>
  <c r="M2248" i="1"/>
  <c r="M2249" i="1"/>
  <c r="M2250" i="1"/>
  <c r="M2251" i="1"/>
  <c r="M2252" i="1"/>
  <c r="M2253" i="1"/>
  <c r="M2254" i="1"/>
  <c r="M2255" i="1"/>
  <c r="M2256" i="1"/>
  <c r="M2257" i="1"/>
  <c r="M2258" i="1"/>
  <c r="M2259" i="1"/>
  <c r="M2260" i="1"/>
  <c r="M2261" i="1"/>
  <c r="M2262" i="1"/>
  <c r="M2263" i="1"/>
  <c r="M2264" i="1"/>
  <c r="M2265" i="1"/>
  <c r="M2266" i="1"/>
  <c r="M2267" i="1"/>
  <c r="M2268" i="1"/>
  <c r="M2269" i="1"/>
  <c r="M2270" i="1"/>
  <c r="M2271" i="1"/>
  <c r="M2272" i="1"/>
  <c r="M2273" i="1"/>
  <c r="M2274" i="1"/>
  <c r="M2275" i="1"/>
  <c r="M2276" i="1"/>
  <c r="M2277" i="1"/>
  <c r="M2278" i="1"/>
  <c r="M2279" i="1"/>
  <c r="M2280" i="1"/>
  <c r="M2281" i="1"/>
  <c r="M2282" i="1"/>
  <c r="M2283" i="1"/>
  <c r="M2284" i="1"/>
  <c r="M2285" i="1"/>
  <c r="M2286" i="1"/>
  <c r="M2287" i="1"/>
  <c r="M2288" i="1"/>
  <c r="M2289" i="1"/>
  <c r="M2290" i="1"/>
  <c r="M2291" i="1"/>
  <c r="M2292" i="1"/>
  <c r="M2293" i="1"/>
  <c r="M2294" i="1"/>
  <c r="M2295" i="1"/>
  <c r="M2296" i="1"/>
  <c r="M2297" i="1"/>
  <c r="M2298" i="1"/>
  <c r="M2299" i="1"/>
  <c r="M2300" i="1"/>
  <c r="M2301" i="1"/>
  <c r="M2302" i="1"/>
  <c r="M2303" i="1"/>
  <c r="M2304" i="1"/>
  <c r="M2305" i="1"/>
  <c r="M2306" i="1"/>
  <c r="M2307" i="1"/>
  <c r="M2308" i="1"/>
  <c r="M2309" i="1"/>
  <c r="M2310" i="1"/>
  <c r="M2311" i="1"/>
  <c r="M2312" i="1"/>
  <c r="M2313" i="1"/>
  <c r="M2314" i="1"/>
  <c r="M2315" i="1"/>
  <c r="M2316" i="1"/>
  <c r="M2317" i="1"/>
  <c r="M2318" i="1"/>
  <c r="M2319" i="1"/>
  <c r="M2320" i="1"/>
  <c r="M2321" i="1"/>
  <c r="M2322" i="1"/>
  <c r="M2323" i="1"/>
  <c r="M2324" i="1"/>
  <c r="M2325" i="1"/>
  <c r="M2326" i="1"/>
  <c r="M2327" i="1"/>
  <c r="M2328" i="1"/>
  <c r="M2329" i="1"/>
  <c r="M2330" i="1"/>
  <c r="M2331" i="1"/>
  <c r="M2332" i="1"/>
  <c r="M2333" i="1"/>
  <c r="M2334" i="1"/>
  <c r="M2335" i="1"/>
  <c r="M2336" i="1"/>
  <c r="M2337" i="1"/>
  <c r="M2338" i="1"/>
  <c r="M2339" i="1"/>
  <c r="M2340" i="1"/>
  <c r="M2341" i="1"/>
  <c r="M2342" i="1"/>
  <c r="M2343" i="1"/>
  <c r="M2344" i="1"/>
  <c r="M2345" i="1"/>
  <c r="M2346" i="1"/>
  <c r="M2347" i="1"/>
  <c r="M2348" i="1"/>
  <c r="M2349" i="1"/>
  <c r="M2350" i="1"/>
  <c r="M2351" i="1"/>
  <c r="M2352" i="1"/>
  <c r="M2353" i="1"/>
  <c r="M2354" i="1"/>
  <c r="M2355" i="1"/>
  <c r="M2356" i="1"/>
  <c r="M2357" i="1"/>
  <c r="M2358" i="1"/>
  <c r="M2359" i="1"/>
  <c r="M2360" i="1"/>
  <c r="M2361" i="1"/>
  <c r="M2362" i="1"/>
  <c r="M2363" i="1"/>
  <c r="M2364" i="1"/>
  <c r="M2365" i="1"/>
  <c r="M2366" i="1"/>
  <c r="M2367" i="1"/>
  <c r="M2368" i="1"/>
  <c r="M2369" i="1"/>
  <c r="M2370" i="1"/>
  <c r="M2371" i="1"/>
  <c r="M2372" i="1"/>
  <c r="M2373" i="1"/>
  <c r="M2374" i="1"/>
  <c r="M2375" i="1"/>
  <c r="M2376" i="1"/>
  <c r="M2377" i="1"/>
  <c r="M2378" i="1"/>
  <c r="M2379" i="1"/>
  <c r="M2380" i="1"/>
  <c r="M2381" i="1"/>
  <c r="M2382" i="1"/>
  <c r="M2383" i="1"/>
  <c r="M2384" i="1"/>
  <c r="M2385" i="1"/>
  <c r="M2386" i="1"/>
  <c r="M2387" i="1"/>
  <c r="M2388" i="1"/>
  <c r="M2389" i="1"/>
  <c r="M2390" i="1"/>
  <c r="M2391" i="1"/>
  <c r="M2392" i="1"/>
  <c r="M2393" i="1"/>
  <c r="M2394" i="1"/>
  <c r="M2395" i="1"/>
  <c r="M2396" i="1"/>
  <c r="M2397" i="1"/>
  <c r="M2398" i="1"/>
  <c r="M2399" i="1"/>
  <c r="M2400" i="1"/>
  <c r="M2401" i="1"/>
  <c r="M2402" i="1"/>
  <c r="M2403" i="1"/>
  <c r="M2404" i="1"/>
  <c r="M2405" i="1"/>
  <c r="M2406" i="1"/>
  <c r="M2407" i="1"/>
  <c r="M2408" i="1"/>
  <c r="M2409" i="1"/>
  <c r="M2410" i="1"/>
  <c r="M2411" i="1"/>
  <c r="M2412" i="1"/>
  <c r="M2413" i="1"/>
  <c r="M2414" i="1"/>
  <c r="M2415" i="1"/>
  <c r="M2416" i="1"/>
  <c r="M2417" i="1"/>
  <c r="M2418" i="1"/>
  <c r="M2419" i="1"/>
  <c r="M2420" i="1"/>
  <c r="M2421" i="1"/>
  <c r="M2422" i="1"/>
  <c r="M2423" i="1"/>
  <c r="M2424" i="1"/>
  <c r="M2425" i="1"/>
  <c r="M2426" i="1"/>
  <c r="M2427" i="1"/>
  <c r="M2428" i="1"/>
  <c r="M2429" i="1"/>
  <c r="M2430" i="1"/>
  <c r="M2431" i="1"/>
  <c r="M2432" i="1"/>
  <c r="M2433" i="1"/>
  <c r="M2434" i="1"/>
  <c r="M2435" i="1"/>
  <c r="M2436" i="1"/>
  <c r="M2437" i="1"/>
  <c r="M2438" i="1"/>
  <c r="M2439" i="1"/>
  <c r="M2440" i="1"/>
  <c r="M2441" i="1"/>
  <c r="M2442" i="1"/>
  <c r="M2443" i="1"/>
  <c r="M2444" i="1"/>
  <c r="M2445" i="1"/>
  <c r="M2446" i="1"/>
  <c r="M2447" i="1"/>
  <c r="M2448" i="1"/>
  <c r="M2449" i="1"/>
  <c r="M2450" i="1"/>
  <c r="M2451" i="1"/>
  <c r="M2452" i="1"/>
  <c r="M2453" i="1"/>
  <c r="M2454" i="1"/>
  <c r="M2455" i="1"/>
  <c r="M2456" i="1"/>
  <c r="M2457" i="1"/>
  <c r="M2458" i="1"/>
  <c r="M2459" i="1"/>
  <c r="M2460" i="1"/>
  <c r="M2461" i="1"/>
  <c r="M2462" i="1"/>
  <c r="M2463" i="1"/>
  <c r="M2464" i="1"/>
  <c r="M2465" i="1"/>
  <c r="M2466" i="1"/>
  <c r="M2467" i="1"/>
  <c r="M2468" i="1"/>
  <c r="M2469" i="1"/>
  <c r="M2470" i="1"/>
  <c r="M2471" i="1"/>
  <c r="M2472" i="1"/>
  <c r="M2473" i="1"/>
  <c r="M2474" i="1"/>
  <c r="M2475" i="1"/>
  <c r="M2476" i="1"/>
  <c r="M2477" i="1"/>
  <c r="M2478" i="1"/>
  <c r="M2479" i="1"/>
  <c r="M2480" i="1"/>
  <c r="M2481" i="1"/>
  <c r="M2482" i="1"/>
  <c r="M2483" i="1"/>
  <c r="M2484" i="1"/>
  <c r="M2485" i="1"/>
  <c r="M2486" i="1"/>
  <c r="M2487" i="1"/>
  <c r="M2488" i="1"/>
  <c r="M2489" i="1"/>
  <c r="M2490" i="1"/>
  <c r="M2491" i="1"/>
  <c r="M2492" i="1"/>
  <c r="M2493" i="1"/>
  <c r="M2494" i="1"/>
  <c r="M2495" i="1"/>
  <c r="M2496" i="1"/>
  <c r="M2497" i="1"/>
  <c r="M2498" i="1"/>
  <c r="M2499" i="1"/>
  <c r="M2500" i="1"/>
  <c r="M2501" i="1"/>
  <c r="M2502" i="1"/>
  <c r="M2503" i="1"/>
  <c r="M2504" i="1"/>
  <c r="M2505" i="1"/>
  <c r="M2506" i="1"/>
  <c r="M2507" i="1"/>
  <c r="M2508" i="1"/>
  <c r="M2509" i="1"/>
  <c r="M2510" i="1"/>
  <c r="M2511" i="1"/>
  <c r="M2512" i="1"/>
  <c r="M2513" i="1"/>
  <c r="M2514" i="1"/>
  <c r="M2515" i="1"/>
  <c r="M2516" i="1"/>
  <c r="M2517" i="1"/>
  <c r="M2518" i="1"/>
  <c r="M2519" i="1"/>
  <c r="M2520" i="1"/>
  <c r="M2521" i="1"/>
  <c r="M2522" i="1"/>
  <c r="M2523" i="1"/>
  <c r="M2524" i="1"/>
  <c r="M2525" i="1"/>
  <c r="M2526" i="1"/>
  <c r="M2527" i="1"/>
  <c r="M2528" i="1"/>
  <c r="M2529" i="1"/>
  <c r="M2530" i="1"/>
  <c r="M2531" i="1"/>
  <c r="M2532" i="1"/>
  <c r="M2533" i="1"/>
  <c r="M2534" i="1"/>
  <c r="M2535" i="1"/>
  <c r="M2536" i="1"/>
  <c r="M2537" i="1"/>
  <c r="M2538" i="1"/>
  <c r="M2539" i="1"/>
  <c r="M2540" i="1"/>
  <c r="M2541" i="1"/>
  <c r="M2542" i="1"/>
  <c r="M2543" i="1"/>
  <c r="M2544" i="1"/>
  <c r="M2545" i="1"/>
  <c r="M2546" i="1"/>
  <c r="M2547" i="1"/>
  <c r="M2548" i="1"/>
  <c r="M2549" i="1"/>
  <c r="M2550" i="1"/>
  <c r="M2551" i="1"/>
  <c r="M2552" i="1"/>
  <c r="M2553" i="1"/>
  <c r="M2554" i="1"/>
  <c r="M2555" i="1"/>
  <c r="M2556" i="1"/>
  <c r="M2557" i="1"/>
  <c r="M2558" i="1"/>
  <c r="M2559" i="1"/>
  <c r="M2560" i="1"/>
  <c r="M2561" i="1"/>
  <c r="M2562" i="1"/>
  <c r="M2563" i="1"/>
  <c r="M2564" i="1"/>
  <c r="M2565" i="1"/>
  <c r="M2566" i="1"/>
  <c r="M2567" i="1"/>
  <c r="M2568" i="1"/>
  <c r="M2569" i="1"/>
  <c r="M2570" i="1"/>
  <c r="M2571" i="1"/>
  <c r="M2572" i="1"/>
  <c r="M2573" i="1"/>
  <c r="M2574" i="1"/>
  <c r="M2575" i="1"/>
  <c r="M2576" i="1"/>
  <c r="M2577" i="1"/>
  <c r="M2578" i="1"/>
  <c r="M2579" i="1"/>
  <c r="M2580" i="1"/>
  <c r="M2581" i="1"/>
  <c r="M2582" i="1"/>
  <c r="M2583" i="1"/>
  <c r="M2584" i="1"/>
  <c r="M2585" i="1"/>
  <c r="M2586" i="1"/>
  <c r="M2587" i="1"/>
  <c r="M2588" i="1"/>
  <c r="M2589" i="1"/>
  <c r="M2590" i="1"/>
  <c r="M2591" i="1"/>
  <c r="M2592" i="1"/>
  <c r="M2593" i="1"/>
  <c r="M2594" i="1"/>
  <c r="M2595" i="1"/>
  <c r="M2596" i="1"/>
  <c r="M2597" i="1"/>
  <c r="M2598" i="1"/>
  <c r="M2599" i="1"/>
  <c r="M2600" i="1"/>
  <c r="M2601" i="1"/>
  <c r="M2602" i="1"/>
  <c r="M2603" i="1"/>
  <c r="M2604" i="1"/>
  <c r="M2605" i="1"/>
  <c r="M2606" i="1"/>
  <c r="M2607" i="1"/>
  <c r="M2608" i="1"/>
  <c r="M2609" i="1"/>
  <c r="M2610" i="1"/>
  <c r="M2611" i="1"/>
  <c r="M2612" i="1"/>
  <c r="M2613" i="1"/>
  <c r="M2614" i="1"/>
  <c r="M2615" i="1"/>
  <c r="M2616" i="1"/>
  <c r="M2617" i="1"/>
  <c r="M2618" i="1"/>
  <c r="M2619" i="1"/>
  <c r="M2620" i="1"/>
  <c r="M2621" i="1"/>
  <c r="M2622" i="1"/>
  <c r="M2623" i="1"/>
  <c r="M2624" i="1"/>
  <c r="M2625" i="1"/>
  <c r="M2626" i="1"/>
  <c r="M2627" i="1"/>
  <c r="M2628" i="1"/>
  <c r="M2629" i="1"/>
  <c r="M2630" i="1"/>
  <c r="M2631" i="1"/>
  <c r="M2632" i="1"/>
  <c r="M2633" i="1"/>
  <c r="M2634" i="1"/>
  <c r="M2635" i="1"/>
  <c r="M2636" i="1"/>
  <c r="M2637" i="1"/>
  <c r="M2638" i="1"/>
  <c r="M2639" i="1"/>
  <c r="M2640" i="1"/>
  <c r="M2641" i="1"/>
  <c r="M2642" i="1"/>
  <c r="M2643" i="1"/>
  <c r="M2644" i="1"/>
  <c r="M2645" i="1"/>
  <c r="M2646" i="1"/>
  <c r="M2647" i="1"/>
  <c r="M2648" i="1"/>
  <c r="M2649" i="1"/>
  <c r="M2650" i="1"/>
  <c r="M2651" i="1"/>
  <c r="M2652" i="1"/>
  <c r="M2653" i="1"/>
  <c r="M2654" i="1"/>
  <c r="M2655" i="1"/>
  <c r="M2656" i="1"/>
  <c r="M2657" i="1"/>
  <c r="M2658" i="1"/>
  <c r="M2659" i="1"/>
  <c r="M2660" i="1"/>
  <c r="M2661" i="1"/>
  <c r="M2662" i="1"/>
  <c r="M2663" i="1"/>
  <c r="M2664" i="1"/>
  <c r="M2665" i="1"/>
  <c r="M2666" i="1"/>
  <c r="M2667" i="1"/>
  <c r="M2668" i="1"/>
  <c r="M2669" i="1"/>
  <c r="M2670" i="1"/>
  <c r="M2671" i="1"/>
  <c r="M2672" i="1"/>
  <c r="M2673" i="1"/>
  <c r="M2674" i="1"/>
  <c r="M2675" i="1"/>
  <c r="M2676" i="1"/>
  <c r="M2677" i="1"/>
  <c r="M2678" i="1"/>
  <c r="M2679" i="1"/>
  <c r="M2680" i="1"/>
  <c r="M2681" i="1"/>
  <c r="M2682" i="1"/>
  <c r="M2683" i="1"/>
  <c r="M2684" i="1"/>
  <c r="M2685" i="1"/>
  <c r="M2686" i="1"/>
  <c r="M2687" i="1"/>
  <c r="M2688" i="1"/>
  <c r="M2689" i="1"/>
  <c r="M2690" i="1"/>
  <c r="M2691" i="1"/>
  <c r="M2692" i="1"/>
  <c r="M2693" i="1"/>
  <c r="M2694" i="1"/>
  <c r="M2695" i="1"/>
  <c r="M2696" i="1"/>
  <c r="M2697" i="1"/>
  <c r="M2698" i="1"/>
  <c r="M2699" i="1"/>
  <c r="M2700" i="1"/>
  <c r="M2701" i="1"/>
  <c r="M2702" i="1"/>
  <c r="M2703" i="1"/>
  <c r="M2704" i="1"/>
  <c r="M2705" i="1"/>
  <c r="M2706" i="1"/>
  <c r="M2707" i="1"/>
  <c r="M2708" i="1"/>
  <c r="M2709" i="1"/>
  <c r="M2710" i="1"/>
  <c r="M2711" i="1"/>
  <c r="M2712" i="1"/>
  <c r="M2713" i="1"/>
  <c r="M2714" i="1"/>
  <c r="M2715" i="1"/>
  <c r="M2716" i="1"/>
  <c r="M2717" i="1"/>
  <c r="M2718" i="1"/>
  <c r="M2719" i="1"/>
  <c r="M2720" i="1"/>
  <c r="M2721" i="1"/>
  <c r="M2722" i="1"/>
  <c r="M2723" i="1"/>
  <c r="M2724" i="1"/>
  <c r="M2725" i="1"/>
  <c r="M2726" i="1"/>
  <c r="M2727" i="1"/>
  <c r="M2728" i="1"/>
  <c r="M2729" i="1"/>
  <c r="M2730" i="1"/>
  <c r="M2731" i="1"/>
  <c r="M2732" i="1"/>
  <c r="M2733" i="1"/>
  <c r="M2734" i="1"/>
  <c r="M2735" i="1"/>
  <c r="M2736" i="1"/>
  <c r="M2737" i="1"/>
  <c r="M2738" i="1"/>
  <c r="M2739" i="1"/>
  <c r="M2740" i="1"/>
  <c r="M2741" i="1"/>
  <c r="M2742" i="1"/>
  <c r="M2743" i="1"/>
  <c r="M2744" i="1"/>
  <c r="M2745" i="1"/>
  <c r="M2746" i="1"/>
  <c r="M2747" i="1"/>
  <c r="M2748" i="1"/>
  <c r="M2749" i="1"/>
  <c r="M2750" i="1"/>
  <c r="M2751" i="1"/>
  <c r="M2752" i="1"/>
  <c r="M2753" i="1"/>
  <c r="M2754" i="1"/>
  <c r="M2755" i="1"/>
  <c r="M2756" i="1"/>
  <c r="M2757" i="1"/>
  <c r="M2758" i="1"/>
  <c r="M2759" i="1"/>
  <c r="M2760" i="1"/>
  <c r="M2761" i="1"/>
  <c r="M2762" i="1"/>
  <c r="M2763" i="1"/>
  <c r="M2764" i="1"/>
  <c r="M2765" i="1"/>
  <c r="M2766" i="1"/>
  <c r="M2767" i="1"/>
  <c r="M2768" i="1"/>
  <c r="M2769" i="1"/>
  <c r="M2770" i="1"/>
  <c r="M2771" i="1"/>
  <c r="M2772" i="1"/>
  <c r="M2773" i="1"/>
  <c r="M2774" i="1"/>
  <c r="M2775" i="1"/>
  <c r="M2776" i="1"/>
  <c r="M2777" i="1"/>
  <c r="M2778" i="1"/>
  <c r="M2779" i="1"/>
  <c r="M2780" i="1"/>
  <c r="M2781" i="1"/>
  <c r="M2782" i="1"/>
  <c r="M2783" i="1"/>
  <c r="M2784" i="1"/>
  <c r="M2785" i="1"/>
  <c r="M2786" i="1"/>
  <c r="M2787" i="1"/>
  <c r="M2788" i="1"/>
  <c r="M2789" i="1"/>
  <c r="M2790" i="1"/>
  <c r="M2791" i="1"/>
  <c r="M2792" i="1"/>
  <c r="M2793" i="1"/>
  <c r="M2794" i="1"/>
  <c r="M2795" i="1"/>
  <c r="M2796" i="1"/>
  <c r="M2797" i="1"/>
  <c r="M2798" i="1"/>
  <c r="M2799" i="1"/>
  <c r="M2800" i="1"/>
  <c r="M2801" i="1"/>
  <c r="M2802" i="1"/>
  <c r="M2803" i="1"/>
  <c r="M2804" i="1"/>
  <c r="M2805" i="1"/>
  <c r="M2806" i="1"/>
  <c r="M2807" i="1"/>
  <c r="M2808" i="1"/>
  <c r="M2809" i="1"/>
  <c r="M2810" i="1"/>
  <c r="M2811" i="1"/>
  <c r="M2812" i="1"/>
  <c r="M2813" i="1"/>
  <c r="M2814" i="1"/>
  <c r="M2815" i="1"/>
  <c r="M2816" i="1"/>
  <c r="M2817" i="1"/>
  <c r="M2818" i="1"/>
  <c r="M2819" i="1"/>
  <c r="M2820" i="1"/>
  <c r="M2821" i="1"/>
  <c r="M2822" i="1"/>
  <c r="M2823" i="1"/>
  <c r="M2824" i="1"/>
  <c r="M2825" i="1"/>
  <c r="M2826" i="1"/>
  <c r="M2827" i="1"/>
  <c r="M2828" i="1"/>
  <c r="M2829" i="1"/>
  <c r="M2830" i="1"/>
  <c r="M2831" i="1"/>
  <c r="M2832" i="1"/>
  <c r="M2833" i="1"/>
  <c r="M2834" i="1"/>
  <c r="M2835" i="1"/>
  <c r="M2836" i="1"/>
  <c r="M2837" i="1"/>
  <c r="M2838" i="1"/>
  <c r="M2839" i="1"/>
  <c r="M2840" i="1"/>
  <c r="M2841" i="1"/>
  <c r="M2842" i="1"/>
  <c r="M2843" i="1"/>
  <c r="M2844" i="1"/>
  <c r="M2845" i="1"/>
  <c r="M2846" i="1"/>
  <c r="M2847" i="1"/>
  <c r="M2848" i="1"/>
  <c r="M2849" i="1"/>
  <c r="M2850" i="1"/>
  <c r="M2851" i="1"/>
  <c r="M2852" i="1"/>
  <c r="M2853" i="1"/>
  <c r="M2854" i="1"/>
  <c r="M2855" i="1"/>
  <c r="M2856" i="1"/>
  <c r="M2857" i="1"/>
  <c r="M2858" i="1"/>
  <c r="M2859" i="1"/>
  <c r="M2860" i="1"/>
  <c r="M2861" i="1"/>
  <c r="M2862" i="1"/>
  <c r="M2863" i="1"/>
  <c r="M2864" i="1"/>
  <c r="M2865" i="1"/>
  <c r="M2866" i="1"/>
  <c r="M2867" i="1"/>
  <c r="M2868" i="1"/>
  <c r="M2869" i="1"/>
  <c r="M2870" i="1"/>
  <c r="M2871" i="1"/>
  <c r="M2872" i="1"/>
  <c r="M2873" i="1"/>
  <c r="M2874" i="1"/>
  <c r="M2875" i="1"/>
  <c r="M2876" i="1"/>
  <c r="M2877" i="1"/>
  <c r="M2878" i="1"/>
  <c r="M2879" i="1"/>
  <c r="M2880" i="1"/>
  <c r="M2881" i="1"/>
  <c r="M2882" i="1"/>
  <c r="M2883" i="1"/>
  <c r="M2884" i="1"/>
  <c r="M2885" i="1"/>
  <c r="M2886" i="1"/>
  <c r="M2887" i="1"/>
  <c r="M2888" i="1"/>
  <c r="M2889" i="1"/>
  <c r="M2890" i="1"/>
  <c r="M2891" i="1"/>
  <c r="M49" i="1"/>
  <c r="O4" i="1" l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5" i="1"/>
  <c r="L1886" i="1"/>
  <c r="L1887" i="1"/>
  <c r="L1888" i="1"/>
  <c r="L1889" i="1"/>
  <c r="L1890" i="1"/>
  <c r="L1891" i="1"/>
  <c r="L1892" i="1"/>
  <c r="L1893" i="1"/>
  <c r="L1894" i="1"/>
  <c r="L1895" i="1"/>
  <c r="L1896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6" i="1"/>
  <c r="L1917" i="1"/>
  <c r="L1918" i="1"/>
  <c r="L1919" i="1"/>
  <c r="L1920" i="1"/>
  <c r="L1921" i="1"/>
  <c r="L1922" i="1"/>
  <c r="L1923" i="1"/>
  <c r="L1924" i="1"/>
  <c r="L1925" i="1"/>
  <c r="L1926" i="1"/>
  <c r="L1927" i="1"/>
  <c r="L1928" i="1"/>
  <c r="L1929" i="1"/>
  <c r="L1930" i="1"/>
  <c r="L1931" i="1"/>
  <c r="L1932" i="1"/>
  <c r="L1933" i="1"/>
  <c r="L1934" i="1"/>
  <c r="L1935" i="1"/>
  <c r="L1936" i="1"/>
  <c r="L1937" i="1"/>
  <c r="L1938" i="1"/>
  <c r="L1939" i="1"/>
  <c r="L1940" i="1"/>
  <c r="L1941" i="1"/>
  <c r="L1942" i="1"/>
  <c r="L1943" i="1"/>
  <c r="L1944" i="1"/>
  <c r="L1945" i="1"/>
  <c r="L1946" i="1"/>
  <c r="L1947" i="1"/>
  <c r="L1948" i="1"/>
  <c r="L1949" i="1"/>
  <c r="L1950" i="1"/>
  <c r="L1951" i="1"/>
  <c r="L1952" i="1"/>
  <c r="L1953" i="1"/>
  <c r="L1954" i="1"/>
  <c r="L1955" i="1"/>
  <c r="L1956" i="1"/>
  <c r="L1957" i="1"/>
  <c r="L1958" i="1"/>
  <c r="L1959" i="1"/>
  <c r="L1960" i="1"/>
  <c r="L1961" i="1"/>
  <c r="L1962" i="1"/>
  <c r="L1963" i="1"/>
  <c r="L1964" i="1"/>
  <c r="L1965" i="1"/>
  <c r="L1966" i="1"/>
  <c r="L1967" i="1"/>
  <c r="L1968" i="1"/>
  <c r="L1969" i="1"/>
  <c r="L1970" i="1"/>
  <c r="L1971" i="1"/>
  <c r="L1972" i="1"/>
  <c r="L1973" i="1"/>
  <c r="L1974" i="1"/>
  <c r="L1975" i="1"/>
  <c r="L1976" i="1"/>
  <c r="L1977" i="1"/>
  <c r="L1978" i="1"/>
  <c r="L1979" i="1"/>
  <c r="L1980" i="1"/>
  <c r="L1981" i="1"/>
  <c r="L1982" i="1"/>
  <c r="L1983" i="1"/>
  <c r="L1984" i="1"/>
  <c r="L1985" i="1"/>
  <c r="L1986" i="1"/>
  <c r="L1987" i="1"/>
  <c r="L1988" i="1"/>
  <c r="L1989" i="1"/>
  <c r="L1990" i="1"/>
  <c r="L1991" i="1"/>
  <c r="L1992" i="1"/>
  <c r="L1993" i="1"/>
  <c r="L1994" i="1"/>
  <c r="L1995" i="1"/>
  <c r="L1996" i="1"/>
  <c r="L1997" i="1"/>
  <c r="L1998" i="1"/>
  <c r="L1999" i="1"/>
  <c r="L2000" i="1"/>
  <c r="L2001" i="1"/>
  <c r="L2002" i="1"/>
  <c r="L2003" i="1"/>
  <c r="L2004" i="1"/>
  <c r="L2005" i="1"/>
  <c r="L2006" i="1"/>
  <c r="L2007" i="1"/>
  <c r="L2008" i="1"/>
  <c r="L2009" i="1"/>
  <c r="L2010" i="1"/>
  <c r="L2011" i="1"/>
  <c r="L2012" i="1"/>
  <c r="L2013" i="1"/>
  <c r="L2014" i="1"/>
  <c r="L2015" i="1"/>
  <c r="L2016" i="1"/>
  <c r="L2017" i="1"/>
  <c r="L2018" i="1"/>
  <c r="L2019" i="1"/>
  <c r="L2020" i="1"/>
  <c r="L2021" i="1"/>
  <c r="L2022" i="1"/>
  <c r="L2023" i="1"/>
  <c r="L2024" i="1"/>
  <c r="L2025" i="1"/>
  <c r="L2026" i="1"/>
  <c r="L2027" i="1"/>
  <c r="L2028" i="1"/>
  <c r="L2029" i="1"/>
  <c r="L2030" i="1"/>
  <c r="L2031" i="1"/>
  <c r="L2032" i="1"/>
  <c r="L2033" i="1"/>
  <c r="L2034" i="1"/>
  <c r="L2035" i="1"/>
  <c r="L2036" i="1"/>
  <c r="L2037" i="1"/>
  <c r="L2038" i="1"/>
  <c r="L2039" i="1"/>
  <c r="L2040" i="1"/>
  <c r="L2041" i="1"/>
  <c r="L2042" i="1"/>
  <c r="L2043" i="1"/>
  <c r="L2044" i="1"/>
  <c r="L2045" i="1"/>
  <c r="L2046" i="1"/>
  <c r="L2047" i="1"/>
  <c r="L2048" i="1"/>
  <c r="L2049" i="1"/>
  <c r="L2050" i="1"/>
  <c r="L2051" i="1"/>
  <c r="L2052" i="1"/>
  <c r="L2053" i="1"/>
  <c r="L2054" i="1"/>
  <c r="L2055" i="1"/>
  <c r="L2056" i="1"/>
  <c r="L2057" i="1"/>
  <c r="L2058" i="1"/>
  <c r="L2059" i="1"/>
  <c r="L2060" i="1"/>
  <c r="L2061" i="1"/>
  <c r="L2062" i="1"/>
  <c r="L2063" i="1"/>
  <c r="L2064" i="1"/>
  <c r="L2065" i="1"/>
  <c r="L2066" i="1"/>
  <c r="L2067" i="1"/>
  <c r="L2068" i="1"/>
  <c r="L2069" i="1"/>
  <c r="L2070" i="1"/>
  <c r="L2071" i="1"/>
  <c r="L2072" i="1"/>
  <c r="L2073" i="1"/>
  <c r="L2074" i="1"/>
  <c r="L2075" i="1"/>
  <c r="L2076" i="1"/>
  <c r="L2077" i="1"/>
  <c r="L2078" i="1"/>
  <c r="L2079" i="1"/>
  <c r="L2080" i="1"/>
  <c r="L2081" i="1"/>
  <c r="L2082" i="1"/>
  <c r="L2083" i="1"/>
  <c r="L2084" i="1"/>
  <c r="L2085" i="1"/>
  <c r="L2086" i="1"/>
  <c r="L2087" i="1"/>
  <c r="L2088" i="1"/>
  <c r="L2089" i="1"/>
  <c r="L2090" i="1"/>
  <c r="L2091" i="1"/>
  <c r="L2092" i="1"/>
  <c r="L2093" i="1"/>
  <c r="L2094" i="1"/>
  <c r="L2095" i="1"/>
  <c r="L2096" i="1"/>
  <c r="L2097" i="1"/>
  <c r="L2098" i="1"/>
  <c r="L2099" i="1"/>
  <c r="L2100" i="1"/>
  <c r="L2101" i="1"/>
  <c r="L2102" i="1"/>
  <c r="L2103" i="1"/>
  <c r="L2104" i="1"/>
  <c r="L2105" i="1"/>
  <c r="L2106" i="1"/>
  <c r="L2107" i="1"/>
  <c r="L2108" i="1"/>
  <c r="L2109" i="1"/>
  <c r="L2110" i="1"/>
  <c r="L2111" i="1"/>
  <c r="L2112" i="1"/>
  <c r="L2113" i="1"/>
  <c r="L2114" i="1"/>
  <c r="L2115" i="1"/>
  <c r="L2116" i="1"/>
  <c r="L2117" i="1"/>
  <c r="L2118" i="1"/>
  <c r="L2119" i="1"/>
  <c r="L2120" i="1"/>
  <c r="L2121" i="1"/>
  <c r="L2122" i="1"/>
  <c r="L2123" i="1"/>
  <c r="L2124" i="1"/>
  <c r="L2125" i="1"/>
  <c r="L2126" i="1"/>
  <c r="L2127" i="1"/>
  <c r="L2128" i="1"/>
  <c r="L2129" i="1"/>
  <c r="L2130" i="1"/>
  <c r="L2131" i="1"/>
  <c r="L2132" i="1"/>
  <c r="L2133" i="1"/>
  <c r="L2134" i="1"/>
  <c r="L2135" i="1"/>
  <c r="L2136" i="1"/>
  <c r="L2137" i="1"/>
  <c r="L2138" i="1"/>
  <c r="L2139" i="1"/>
  <c r="L2140" i="1"/>
  <c r="L2141" i="1"/>
  <c r="L2142" i="1"/>
  <c r="L2143" i="1"/>
  <c r="L2144" i="1"/>
  <c r="L2145" i="1"/>
  <c r="L2146" i="1"/>
  <c r="L2147" i="1"/>
  <c r="L2148" i="1"/>
  <c r="L2149" i="1"/>
  <c r="L2150" i="1"/>
  <c r="L2151" i="1"/>
  <c r="L2152" i="1"/>
  <c r="L2153" i="1"/>
  <c r="L2154" i="1"/>
  <c r="L2155" i="1"/>
  <c r="L2156" i="1"/>
  <c r="L2157" i="1"/>
  <c r="L2158" i="1"/>
  <c r="L2159" i="1"/>
  <c r="L2160" i="1"/>
  <c r="L2161" i="1"/>
  <c r="L2162" i="1"/>
  <c r="L2163" i="1"/>
  <c r="L2164" i="1"/>
  <c r="L2165" i="1"/>
  <c r="L2166" i="1"/>
  <c r="L2167" i="1"/>
  <c r="L2168" i="1"/>
  <c r="L2169" i="1"/>
  <c r="L2170" i="1"/>
  <c r="L2171" i="1"/>
  <c r="L2172" i="1"/>
  <c r="L2173" i="1"/>
  <c r="L2174" i="1"/>
  <c r="L2175" i="1"/>
  <c r="L2176" i="1"/>
  <c r="L2177" i="1"/>
  <c r="L2178" i="1"/>
  <c r="L2179" i="1"/>
  <c r="L2180" i="1"/>
  <c r="L2181" i="1"/>
  <c r="L2182" i="1"/>
  <c r="L2183" i="1"/>
  <c r="L2184" i="1"/>
  <c r="L2185" i="1"/>
  <c r="L2186" i="1"/>
  <c r="L2187" i="1"/>
  <c r="L2188" i="1"/>
  <c r="L2189" i="1"/>
  <c r="L2190" i="1"/>
  <c r="L2191" i="1"/>
  <c r="L2192" i="1"/>
  <c r="L2193" i="1"/>
  <c r="L2194" i="1"/>
  <c r="L2195" i="1"/>
  <c r="L2196" i="1"/>
  <c r="L2197" i="1"/>
  <c r="L2198" i="1"/>
  <c r="L2199" i="1"/>
  <c r="L2200" i="1"/>
  <c r="L2201" i="1"/>
  <c r="L2202" i="1"/>
  <c r="L2203" i="1"/>
  <c r="L2204" i="1"/>
  <c r="L2205" i="1"/>
  <c r="L2206" i="1"/>
  <c r="L2207" i="1"/>
  <c r="L2208" i="1"/>
  <c r="L2209" i="1"/>
  <c r="L2210" i="1"/>
  <c r="L2211" i="1"/>
  <c r="L2212" i="1"/>
  <c r="L2213" i="1"/>
  <c r="L2214" i="1"/>
  <c r="L2215" i="1"/>
  <c r="L2216" i="1"/>
  <c r="L2217" i="1"/>
  <c r="L2218" i="1"/>
  <c r="L2219" i="1"/>
  <c r="L2220" i="1"/>
  <c r="L2221" i="1"/>
  <c r="L2222" i="1"/>
  <c r="L2223" i="1"/>
  <c r="L2224" i="1"/>
  <c r="L2225" i="1"/>
  <c r="L2226" i="1"/>
  <c r="L2227" i="1"/>
  <c r="L2228" i="1"/>
  <c r="L2229" i="1"/>
  <c r="L2230" i="1"/>
  <c r="L2231" i="1"/>
  <c r="L2232" i="1"/>
  <c r="L2233" i="1"/>
  <c r="L2234" i="1"/>
  <c r="L2235" i="1"/>
  <c r="L2236" i="1"/>
  <c r="L2237" i="1"/>
  <c r="L2238" i="1"/>
  <c r="L2239" i="1"/>
  <c r="L2240" i="1"/>
  <c r="L2241" i="1"/>
  <c r="L2242" i="1"/>
  <c r="L2243" i="1"/>
  <c r="L2244" i="1"/>
  <c r="L2245" i="1"/>
  <c r="L2246" i="1"/>
  <c r="L2247" i="1"/>
  <c r="L2248" i="1"/>
  <c r="L2249" i="1"/>
  <c r="L2250" i="1"/>
  <c r="L2251" i="1"/>
  <c r="L2252" i="1"/>
  <c r="L2253" i="1"/>
  <c r="L2254" i="1"/>
  <c r="L2255" i="1"/>
  <c r="L2256" i="1"/>
  <c r="L2257" i="1"/>
  <c r="L2258" i="1"/>
  <c r="L2259" i="1"/>
  <c r="L2260" i="1"/>
  <c r="L2261" i="1"/>
  <c r="L2262" i="1"/>
  <c r="L2263" i="1"/>
  <c r="L2264" i="1"/>
  <c r="L2265" i="1"/>
  <c r="L2266" i="1"/>
  <c r="L2267" i="1"/>
  <c r="L2268" i="1"/>
  <c r="L2269" i="1"/>
  <c r="L2270" i="1"/>
  <c r="L2271" i="1"/>
  <c r="L2272" i="1"/>
  <c r="L2273" i="1"/>
  <c r="L2274" i="1"/>
  <c r="L2275" i="1"/>
  <c r="L2276" i="1"/>
  <c r="L2277" i="1"/>
  <c r="L2278" i="1"/>
  <c r="L2279" i="1"/>
  <c r="L2280" i="1"/>
  <c r="L2281" i="1"/>
  <c r="L2282" i="1"/>
  <c r="L2283" i="1"/>
  <c r="L2284" i="1"/>
  <c r="L2285" i="1"/>
  <c r="L2286" i="1"/>
  <c r="L2287" i="1"/>
  <c r="L2288" i="1"/>
  <c r="L2289" i="1"/>
  <c r="L2290" i="1"/>
  <c r="L2291" i="1"/>
  <c r="L2292" i="1"/>
  <c r="L2293" i="1"/>
  <c r="L2294" i="1"/>
  <c r="L2295" i="1"/>
  <c r="L2296" i="1"/>
  <c r="L2297" i="1"/>
  <c r="L2298" i="1"/>
  <c r="L2299" i="1"/>
  <c r="L2300" i="1"/>
  <c r="L2301" i="1"/>
  <c r="L2302" i="1"/>
  <c r="L2303" i="1"/>
  <c r="L2304" i="1"/>
  <c r="L2305" i="1"/>
  <c r="L2306" i="1"/>
  <c r="L2307" i="1"/>
  <c r="L2308" i="1"/>
  <c r="L2309" i="1"/>
  <c r="L2310" i="1"/>
  <c r="L2311" i="1"/>
  <c r="L2312" i="1"/>
  <c r="L2313" i="1"/>
  <c r="L2314" i="1"/>
  <c r="L2315" i="1"/>
  <c r="L2316" i="1"/>
  <c r="L2317" i="1"/>
  <c r="L2318" i="1"/>
  <c r="L2319" i="1"/>
  <c r="L2320" i="1"/>
  <c r="L2321" i="1"/>
  <c r="L2322" i="1"/>
  <c r="L2323" i="1"/>
  <c r="L2324" i="1"/>
  <c r="L2325" i="1"/>
  <c r="L2326" i="1"/>
  <c r="L2327" i="1"/>
  <c r="L2328" i="1"/>
  <c r="L2329" i="1"/>
  <c r="L2330" i="1"/>
  <c r="L2331" i="1"/>
  <c r="L2332" i="1"/>
  <c r="L2333" i="1"/>
  <c r="L2334" i="1"/>
  <c r="L2335" i="1"/>
  <c r="L2336" i="1"/>
  <c r="L2337" i="1"/>
  <c r="L2338" i="1"/>
  <c r="L2339" i="1"/>
  <c r="L2340" i="1"/>
  <c r="L2341" i="1"/>
  <c r="L2342" i="1"/>
  <c r="L2343" i="1"/>
  <c r="L2344" i="1"/>
  <c r="L2345" i="1"/>
  <c r="L2346" i="1"/>
  <c r="L2347" i="1"/>
  <c r="L2348" i="1"/>
  <c r="L2349" i="1"/>
  <c r="L2350" i="1"/>
  <c r="L2351" i="1"/>
  <c r="L2352" i="1"/>
  <c r="L2353" i="1"/>
  <c r="L2354" i="1"/>
  <c r="L2355" i="1"/>
  <c r="L2356" i="1"/>
  <c r="L2357" i="1"/>
  <c r="L2358" i="1"/>
  <c r="L2359" i="1"/>
  <c r="L2360" i="1"/>
  <c r="L2361" i="1"/>
  <c r="L2362" i="1"/>
  <c r="L2363" i="1"/>
  <c r="L2364" i="1"/>
  <c r="L2365" i="1"/>
  <c r="L2366" i="1"/>
  <c r="L2367" i="1"/>
  <c r="L2368" i="1"/>
  <c r="L2369" i="1"/>
  <c r="L2370" i="1"/>
  <c r="L2371" i="1"/>
  <c r="L2372" i="1"/>
  <c r="L2373" i="1"/>
  <c r="L2374" i="1"/>
  <c r="L2375" i="1"/>
  <c r="L2376" i="1"/>
  <c r="L2377" i="1"/>
  <c r="L2378" i="1"/>
  <c r="L2379" i="1"/>
  <c r="L2380" i="1"/>
  <c r="L2381" i="1"/>
  <c r="L2382" i="1"/>
  <c r="L2383" i="1"/>
  <c r="L2384" i="1"/>
  <c r="L2385" i="1"/>
  <c r="L2386" i="1"/>
  <c r="L2387" i="1"/>
  <c r="L2388" i="1"/>
  <c r="L2389" i="1"/>
  <c r="L2390" i="1"/>
  <c r="L2391" i="1"/>
  <c r="L2392" i="1"/>
  <c r="L2393" i="1"/>
  <c r="L2394" i="1"/>
  <c r="L2395" i="1"/>
  <c r="L2396" i="1"/>
  <c r="L2397" i="1"/>
  <c r="L2398" i="1"/>
  <c r="L2399" i="1"/>
  <c r="L2400" i="1"/>
  <c r="L2401" i="1"/>
  <c r="L2402" i="1"/>
  <c r="L2403" i="1"/>
  <c r="L2404" i="1"/>
  <c r="L2405" i="1"/>
  <c r="L2406" i="1"/>
  <c r="L2407" i="1"/>
  <c r="L2408" i="1"/>
  <c r="L2409" i="1"/>
  <c r="L2410" i="1"/>
  <c r="L2411" i="1"/>
  <c r="L2412" i="1"/>
  <c r="L2413" i="1"/>
  <c r="L2414" i="1"/>
  <c r="L2415" i="1"/>
  <c r="L2416" i="1"/>
  <c r="L2417" i="1"/>
  <c r="L2418" i="1"/>
  <c r="L2419" i="1"/>
  <c r="L2420" i="1"/>
  <c r="L2421" i="1"/>
  <c r="L2422" i="1"/>
  <c r="L2423" i="1"/>
  <c r="L2424" i="1"/>
  <c r="L2425" i="1"/>
  <c r="L2426" i="1"/>
  <c r="L2427" i="1"/>
  <c r="L2428" i="1"/>
  <c r="L2429" i="1"/>
  <c r="L2430" i="1"/>
  <c r="L2431" i="1"/>
  <c r="L2432" i="1"/>
  <c r="L2433" i="1"/>
  <c r="L2434" i="1"/>
  <c r="L2435" i="1"/>
  <c r="L2436" i="1"/>
  <c r="L2437" i="1"/>
  <c r="L2438" i="1"/>
  <c r="L2439" i="1"/>
  <c r="L2440" i="1"/>
  <c r="L2441" i="1"/>
  <c r="L2442" i="1"/>
  <c r="L2443" i="1"/>
  <c r="L2444" i="1"/>
  <c r="L2445" i="1"/>
  <c r="L2446" i="1"/>
  <c r="L2447" i="1"/>
  <c r="L2448" i="1"/>
  <c r="L2449" i="1"/>
  <c r="L2450" i="1"/>
  <c r="L2451" i="1"/>
  <c r="L2452" i="1"/>
  <c r="L2453" i="1"/>
  <c r="L2454" i="1"/>
  <c r="L2455" i="1"/>
  <c r="L2456" i="1"/>
  <c r="L2457" i="1"/>
  <c r="L2458" i="1"/>
  <c r="L2459" i="1"/>
  <c r="L2460" i="1"/>
  <c r="L2461" i="1"/>
  <c r="L2462" i="1"/>
  <c r="L2463" i="1"/>
  <c r="L2464" i="1"/>
  <c r="L2465" i="1"/>
  <c r="L2466" i="1"/>
  <c r="L2467" i="1"/>
  <c r="L2468" i="1"/>
  <c r="L2469" i="1"/>
  <c r="L2470" i="1"/>
  <c r="L2471" i="1"/>
  <c r="L2472" i="1"/>
  <c r="L2473" i="1"/>
  <c r="L2474" i="1"/>
  <c r="L2475" i="1"/>
  <c r="L2476" i="1"/>
  <c r="L2477" i="1"/>
  <c r="L2478" i="1"/>
  <c r="L2479" i="1"/>
  <c r="L2480" i="1"/>
  <c r="L2481" i="1"/>
  <c r="L2482" i="1"/>
  <c r="L2483" i="1"/>
  <c r="L2484" i="1"/>
  <c r="L2485" i="1"/>
  <c r="L2486" i="1"/>
  <c r="L2487" i="1"/>
  <c r="L2488" i="1"/>
  <c r="L2489" i="1"/>
  <c r="L2490" i="1"/>
  <c r="L2491" i="1"/>
  <c r="L2492" i="1"/>
  <c r="L2493" i="1"/>
  <c r="L2494" i="1"/>
  <c r="L2495" i="1"/>
  <c r="L2496" i="1"/>
  <c r="L2497" i="1"/>
  <c r="L2498" i="1"/>
  <c r="L2499" i="1"/>
  <c r="L2500" i="1"/>
  <c r="L2501" i="1"/>
  <c r="L2502" i="1"/>
  <c r="L2503" i="1"/>
  <c r="L2504" i="1"/>
  <c r="L2505" i="1"/>
  <c r="L2506" i="1"/>
  <c r="L2507" i="1"/>
  <c r="L2508" i="1"/>
  <c r="L2509" i="1"/>
  <c r="L2510" i="1"/>
  <c r="L2511" i="1"/>
  <c r="L2512" i="1"/>
  <c r="L2513" i="1"/>
  <c r="L2514" i="1"/>
  <c r="L2515" i="1"/>
  <c r="L2516" i="1"/>
  <c r="L2517" i="1"/>
  <c r="L2518" i="1"/>
  <c r="L2519" i="1"/>
  <c r="L2520" i="1"/>
  <c r="L2521" i="1"/>
  <c r="L2522" i="1"/>
  <c r="L2523" i="1"/>
  <c r="L2524" i="1"/>
  <c r="L2525" i="1"/>
  <c r="L2526" i="1"/>
  <c r="L2527" i="1"/>
  <c r="L2528" i="1"/>
  <c r="L2529" i="1"/>
  <c r="L2530" i="1"/>
  <c r="L2531" i="1"/>
  <c r="L2532" i="1"/>
  <c r="L2533" i="1"/>
  <c r="L2534" i="1"/>
  <c r="L2535" i="1"/>
  <c r="L2536" i="1"/>
  <c r="L2537" i="1"/>
  <c r="L2538" i="1"/>
  <c r="L2539" i="1"/>
  <c r="L2540" i="1"/>
  <c r="L2541" i="1"/>
  <c r="L2542" i="1"/>
  <c r="L2543" i="1"/>
  <c r="L2544" i="1"/>
  <c r="L2545" i="1"/>
  <c r="L2546" i="1"/>
  <c r="L2547" i="1"/>
  <c r="L2548" i="1"/>
  <c r="L2549" i="1"/>
  <c r="L2550" i="1"/>
  <c r="L2551" i="1"/>
  <c r="L2552" i="1"/>
  <c r="L2553" i="1"/>
  <c r="L2554" i="1"/>
  <c r="L2555" i="1"/>
  <c r="L2556" i="1"/>
  <c r="L2557" i="1"/>
  <c r="L2558" i="1"/>
  <c r="L2559" i="1"/>
  <c r="L2560" i="1"/>
  <c r="L2561" i="1"/>
  <c r="L2562" i="1"/>
  <c r="L2563" i="1"/>
  <c r="L2564" i="1"/>
  <c r="L2565" i="1"/>
  <c r="L2566" i="1"/>
  <c r="L2567" i="1"/>
  <c r="L2568" i="1"/>
  <c r="L2569" i="1"/>
  <c r="L2570" i="1"/>
  <c r="L2571" i="1"/>
  <c r="L2572" i="1"/>
  <c r="L2573" i="1"/>
  <c r="L2574" i="1"/>
  <c r="L2575" i="1"/>
  <c r="L2576" i="1"/>
  <c r="L2577" i="1"/>
  <c r="L2578" i="1"/>
  <c r="L2579" i="1"/>
  <c r="L2580" i="1"/>
  <c r="L2581" i="1"/>
  <c r="L2582" i="1"/>
  <c r="L2583" i="1"/>
  <c r="L2584" i="1"/>
  <c r="L2585" i="1"/>
  <c r="L2586" i="1"/>
  <c r="L2587" i="1"/>
  <c r="L2588" i="1"/>
  <c r="L2589" i="1"/>
  <c r="L2590" i="1"/>
  <c r="L2591" i="1"/>
  <c r="L2592" i="1"/>
  <c r="L2593" i="1"/>
  <c r="L2594" i="1"/>
  <c r="L2595" i="1"/>
  <c r="L2596" i="1"/>
  <c r="L2597" i="1"/>
  <c r="L2598" i="1"/>
  <c r="L2599" i="1"/>
  <c r="L2600" i="1"/>
  <c r="L2601" i="1"/>
  <c r="L2602" i="1"/>
  <c r="L2603" i="1"/>
  <c r="L2604" i="1"/>
  <c r="L2605" i="1"/>
  <c r="L2606" i="1"/>
  <c r="L2607" i="1"/>
  <c r="L2608" i="1"/>
  <c r="L2609" i="1"/>
  <c r="L2610" i="1"/>
  <c r="L2611" i="1"/>
  <c r="L2612" i="1"/>
  <c r="L2613" i="1"/>
  <c r="L2614" i="1"/>
  <c r="L2615" i="1"/>
  <c r="L2616" i="1"/>
  <c r="L2617" i="1"/>
  <c r="L2618" i="1"/>
  <c r="L2619" i="1"/>
  <c r="L2620" i="1"/>
  <c r="L2621" i="1"/>
  <c r="L2622" i="1"/>
  <c r="L2623" i="1"/>
  <c r="L2624" i="1"/>
  <c r="L2625" i="1"/>
  <c r="L2626" i="1"/>
  <c r="L2627" i="1"/>
  <c r="L2628" i="1"/>
  <c r="L2629" i="1"/>
  <c r="L2630" i="1"/>
  <c r="L2631" i="1"/>
  <c r="L2632" i="1"/>
  <c r="L2633" i="1"/>
  <c r="L2634" i="1"/>
  <c r="L2635" i="1"/>
  <c r="L2636" i="1"/>
  <c r="L2637" i="1"/>
  <c r="L2638" i="1"/>
  <c r="L2639" i="1"/>
  <c r="L2640" i="1"/>
  <c r="L2641" i="1"/>
  <c r="L2642" i="1"/>
  <c r="L2643" i="1"/>
  <c r="L2644" i="1"/>
  <c r="L2645" i="1"/>
  <c r="L2646" i="1"/>
  <c r="L2647" i="1"/>
  <c r="L2648" i="1"/>
  <c r="L2649" i="1"/>
  <c r="L2650" i="1"/>
  <c r="L2651" i="1"/>
  <c r="L2652" i="1"/>
  <c r="L2653" i="1"/>
  <c r="L2654" i="1"/>
  <c r="L2655" i="1"/>
  <c r="L2656" i="1"/>
  <c r="L2657" i="1"/>
  <c r="L2658" i="1"/>
  <c r="L2659" i="1"/>
  <c r="L2660" i="1"/>
  <c r="L2661" i="1"/>
  <c r="L2662" i="1"/>
  <c r="L2663" i="1"/>
  <c r="L2664" i="1"/>
  <c r="L2665" i="1"/>
  <c r="L2666" i="1"/>
  <c r="L2667" i="1"/>
  <c r="L2668" i="1"/>
  <c r="L2669" i="1"/>
  <c r="L2670" i="1"/>
  <c r="L2671" i="1"/>
  <c r="L2672" i="1"/>
  <c r="L2673" i="1"/>
  <c r="L2674" i="1"/>
  <c r="L2675" i="1"/>
  <c r="L2676" i="1"/>
  <c r="L2677" i="1"/>
  <c r="L2678" i="1"/>
  <c r="L2679" i="1"/>
  <c r="L2680" i="1"/>
  <c r="L2681" i="1"/>
  <c r="L2682" i="1"/>
  <c r="L2683" i="1"/>
  <c r="L2684" i="1"/>
  <c r="L2685" i="1"/>
  <c r="L2686" i="1"/>
  <c r="L2687" i="1"/>
  <c r="L2688" i="1"/>
  <c r="L2689" i="1"/>
  <c r="L2690" i="1"/>
  <c r="L2691" i="1"/>
  <c r="L2692" i="1"/>
  <c r="L2693" i="1"/>
  <c r="L2694" i="1"/>
  <c r="L2695" i="1"/>
  <c r="L2696" i="1"/>
  <c r="L2697" i="1"/>
  <c r="L2698" i="1"/>
  <c r="L2699" i="1"/>
  <c r="L2700" i="1"/>
  <c r="L2701" i="1"/>
  <c r="L2702" i="1"/>
  <c r="L2703" i="1"/>
  <c r="L2704" i="1"/>
  <c r="L2705" i="1"/>
  <c r="L2706" i="1"/>
  <c r="L2707" i="1"/>
  <c r="L2708" i="1"/>
  <c r="L2709" i="1"/>
  <c r="L2710" i="1"/>
  <c r="L2711" i="1"/>
  <c r="L2712" i="1"/>
  <c r="L2713" i="1"/>
  <c r="L2714" i="1"/>
  <c r="L2715" i="1"/>
  <c r="L2716" i="1"/>
  <c r="L2717" i="1"/>
  <c r="L2718" i="1"/>
  <c r="L2719" i="1"/>
  <c r="L2720" i="1"/>
  <c r="L2721" i="1"/>
  <c r="L2722" i="1"/>
  <c r="L2723" i="1"/>
  <c r="L2724" i="1"/>
  <c r="L2725" i="1"/>
  <c r="L2726" i="1"/>
  <c r="L2727" i="1"/>
  <c r="L2728" i="1"/>
  <c r="L2729" i="1"/>
  <c r="L2730" i="1"/>
  <c r="L2731" i="1"/>
  <c r="L2732" i="1"/>
  <c r="L2733" i="1"/>
  <c r="L2734" i="1"/>
  <c r="L2735" i="1"/>
  <c r="L2736" i="1"/>
  <c r="L2737" i="1"/>
  <c r="L2738" i="1"/>
  <c r="L2739" i="1"/>
  <c r="L2740" i="1"/>
  <c r="L2741" i="1"/>
  <c r="L2742" i="1"/>
  <c r="L2743" i="1"/>
  <c r="L2744" i="1"/>
  <c r="L2745" i="1"/>
  <c r="L2746" i="1"/>
  <c r="L2747" i="1"/>
  <c r="L2748" i="1"/>
  <c r="L2749" i="1"/>
  <c r="L2750" i="1"/>
  <c r="L2751" i="1"/>
  <c r="L2752" i="1"/>
  <c r="L2753" i="1"/>
  <c r="L2754" i="1"/>
  <c r="L2755" i="1"/>
  <c r="L2756" i="1"/>
  <c r="L2757" i="1"/>
  <c r="L2758" i="1"/>
  <c r="L2759" i="1"/>
  <c r="L2760" i="1"/>
  <c r="L2761" i="1"/>
  <c r="L2762" i="1"/>
  <c r="L2763" i="1"/>
  <c r="L2764" i="1"/>
  <c r="L2765" i="1"/>
  <c r="L2766" i="1"/>
  <c r="L2767" i="1"/>
  <c r="L2768" i="1"/>
  <c r="L2769" i="1"/>
  <c r="L2770" i="1"/>
  <c r="L2771" i="1"/>
  <c r="L2772" i="1"/>
  <c r="L2773" i="1"/>
  <c r="L2774" i="1"/>
  <c r="L2775" i="1"/>
  <c r="L2776" i="1"/>
  <c r="L2777" i="1"/>
  <c r="L2778" i="1"/>
  <c r="L2779" i="1"/>
  <c r="L2780" i="1"/>
  <c r="L2781" i="1"/>
  <c r="L2782" i="1"/>
  <c r="L2783" i="1"/>
  <c r="L2784" i="1"/>
  <c r="L2785" i="1"/>
  <c r="L2786" i="1"/>
  <c r="L2787" i="1"/>
  <c r="L2788" i="1"/>
  <c r="L2789" i="1"/>
  <c r="L2790" i="1"/>
  <c r="L2791" i="1"/>
  <c r="L2792" i="1"/>
  <c r="L2793" i="1"/>
  <c r="L2794" i="1"/>
  <c r="L2795" i="1"/>
  <c r="L2796" i="1"/>
  <c r="L2797" i="1"/>
  <c r="L2798" i="1"/>
  <c r="L2799" i="1"/>
  <c r="L2800" i="1"/>
  <c r="L2801" i="1"/>
  <c r="L2802" i="1"/>
  <c r="L2803" i="1"/>
  <c r="L2804" i="1"/>
  <c r="L2805" i="1"/>
  <c r="L2806" i="1"/>
  <c r="L2807" i="1"/>
  <c r="L2808" i="1"/>
  <c r="L2809" i="1"/>
  <c r="L2810" i="1"/>
  <c r="L2811" i="1"/>
  <c r="L2812" i="1"/>
  <c r="L2813" i="1"/>
  <c r="L2814" i="1"/>
  <c r="L2815" i="1"/>
  <c r="L2816" i="1"/>
  <c r="L2817" i="1"/>
  <c r="L2818" i="1"/>
  <c r="L2819" i="1"/>
  <c r="L2820" i="1"/>
  <c r="L2821" i="1"/>
  <c r="L2822" i="1"/>
  <c r="L2823" i="1"/>
  <c r="L2824" i="1"/>
  <c r="L2825" i="1"/>
  <c r="L2826" i="1"/>
  <c r="L2827" i="1"/>
  <c r="L2828" i="1"/>
  <c r="L2829" i="1"/>
  <c r="L2830" i="1"/>
  <c r="L2831" i="1"/>
  <c r="L2832" i="1"/>
  <c r="L2833" i="1"/>
  <c r="L2834" i="1"/>
  <c r="L2835" i="1"/>
  <c r="L2836" i="1"/>
  <c r="L2837" i="1"/>
  <c r="L2838" i="1"/>
  <c r="L2839" i="1"/>
  <c r="L2840" i="1"/>
  <c r="L2841" i="1"/>
  <c r="L2842" i="1"/>
  <c r="L2843" i="1"/>
  <c r="L2844" i="1"/>
  <c r="L2845" i="1"/>
  <c r="L2846" i="1"/>
  <c r="L2847" i="1"/>
  <c r="L2848" i="1"/>
  <c r="L2849" i="1"/>
  <c r="L2850" i="1"/>
  <c r="L2851" i="1"/>
  <c r="L2852" i="1"/>
  <c r="L2853" i="1"/>
  <c r="L2854" i="1"/>
  <c r="L2855" i="1"/>
  <c r="L2856" i="1"/>
  <c r="L2857" i="1"/>
  <c r="L2858" i="1"/>
  <c r="L2859" i="1"/>
  <c r="L2860" i="1"/>
  <c r="L2861" i="1"/>
  <c r="L2862" i="1"/>
  <c r="L2863" i="1"/>
  <c r="L2864" i="1"/>
  <c r="L2865" i="1"/>
  <c r="L2866" i="1"/>
  <c r="L2867" i="1"/>
  <c r="L2868" i="1"/>
  <c r="L2869" i="1"/>
  <c r="L2870" i="1"/>
  <c r="L2871" i="1"/>
  <c r="L2872" i="1"/>
  <c r="L2873" i="1"/>
  <c r="L2874" i="1"/>
  <c r="L2875" i="1"/>
  <c r="L2876" i="1"/>
  <c r="L2877" i="1"/>
  <c r="L2878" i="1"/>
  <c r="L2879" i="1"/>
  <c r="L2880" i="1"/>
  <c r="L2881" i="1"/>
  <c r="L2882" i="1"/>
  <c r="L2883" i="1"/>
  <c r="L2884" i="1"/>
  <c r="L2885" i="1"/>
  <c r="L2886" i="1"/>
  <c r="L2887" i="1"/>
  <c r="L2888" i="1"/>
  <c r="L2889" i="1"/>
  <c r="L2890" i="1"/>
  <c r="L2891" i="1"/>
  <c r="L25" i="1"/>
  <c r="K14" i="1"/>
  <c r="N14" i="1" s="1"/>
  <c r="O14" i="1" s="1"/>
  <c r="K15" i="1"/>
  <c r="N15" i="1" s="1"/>
  <c r="O15" i="1" s="1"/>
  <c r="K16" i="1"/>
  <c r="N16" i="1" s="1"/>
  <c r="O16" i="1" s="1"/>
  <c r="K17" i="1"/>
  <c r="N17" i="1" s="1"/>
  <c r="O17" i="1" s="1"/>
  <c r="K18" i="1"/>
  <c r="N18" i="1" s="1"/>
  <c r="O18" i="1" s="1"/>
  <c r="K19" i="1"/>
  <c r="N19" i="1" s="1"/>
  <c r="O19" i="1" s="1"/>
  <c r="K20" i="1"/>
  <c r="N20" i="1" s="1"/>
  <c r="O20" i="1" s="1"/>
  <c r="K21" i="1"/>
  <c r="N21" i="1" s="1"/>
  <c r="O21" i="1" s="1"/>
  <c r="K22" i="1"/>
  <c r="N22" i="1" s="1"/>
  <c r="O22" i="1" s="1"/>
  <c r="K23" i="1"/>
  <c r="N23" i="1" s="1"/>
  <c r="O23" i="1" s="1"/>
  <c r="K24" i="1"/>
  <c r="N24" i="1" s="1"/>
  <c r="O24" i="1" s="1"/>
  <c r="K25" i="1"/>
  <c r="N25" i="1" s="1"/>
  <c r="O25" i="1" s="1"/>
  <c r="K26" i="1"/>
  <c r="K27" i="1"/>
  <c r="N27" i="1" s="1"/>
  <c r="O27" i="1" s="1"/>
  <c r="K28" i="1"/>
  <c r="K29" i="1"/>
  <c r="N29" i="1" s="1"/>
  <c r="O29" i="1" s="1"/>
  <c r="K30" i="1"/>
  <c r="K31" i="1"/>
  <c r="N31" i="1" s="1"/>
  <c r="O31" i="1" s="1"/>
  <c r="K32" i="1"/>
  <c r="K33" i="1"/>
  <c r="N33" i="1" s="1"/>
  <c r="O33" i="1" s="1"/>
  <c r="K34" i="1"/>
  <c r="K35" i="1"/>
  <c r="N35" i="1" s="1"/>
  <c r="O35" i="1" s="1"/>
  <c r="K36" i="1"/>
  <c r="K37" i="1"/>
  <c r="N37" i="1" s="1"/>
  <c r="O37" i="1" s="1"/>
  <c r="K38" i="1"/>
  <c r="K39" i="1"/>
  <c r="N39" i="1" s="1"/>
  <c r="O39" i="1" s="1"/>
  <c r="K40" i="1"/>
  <c r="K41" i="1"/>
  <c r="N41" i="1" s="1"/>
  <c r="O41" i="1" s="1"/>
  <c r="K42" i="1"/>
  <c r="K43" i="1"/>
  <c r="N43" i="1" s="1"/>
  <c r="O43" i="1" s="1"/>
  <c r="K44" i="1"/>
  <c r="K45" i="1"/>
  <c r="N45" i="1" s="1"/>
  <c r="O45" i="1" s="1"/>
  <c r="K46" i="1"/>
  <c r="K47" i="1"/>
  <c r="N47" i="1" s="1"/>
  <c r="O47" i="1" s="1"/>
  <c r="K48" i="1"/>
  <c r="K49" i="1"/>
  <c r="N49" i="1" s="1"/>
  <c r="O49" i="1" s="1"/>
  <c r="K50" i="1"/>
  <c r="K51" i="1"/>
  <c r="N51" i="1" s="1"/>
  <c r="O51" i="1" s="1"/>
  <c r="K52" i="1"/>
  <c r="K53" i="1"/>
  <c r="N53" i="1" s="1"/>
  <c r="O53" i="1" s="1"/>
  <c r="K54" i="1"/>
  <c r="K55" i="1"/>
  <c r="N55" i="1" s="1"/>
  <c r="O55" i="1" s="1"/>
  <c r="K56" i="1"/>
  <c r="K57" i="1"/>
  <c r="N57" i="1" s="1"/>
  <c r="O57" i="1" s="1"/>
  <c r="K58" i="1"/>
  <c r="K59" i="1"/>
  <c r="N59" i="1" s="1"/>
  <c r="O59" i="1" s="1"/>
  <c r="K60" i="1"/>
  <c r="K61" i="1"/>
  <c r="N61" i="1" s="1"/>
  <c r="O61" i="1" s="1"/>
  <c r="K62" i="1"/>
  <c r="K63" i="1"/>
  <c r="N63" i="1" s="1"/>
  <c r="O63" i="1" s="1"/>
  <c r="K64" i="1"/>
  <c r="K65" i="1"/>
  <c r="N65" i="1" s="1"/>
  <c r="O65" i="1" s="1"/>
  <c r="K66" i="1"/>
  <c r="K67" i="1"/>
  <c r="N67" i="1" s="1"/>
  <c r="O67" i="1" s="1"/>
  <c r="K68" i="1"/>
  <c r="K69" i="1"/>
  <c r="N69" i="1" s="1"/>
  <c r="O69" i="1" s="1"/>
  <c r="K70" i="1"/>
  <c r="K71" i="1"/>
  <c r="N71" i="1" s="1"/>
  <c r="O71" i="1" s="1"/>
  <c r="K72" i="1"/>
  <c r="K73" i="1"/>
  <c r="N73" i="1" s="1"/>
  <c r="O73" i="1" s="1"/>
  <c r="K74" i="1"/>
  <c r="K75" i="1"/>
  <c r="N75" i="1" s="1"/>
  <c r="O75" i="1" s="1"/>
  <c r="K76" i="1"/>
  <c r="K77" i="1"/>
  <c r="N77" i="1" s="1"/>
  <c r="O77" i="1" s="1"/>
  <c r="K78" i="1"/>
  <c r="K79" i="1"/>
  <c r="N79" i="1" s="1"/>
  <c r="O79" i="1" s="1"/>
  <c r="K80" i="1"/>
  <c r="K81" i="1"/>
  <c r="N81" i="1" s="1"/>
  <c r="O81" i="1" s="1"/>
  <c r="K82" i="1"/>
  <c r="K83" i="1"/>
  <c r="N83" i="1" s="1"/>
  <c r="O83" i="1" s="1"/>
  <c r="K84" i="1"/>
  <c r="K85" i="1"/>
  <c r="N85" i="1" s="1"/>
  <c r="O85" i="1" s="1"/>
  <c r="K86" i="1"/>
  <c r="K87" i="1"/>
  <c r="N87" i="1" s="1"/>
  <c r="O87" i="1" s="1"/>
  <c r="K88" i="1"/>
  <c r="K89" i="1"/>
  <c r="N89" i="1" s="1"/>
  <c r="O89" i="1" s="1"/>
  <c r="K90" i="1"/>
  <c r="K91" i="1"/>
  <c r="N91" i="1" s="1"/>
  <c r="O91" i="1" s="1"/>
  <c r="K92" i="1"/>
  <c r="K93" i="1"/>
  <c r="N93" i="1" s="1"/>
  <c r="O93" i="1" s="1"/>
  <c r="K94" i="1"/>
  <c r="K95" i="1"/>
  <c r="N95" i="1" s="1"/>
  <c r="O95" i="1" s="1"/>
  <c r="K96" i="1"/>
  <c r="K97" i="1"/>
  <c r="N97" i="1" s="1"/>
  <c r="O97" i="1" s="1"/>
  <c r="K98" i="1"/>
  <c r="K99" i="1"/>
  <c r="N99" i="1" s="1"/>
  <c r="O99" i="1" s="1"/>
  <c r="K100" i="1"/>
  <c r="K101" i="1"/>
  <c r="N101" i="1" s="1"/>
  <c r="O101" i="1" s="1"/>
  <c r="K102" i="1"/>
  <c r="K103" i="1"/>
  <c r="N103" i="1" s="1"/>
  <c r="O103" i="1" s="1"/>
  <c r="K104" i="1"/>
  <c r="K105" i="1"/>
  <c r="N105" i="1" s="1"/>
  <c r="O105" i="1" s="1"/>
  <c r="K106" i="1"/>
  <c r="K107" i="1"/>
  <c r="N107" i="1" s="1"/>
  <c r="O107" i="1" s="1"/>
  <c r="K108" i="1"/>
  <c r="K109" i="1"/>
  <c r="N109" i="1" s="1"/>
  <c r="O109" i="1" s="1"/>
  <c r="K110" i="1"/>
  <c r="K111" i="1"/>
  <c r="N111" i="1" s="1"/>
  <c r="O111" i="1" s="1"/>
  <c r="K112" i="1"/>
  <c r="K113" i="1"/>
  <c r="N113" i="1" s="1"/>
  <c r="O113" i="1" s="1"/>
  <c r="K114" i="1"/>
  <c r="K115" i="1"/>
  <c r="N115" i="1" s="1"/>
  <c r="O115" i="1" s="1"/>
  <c r="K116" i="1"/>
  <c r="K117" i="1"/>
  <c r="N117" i="1" s="1"/>
  <c r="O117" i="1" s="1"/>
  <c r="K118" i="1"/>
  <c r="K119" i="1"/>
  <c r="N119" i="1" s="1"/>
  <c r="O119" i="1" s="1"/>
  <c r="K120" i="1"/>
  <c r="K121" i="1"/>
  <c r="N121" i="1" s="1"/>
  <c r="O121" i="1" s="1"/>
  <c r="K122" i="1"/>
  <c r="K123" i="1"/>
  <c r="N123" i="1" s="1"/>
  <c r="O123" i="1" s="1"/>
  <c r="K124" i="1"/>
  <c r="K125" i="1"/>
  <c r="N125" i="1" s="1"/>
  <c r="O125" i="1" s="1"/>
  <c r="K126" i="1"/>
  <c r="K127" i="1"/>
  <c r="N127" i="1" s="1"/>
  <c r="O127" i="1" s="1"/>
  <c r="K128" i="1"/>
  <c r="K129" i="1"/>
  <c r="N129" i="1" s="1"/>
  <c r="O129" i="1" s="1"/>
  <c r="K130" i="1"/>
  <c r="K131" i="1"/>
  <c r="N131" i="1" s="1"/>
  <c r="O131" i="1" s="1"/>
  <c r="K132" i="1"/>
  <c r="K133" i="1"/>
  <c r="N133" i="1" s="1"/>
  <c r="O133" i="1" s="1"/>
  <c r="K134" i="1"/>
  <c r="K135" i="1"/>
  <c r="N135" i="1" s="1"/>
  <c r="O135" i="1" s="1"/>
  <c r="K136" i="1"/>
  <c r="K137" i="1"/>
  <c r="N137" i="1" s="1"/>
  <c r="O137" i="1" s="1"/>
  <c r="K138" i="1"/>
  <c r="K139" i="1"/>
  <c r="N139" i="1" s="1"/>
  <c r="O139" i="1" s="1"/>
  <c r="K140" i="1"/>
  <c r="K141" i="1"/>
  <c r="N141" i="1" s="1"/>
  <c r="O141" i="1" s="1"/>
  <c r="K142" i="1"/>
  <c r="K143" i="1"/>
  <c r="N143" i="1" s="1"/>
  <c r="O143" i="1" s="1"/>
  <c r="K144" i="1"/>
  <c r="K145" i="1"/>
  <c r="N145" i="1" s="1"/>
  <c r="O145" i="1" s="1"/>
  <c r="K146" i="1"/>
  <c r="K147" i="1"/>
  <c r="N147" i="1" s="1"/>
  <c r="O147" i="1" s="1"/>
  <c r="K148" i="1"/>
  <c r="K149" i="1"/>
  <c r="N149" i="1" s="1"/>
  <c r="O149" i="1" s="1"/>
  <c r="K150" i="1"/>
  <c r="K151" i="1"/>
  <c r="N151" i="1" s="1"/>
  <c r="O151" i="1" s="1"/>
  <c r="K152" i="1"/>
  <c r="K153" i="1"/>
  <c r="N153" i="1" s="1"/>
  <c r="O153" i="1" s="1"/>
  <c r="K154" i="1"/>
  <c r="K155" i="1"/>
  <c r="N155" i="1" s="1"/>
  <c r="O155" i="1" s="1"/>
  <c r="K156" i="1"/>
  <c r="K157" i="1"/>
  <c r="N157" i="1" s="1"/>
  <c r="O157" i="1" s="1"/>
  <c r="K158" i="1"/>
  <c r="K159" i="1"/>
  <c r="N159" i="1" s="1"/>
  <c r="O159" i="1" s="1"/>
  <c r="K160" i="1"/>
  <c r="K161" i="1"/>
  <c r="N161" i="1" s="1"/>
  <c r="O161" i="1" s="1"/>
  <c r="K162" i="1"/>
  <c r="K163" i="1"/>
  <c r="N163" i="1" s="1"/>
  <c r="O163" i="1" s="1"/>
  <c r="K164" i="1"/>
  <c r="K165" i="1"/>
  <c r="N165" i="1" s="1"/>
  <c r="O165" i="1" s="1"/>
  <c r="K166" i="1"/>
  <c r="K167" i="1"/>
  <c r="N167" i="1" s="1"/>
  <c r="O167" i="1" s="1"/>
  <c r="K168" i="1"/>
  <c r="K169" i="1"/>
  <c r="N169" i="1" s="1"/>
  <c r="O169" i="1" s="1"/>
  <c r="K170" i="1"/>
  <c r="K171" i="1"/>
  <c r="N171" i="1" s="1"/>
  <c r="O171" i="1" s="1"/>
  <c r="K172" i="1"/>
  <c r="K173" i="1"/>
  <c r="N173" i="1" s="1"/>
  <c r="O173" i="1" s="1"/>
  <c r="K174" i="1"/>
  <c r="K175" i="1"/>
  <c r="N175" i="1" s="1"/>
  <c r="O175" i="1" s="1"/>
  <c r="K176" i="1"/>
  <c r="K177" i="1"/>
  <c r="N177" i="1" s="1"/>
  <c r="O177" i="1" s="1"/>
  <c r="K178" i="1"/>
  <c r="K179" i="1"/>
  <c r="N179" i="1" s="1"/>
  <c r="O179" i="1" s="1"/>
  <c r="K180" i="1"/>
  <c r="K181" i="1"/>
  <c r="N181" i="1" s="1"/>
  <c r="O181" i="1" s="1"/>
  <c r="K182" i="1"/>
  <c r="K183" i="1"/>
  <c r="N183" i="1" s="1"/>
  <c r="O183" i="1" s="1"/>
  <c r="K184" i="1"/>
  <c r="K185" i="1"/>
  <c r="N185" i="1" s="1"/>
  <c r="O185" i="1" s="1"/>
  <c r="K186" i="1"/>
  <c r="K187" i="1"/>
  <c r="N187" i="1" s="1"/>
  <c r="O187" i="1" s="1"/>
  <c r="K188" i="1"/>
  <c r="K189" i="1"/>
  <c r="N189" i="1" s="1"/>
  <c r="O189" i="1" s="1"/>
  <c r="K190" i="1"/>
  <c r="K191" i="1"/>
  <c r="N191" i="1" s="1"/>
  <c r="O191" i="1" s="1"/>
  <c r="K192" i="1"/>
  <c r="K193" i="1"/>
  <c r="N193" i="1" s="1"/>
  <c r="O193" i="1" s="1"/>
  <c r="K194" i="1"/>
  <c r="K195" i="1"/>
  <c r="N195" i="1" s="1"/>
  <c r="O195" i="1" s="1"/>
  <c r="K196" i="1"/>
  <c r="K197" i="1"/>
  <c r="N197" i="1" s="1"/>
  <c r="O197" i="1" s="1"/>
  <c r="K198" i="1"/>
  <c r="K199" i="1"/>
  <c r="N199" i="1" s="1"/>
  <c r="O199" i="1" s="1"/>
  <c r="K200" i="1"/>
  <c r="K201" i="1"/>
  <c r="N201" i="1" s="1"/>
  <c r="O201" i="1" s="1"/>
  <c r="K202" i="1"/>
  <c r="K203" i="1"/>
  <c r="N203" i="1" s="1"/>
  <c r="O203" i="1" s="1"/>
  <c r="K204" i="1"/>
  <c r="K205" i="1"/>
  <c r="N205" i="1" s="1"/>
  <c r="O205" i="1" s="1"/>
  <c r="K206" i="1"/>
  <c r="K207" i="1"/>
  <c r="N207" i="1" s="1"/>
  <c r="O207" i="1" s="1"/>
  <c r="K208" i="1"/>
  <c r="K209" i="1"/>
  <c r="N209" i="1" s="1"/>
  <c r="O209" i="1" s="1"/>
  <c r="K210" i="1"/>
  <c r="K211" i="1"/>
  <c r="N211" i="1" s="1"/>
  <c r="O211" i="1" s="1"/>
  <c r="K212" i="1"/>
  <c r="K213" i="1"/>
  <c r="N213" i="1" s="1"/>
  <c r="O213" i="1" s="1"/>
  <c r="K214" i="1"/>
  <c r="K215" i="1"/>
  <c r="N215" i="1" s="1"/>
  <c r="O215" i="1" s="1"/>
  <c r="K216" i="1"/>
  <c r="K217" i="1"/>
  <c r="N217" i="1" s="1"/>
  <c r="O217" i="1" s="1"/>
  <c r="K218" i="1"/>
  <c r="K219" i="1"/>
  <c r="N219" i="1" s="1"/>
  <c r="O219" i="1" s="1"/>
  <c r="K220" i="1"/>
  <c r="K221" i="1"/>
  <c r="N221" i="1" s="1"/>
  <c r="O221" i="1" s="1"/>
  <c r="K222" i="1"/>
  <c r="K223" i="1"/>
  <c r="N223" i="1" s="1"/>
  <c r="O223" i="1" s="1"/>
  <c r="K224" i="1"/>
  <c r="K225" i="1"/>
  <c r="N225" i="1" s="1"/>
  <c r="O225" i="1" s="1"/>
  <c r="K226" i="1"/>
  <c r="K227" i="1"/>
  <c r="N227" i="1" s="1"/>
  <c r="O227" i="1" s="1"/>
  <c r="K228" i="1"/>
  <c r="K229" i="1"/>
  <c r="N229" i="1" s="1"/>
  <c r="O229" i="1" s="1"/>
  <c r="K230" i="1"/>
  <c r="K231" i="1"/>
  <c r="N231" i="1" s="1"/>
  <c r="O231" i="1" s="1"/>
  <c r="K232" i="1"/>
  <c r="K233" i="1"/>
  <c r="N233" i="1" s="1"/>
  <c r="O233" i="1" s="1"/>
  <c r="K234" i="1"/>
  <c r="K235" i="1"/>
  <c r="N235" i="1" s="1"/>
  <c r="O235" i="1" s="1"/>
  <c r="K236" i="1"/>
  <c r="K237" i="1"/>
  <c r="N237" i="1" s="1"/>
  <c r="O237" i="1" s="1"/>
  <c r="K238" i="1"/>
  <c r="K239" i="1"/>
  <c r="N239" i="1" s="1"/>
  <c r="O239" i="1" s="1"/>
  <c r="K240" i="1"/>
  <c r="K241" i="1"/>
  <c r="N241" i="1" s="1"/>
  <c r="O241" i="1" s="1"/>
  <c r="K242" i="1"/>
  <c r="K243" i="1"/>
  <c r="N243" i="1" s="1"/>
  <c r="O243" i="1" s="1"/>
  <c r="K244" i="1"/>
  <c r="K245" i="1"/>
  <c r="N245" i="1" s="1"/>
  <c r="O245" i="1" s="1"/>
  <c r="K246" i="1"/>
  <c r="K247" i="1"/>
  <c r="N247" i="1" s="1"/>
  <c r="O247" i="1" s="1"/>
  <c r="K248" i="1"/>
  <c r="K249" i="1"/>
  <c r="N249" i="1" s="1"/>
  <c r="O249" i="1" s="1"/>
  <c r="K250" i="1"/>
  <c r="K251" i="1"/>
  <c r="N251" i="1" s="1"/>
  <c r="O251" i="1" s="1"/>
  <c r="K252" i="1"/>
  <c r="K253" i="1"/>
  <c r="N253" i="1" s="1"/>
  <c r="O253" i="1" s="1"/>
  <c r="K254" i="1"/>
  <c r="K255" i="1"/>
  <c r="N255" i="1" s="1"/>
  <c r="O255" i="1" s="1"/>
  <c r="K256" i="1"/>
  <c r="K257" i="1"/>
  <c r="N257" i="1" s="1"/>
  <c r="O257" i="1" s="1"/>
  <c r="K258" i="1"/>
  <c r="K259" i="1"/>
  <c r="N259" i="1" s="1"/>
  <c r="O259" i="1" s="1"/>
  <c r="K260" i="1"/>
  <c r="K261" i="1"/>
  <c r="N261" i="1" s="1"/>
  <c r="O261" i="1" s="1"/>
  <c r="K262" i="1"/>
  <c r="K263" i="1"/>
  <c r="N263" i="1" s="1"/>
  <c r="O263" i="1" s="1"/>
  <c r="K264" i="1"/>
  <c r="K265" i="1"/>
  <c r="N265" i="1" s="1"/>
  <c r="O265" i="1" s="1"/>
  <c r="K266" i="1"/>
  <c r="K267" i="1"/>
  <c r="N267" i="1" s="1"/>
  <c r="O267" i="1" s="1"/>
  <c r="K268" i="1"/>
  <c r="K269" i="1"/>
  <c r="N269" i="1" s="1"/>
  <c r="O269" i="1" s="1"/>
  <c r="K270" i="1"/>
  <c r="K271" i="1"/>
  <c r="N271" i="1" s="1"/>
  <c r="O271" i="1" s="1"/>
  <c r="K272" i="1"/>
  <c r="K273" i="1"/>
  <c r="N273" i="1" s="1"/>
  <c r="O273" i="1" s="1"/>
  <c r="K274" i="1"/>
  <c r="K275" i="1"/>
  <c r="N275" i="1" s="1"/>
  <c r="O275" i="1" s="1"/>
  <c r="K276" i="1"/>
  <c r="K277" i="1"/>
  <c r="N277" i="1" s="1"/>
  <c r="O277" i="1" s="1"/>
  <c r="K278" i="1"/>
  <c r="K279" i="1"/>
  <c r="N279" i="1" s="1"/>
  <c r="O279" i="1" s="1"/>
  <c r="K280" i="1"/>
  <c r="K281" i="1"/>
  <c r="N281" i="1" s="1"/>
  <c r="O281" i="1" s="1"/>
  <c r="K282" i="1"/>
  <c r="K283" i="1"/>
  <c r="N283" i="1" s="1"/>
  <c r="O283" i="1" s="1"/>
  <c r="K284" i="1"/>
  <c r="K285" i="1"/>
  <c r="N285" i="1" s="1"/>
  <c r="O285" i="1" s="1"/>
  <c r="K286" i="1"/>
  <c r="K287" i="1"/>
  <c r="N287" i="1" s="1"/>
  <c r="O287" i="1" s="1"/>
  <c r="K288" i="1"/>
  <c r="K289" i="1"/>
  <c r="N289" i="1" s="1"/>
  <c r="O289" i="1" s="1"/>
  <c r="K290" i="1"/>
  <c r="K291" i="1"/>
  <c r="N291" i="1" s="1"/>
  <c r="O291" i="1" s="1"/>
  <c r="K292" i="1"/>
  <c r="K293" i="1"/>
  <c r="N293" i="1" s="1"/>
  <c r="O293" i="1" s="1"/>
  <c r="K294" i="1"/>
  <c r="K295" i="1"/>
  <c r="N295" i="1" s="1"/>
  <c r="O295" i="1" s="1"/>
  <c r="K296" i="1"/>
  <c r="K297" i="1"/>
  <c r="N297" i="1" s="1"/>
  <c r="O297" i="1" s="1"/>
  <c r="K298" i="1"/>
  <c r="K299" i="1"/>
  <c r="N299" i="1" s="1"/>
  <c r="O299" i="1" s="1"/>
  <c r="K300" i="1"/>
  <c r="K301" i="1"/>
  <c r="N301" i="1" s="1"/>
  <c r="O301" i="1" s="1"/>
  <c r="K302" i="1"/>
  <c r="K303" i="1"/>
  <c r="N303" i="1" s="1"/>
  <c r="O303" i="1" s="1"/>
  <c r="K304" i="1"/>
  <c r="K305" i="1"/>
  <c r="N305" i="1" s="1"/>
  <c r="O305" i="1" s="1"/>
  <c r="K306" i="1"/>
  <c r="K307" i="1"/>
  <c r="N307" i="1" s="1"/>
  <c r="O307" i="1" s="1"/>
  <c r="K308" i="1"/>
  <c r="K309" i="1"/>
  <c r="N309" i="1" s="1"/>
  <c r="O309" i="1" s="1"/>
  <c r="K310" i="1"/>
  <c r="K311" i="1"/>
  <c r="N311" i="1" s="1"/>
  <c r="O311" i="1" s="1"/>
  <c r="K312" i="1"/>
  <c r="K313" i="1"/>
  <c r="N313" i="1" s="1"/>
  <c r="O313" i="1" s="1"/>
  <c r="K314" i="1"/>
  <c r="K315" i="1"/>
  <c r="N315" i="1" s="1"/>
  <c r="O315" i="1" s="1"/>
  <c r="K316" i="1"/>
  <c r="K317" i="1"/>
  <c r="N317" i="1" s="1"/>
  <c r="O317" i="1" s="1"/>
  <c r="K318" i="1"/>
  <c r="K319" i="1"/>
  <c r="N319" i="1" s="1"/>
  <c r="O319" i="1" s="1"/>
  <c r="K320" i="1"/>
  <c r="K321" i="1"/>
  <c r="N321" i="1" s="1"/>
  <c r="O321" i="1" s="1"/>
  <c r="K322" i="1"/>
  <c r="K323" i="1"/>
  <c r="N323" i="1" s="1"/>
  <c r="O323" i="1" s="1"/>
  <c r="K324" i="1"/>
  <c r="K325" i="1"/>
  <c r="N325" i="1" s="1"/>
  <c r="O325" i="1" s="1"/>
  <c r="K326" i="1"/>
  <c r="K327" i="1"/>
  <c r="N327" i="1" s="1"/>
  <c r="O327" i="1" s="1"/>
  <c r="K328" i="1"/>
  <c r="K329" i="1"/>
  <c r="N329" i="1" s="1"/>
  <c r="O329" i="1" s="1"/>
  <c r="K330" i="1"/>
  <c r="K331" i="1"/>
  <c r="N331" i="1" s="1"/>
  <c r="O331" i="1" s="1"/>
  <c r="K332" i="1"/>
  <c r="K333" i="1"/>
  <c r="N333" i="1" s="1"/>
  <c r="O333" i="1" s="1"/>
  <c r="K334" i="1"/>
  <c r="K335" i="1"/>
  <c r="N335" i="1" s="1"/>
  <c r="O335" i="1" s="1"/>
  <c r="K336" i="1"/>
  <c r="K337" i="1"/>
  <c r="N337" i="1" s="1"/>
  <c r="O337" i="1" s="1"/>
  <c r="K338" i="1"/>
  <c r="K339" i="1"/>
  <c r="N339" i="1" s="1"/>
  <c r="O339" i="1" s="1"/>
  <c r="K340" i="1"/>
  <c r="K341" i="1"/>
  <c r="N341" i="1" s="1"/>
  <c r="O341" i="1" s="1"/>
  <c r="K342" i="1"/>
  <c r="K343" i="1"/>
  <c r="N343" i="1" s="1"/>
  <c r="O343" i="1" s="1"/>
  <c r="K344" i="1"/>
  <c r="K345" i="1"/>
  <c r="N345" i="1" s="1"/>
  <c r="O345" i="1" s="1"/>
  <c r="K346" i="1"/>
  <c r="K347" i="1"/>
  <c r="N347" i="1" s="1"/>
  <c r="O347" i="1" s="1"/>
  <c r="K348" i="1"/>
  <c r="K349" i="1"/>
  <c r="N349" i="1" s="1"/>
  <c r="O349" i="1" s="1"/>
  <c r="K350" i="1"/>
  <c r="K351" i="1"/>
  <c r="N351" i="1" s="1"/>
  <c r="O351" i="1" s="1"/>
  <c r="K352" i="1"/>
  <c r="K353" i="1"/>
  <c r="N353" i="1" s="1"/>
  <c r="O353" i="1" s="1"/>
  <c r="K354" i="1"/>
  <c r="K355" i="1"/>
  <c r="N355" i="1" s="1"/>
  <c r="O355" i="1" s="1"/>
  <c r="K356" i="1"/>
  <c r="K357" i="1"/>
  <c r="N357" i="1" s="1"/>
  <c r="O357" i="1" s="1"/>
  <c r="K358" i="1"/>
  <c r="K359" i="1"/>
  <c r="N359" i="1" s="1"/>
  <c r="O359" i="1" s="1"/>
  <c r="K360" i="1"/>
  <c r="K361" i="1"/>
  <c r="N361" i="1" s="1"/>
  <c r="O361" i="1" s="1"/>
  <c r="K362" i="1"/>
  <c r="K363" i="1"/>
  <c r="N363" i="1" s="1"/>
  <c r="O363" i="1" s="1"/>
  <c r="K364" i="1"/>
  <c r="K365" i="1"/>
  <c r="N365" i="1" s="1"/>
  <c r="O365" i="1" s="1"/>
  <c r="K366" i="1"/>
  <c r="K367" i="1"/>
  <c r="N367" i="1" s="1"/>
  <c r="O367" i="1" s="1"/>
  <c r="K368" i="1"/>
  <c r="K369" i="1"/>
  <c r="N369" i="1" s="1"/>
  <c r="O369" i="1" s="1"/>
  <c r="K370" i="1"/>
  <c r="K371" i="1"/>
  <c r="N371" i="1" s="1"/>
  <c r="O371" i="1" s="1"/>
  <c r="K372" i="1"/>
  <c r="K373" i="1"/>
  <c r="N373" i="1" s="1"/>
  <c r="O373" i="1" s="1"/>
  <c r="K374" i="1"/>
  <c r="K375" i="1"/>
  <c r="N375" i="1" s="1"/>
  <c r="O375" i="1" s="1"/>
  <c r="K376" i="1"/>
  <c r="K377" i="1"/>
  <c r="N377" i="1" s="1"/>
  <c r="O377" i="1" s="1"/>
  <c r="K378" i="1"/>
  <c r="K379" i="1"/>
  <c r="N379" i="1" s="1"/>
  <c r="O379" i="1" s="1"/>
  <c r="K380" i="1"/>
  <c r="K381" i="1"/>
  <c r="N381" i="1" s="1"/>
  <c r="O381" i="1" s="1"/>
  <c r="K382" i="1"/>
  <c r="K383" i="1"/>
  <c r="N383" i="1" s="1"/>
  <c r="O383" i="1" s="1"/>
  <c r="K384" i="1"/>
  <c r="K385" i="1"/>
  <c r="N385" i="1" s="1"/>
  <c r="O385" i="1" s="1"/>
  <c r="K386" i="1"/>
  <c r="K387" i="1"/>
  <c r="N387" i="1" s="1"/>
  <c r="O387" i="1" s="1"/>
  <c r="K388" i="1"/>
  <c r="K389" i="1"/>
  <c r="N389" i="1" s="1"/>
  <c r="O389" i="1" s="1"/>
  <c r="K390" i="1"/>
  <c r="K391" i="1"/>
  <c r="N391" i="1" s="1"/>
  <c r="O391" i="1" s="1"/>
  <c r="K392" i="1"/>
  <c r="K393" i="1"/>
  <c r="N393" i="1" s="1"/>
  <c r="O393" i="1" s="1"/>
  <c r="K394" i="1"/>
  <c r="K395" i="1"/>
  <c r="N395" i="1" s="1"/>
  <c r="O395" i="1" s="1"/>
  <c r="K396" i="1"/>
  <c r="K397" i="1"/>
  <c r="N397" i="1" s="1"/>
  <c r="O397" i="1" s="1"/>
  <c r="K398" i="1"/>
  <c r="K399" i="1"/>
  <c r="N399" i="1" s="1"/>
  <c r="O399" i="1" s="1"/>
  <c r="K400" i="1"/>
  <c r="K401" i="1"/>
  <c r="N401" i="1" s="1"/>
  <c r="O401" i="1" s="1"/>
  <c r="K402" i="1"/>
  <c r="K403" i="1"/>
  <c r="N403" i="1" s="1"/>
  <c r="O403" i="1" s="1"/>
  <c r="K404" i="1"/>
  <c r="K405" i="1"/>
  <c r="N405" i="1" s="1"/>
  <c r="O405" i="1" s="1"/>
  <c r="K406" i="1"/>
  <c r="K407" i="1"/>
  <c r="N407" i="1" s="1"/>
  <c r="O407" i="1" s="1"/>
  <c r="K408" i="1"/>
  <c r="K409" i="1"/>
  <c r="N409" i="1" s="1"/>
  <c r="O409" i="1" s="1"/>
  <c r="K410" i="1"/>
  <c r="K411" i="1"/>
  <c r="N411" i="1" s="1"/>
  <c r="O411" i="1" s="1"/>
  <c r="K412" i="1"/>
  <c r="K413" i="1"/>
  <c r="N413" i="1" s="1"/>
  <c r="O413" i="1" s="1"/>
  <c r="K414" i="1"/>
  <c r="K415" i="1"/>
  <c r="N415" i="1" s="1"/>
  <c r="O415" i="1" s="1"/>
  <c r="K416" i="1"/>
  <c r="K417" i="1"/>
  <c r="N417" i="1" s="1"/>
  <c r="O417" i="1" s="1"/>
  <c r="K418" i="1"/>
  <c r="K419" i="1"/>
  <c r="N419" i="1" s="1"/>
  <c r="O419" i="1" s="1"/>
  <c r="K420" i="1"/>
  <c r="K421" i="1"/>
  <c r="N421" i="1" s="1"/>
  <c r="O421" i="1" s="1"/>
  <c r="K422" i="1"/>
  <c r="K423" i="1"/>
  <c r="N423" i="1" s="1"/>
  <c r="O423" i="1" s="1"/>
  <c r="K424" i="1"/>
  <c r="K425" i="1"/>
  <c r="N425" i="1" s="1"/>
  <c r="O425" i="1" s="1"/>
  <c r="K426" i="1"/>
  <c r="K427" i="1"/>
  <c r="N427" i="1" s="1"/>
  <c r="O427" i="1" s="1"/>
  <c r="K428" i="1"/>
  <c r="K429" i="1"/>
  <c r="N429" i="1" s="1"/>
  <c r="O429" i="1" s="1"/>
  <c r="K430" i="1"/>
  <c r="K431" i="1"/>
  <c r="N431" i="1" s="1"/>
  <c r="O431" i="1" s="1"/>
  <c r="K432" i="1"/>
  <c r="K433" i="1"/>
  <c r="N433" i="1" s="1"/>
  <c r="O433" i="1" s="1"/>
  <c r="K434" i="1"/>
  <c r="K435" i="1"/>
  <c r="N435" i="1" s="1"/>
  <c r="O435" i="1" s="1"/>
  <c r="K436" i="1"/>
  <c r="K437" i="1"/>
  <c r="N437" i="1" s="1"/>
  <c r="O437" i="1" s="1"/>
  <c r="K438" i="1"/>
  <c r="K439" i="1"/>
  <c r="N439" i="1" s="1"/>
  <c r="O439" i="1" s="1"/>
  <c r="K440" i="1"/>
  <c r="K441" i="1"/>
  <c r="N441" i="1" s="1"/>
  <c r="O441" i="1" s="1"/>
  <c r="K442" i="1"/>
  <c r="K443" i="1"/>
  <c r="N443" i="1" s="1"/>
  <c r="O443" i="1" s="1"/>
  <c r="K444" i="1"/>
  <c r="K445" i="1"/>
  <c r="N445" i="1" s="1"/>
  <c r="O445" i="1" s="1"/>
  <c r="K446" i="1"/>
  <c r="K447" i="1"/>
  <c r="N447" i="1" s="1"/>
  <c r="O447" i="1" s="1"/>
  <c r="K448" i="1"/>
  <c r="K449" i="1"/>
  <c r="N449" i="1" s="1"/>
  <c r="O449" i="1" s="1"/>
  <c r="K450" i="1"/>
  <c r="K451" i="1"/>
  <c r="N451" i="1" s="1"/>
  <c r="O451" i="1" s="1"/>
  <c r="K452" i="1"/>
  <c r="K453" i="1"/>
  <c r="N453" i="1" s="1"/>
  <c r="O453" i="1" s="1"/>
  <c r="K454" i="1"/>
  <c r="K455" i="1"/>
  <c r="N455" i="1" s="1"/>
  <c r="O455" i="1" s="1"/>
  <c r="K456" i="1"/>
  <c r="K457" i="1"/>
  <c r="N457" i="1" s="1"/>
  <c r="O457" i="1" s="1"/>
  <c r="K458" i="1"/>
  <c r="K459" i="1"/>
  <c r="N459" i="1" s="1"/>
  <c r="O459" i="1" s="1"/>
  <c r="K460" i="1"/>
  <c r="K461" i="1"/>
  <c r="N461" i="1" s="1"/>
  <c r="O461" i="1" s="1"/>
  <c r="K462" i="1"/>
  <c r="K463" i="1"/>
  <c r="N463" i="1" s="1"/>
  <c r="O463" i="1" s="1"/>
  <c r="K464" i="1"/>
  <c r="K465" i="1"/>
  <c r="N465" i="1" s="1"/>
  <c r="O465" i="1" s="1"/>
  <c r="K466" i="1"/>
  <c r="K467" i="1"/>
  <c r="N467" i="1" s="1"/>
  <c r="O467" i="1" s="1"/>
  <c r="K468" i="1"/>
  <c r="K469" i="1"/>
  <c r="N469" i="1" s="1"/>
  <c r="O469" i="1" s="1"/>
  <c r="K470" i="1"/>
  <c r="K471" i="1"/>
  <c r="N471" i="1" s="1"/>
  <c r="O471" i="1" s="1"/>
  <c r="K472" i="1"/>
  <c r="K473" i="1"/>
  <c r="N473" i="1" s="1"/>
  <c r="O473" i="1" s="1"/>
  <c r="K474" i="1"/>
  <c r="K475" i="1"/>
  <c r="N475" i="1" s="1"/>
  <c r="O475" i="1" s="1"/>
  <c r="K476" i="1"/>
  <c r="K477" i="1"/>
  <c r="N477" i="1" s="1"/>
  <c r="O477" i="1" s="1"/>
  <c r="K478" i="1"/>
  <c r="K479" i="1"/>
  <c r="N479" i="1" s="1"/>
  <c r="O479" i="1" s="1"/>
  <c r="K480" i="1"/>
  <c r="K481" i="1"/>
  <c r="N481" i="1" s="1"/>
  <c r="O481" i="1" s="1"/>
  <c r="K482" i="1"/>
  <c r="K483" i="1"/>
  <c r="N483" i="1" s="1"/>
  <c r="O483" i="1" s="1"/>
  <c r="K484" i="1"/>
  <c r="K485" i="1"/>
  <c r="N485" i="1" s="1"/>
  <c r="O485" i="1" s="1"/>
  <c r="K486" i="1"/>
  <c r="K487" i="1"/>
  <c r="N487" i="1" s="1"/>
  <c r="O487" i="1" s="1"/>
  <c r="K488" i="1"/>
  <c r="K489" i="1"/>
  <c r="N489" i="1" s="1"/>
  <c r="O489" i="1" s="1"/>
  <c r="K490" i="1"/>
  <c r="K491" i="1"/>
  <c r="N491" i="1" s="1"/>
  <c r="O491" i="1" s="1"/>
  <c r="K492" i="1"/>
  <c r="K493" i="1"/>
  <c r="N493" i="1" s="1"/>
  <c r="O493" i="1" s="1"/>
  <c r="K494" i="1"/>
  <c r="K495" i="1"/>
  <c r="N495" i="1" s="1"/>
  <c r="O495" i="1" s="1"/>
  <c r="K496" i="1"/>
  <c r="K497" i="1"/>
  <c r="N497" i="1" s="1"/>
  <c r="O497" i="1" s="1"/>
  <c r="K498" i="1"/>
  <c r="K499" i="1"/>
  <c r="N499" i="1" s="1"/>
  <c r="O499" i="1" s="1"/>
  <c r="K500" i="1"/>
  <c r="K501" i="1"/>
  <c r="N501" i="1" s="1"/>
  <c r="O501" i="1" s="1"/>
  <c r="K502" i="1"/>
  <c r="K503" i="1"/>
  <c r="N503" i="1" s="1"/>
  <c r="O503" i="1" s="1"/>
  <c r="K504" i="1"/>
  <c r="K505" i="1"/>
  <c r="N505" i="1" s="1"/>
  <c r="O505" i="1" s="1"/>
  <c r="K506" i="1"/>
  <c r="K507" i="1"/>
  <c r="N507" i="1" s="1"/>
  <c r="O507" i="1" s="1"/>
  <c r="K508" i="1"/>
  <c r="K509" i="1"/>
  <c r="N509" i="1" s="1"/>
  <c r="O509" i="1" s="1"/>
  <c r="K510" i="1"/>
  <c r="K511" i="1"/>
  <c r="N511" i="1" s="1"/>
  <c r="O511" i="1" s="1"/>
  <c r="K512" i="1"/>
  <c r="K513" i="1"/>
  <c r="N513" i="1" s="1"/>
  <c r="O513" i="1" s="1"/>
  <c r="K514" i="1"/>
  <c r="K515" i="1"/>
  <c r="N515" i="1" s="1"/>
  <c r="O515" i="1" s="1"/>
  <c r="K516" i="1"/>
  <c r="K517" i="1"/>
  <c r="N517" i="1" s="1"/>
  <c r="O517" i="1" s="1"/>
  <c r="K518" i="1"/>
  <c r="K519" i="1"/>
  <c r="N519" i="1" s="1"/>
  <c r="O519" i="1" s="1"/>
  <c r="K520" i="1"/>
  <c r="K521" i="1"/>
  <c r="N521" i="1" s="1"/>
  <c r="O521" i="1" s="1"/>
  <c r="K522" i="1"/>
  <c r="K523" i="1"/>
  <c r="N523" i="1" s="1"/>
  <c r="O523" i="1" s="1"/>
  <c r="K524" i="1"/>
  <c r="K525" i="1"/>
  <c r="N525" i="1" s="1"/>
  <c r="O525" i="1" s="1"/>
  <c r="K526" i="1"/>
  <c r="K527" i="1"/>
  <c r="N527" i="1" s="1"/>
  <c r="O527" i="1" s="1"/>
  <c r="K528" i="1"/>
  <c r="K529" i="1"/>
  <c r="N529" i="1" s="1"/>
  <c r="O529" i="1" s="1"/>
  <c r="K530" i="1"/>
  <c r="K531" i="1"/>
  <c r="N531" i="1" s="1"/>
  <c r="O531" i="1" s="1"/>
  <c r="K532" i="1"/>
  <c r="K533" i="1"/>
  <c r="N533" i="1" s="1"/>
  <c r="O533" i="1" s="1"/>
  <c r="K534" i="1"/>
  <c r="K535" i="1"/>
  <c r="N535" i="1" s="1"/>
  <c r="O535" i="1" s="1"/>
  <c r="K536" i="1"/>
  <c r="K537" i="1"/>
  <c r="N537" i="1" s="1"/>
  <c r="O537" i="1" s="1"/>
  <c r="K538" i="1"/>
  <c r="K539" i="1"/>
  <c r="N539" i="1" s="1"/>
  <c r="O539" i="1" s="1"/>
  <c r="K540" i="1"/>
  <c r="K541" i="1"/>
  <c r="N541" i="1" s="1"/>
  <c r="O541" i="1" s="1"/>
  <c r="K542" i="1"/>
  <c r="K543" i="1"/>
  <c r="N543" i="1" s="1"/>
  <c r="O543" i="1" s="1"/>
  <c r="K544" i="1"/>
  <c r="K545" i="1"/>
  <c r="N545" i="1" s="1"/>
  <c r="O545" i="1" s="1"/>
  <c r="K546" i="1"/>
  <c r="K547" i="1"/>
  <c r="N547" i="1" s="1"/>
  <c r="O547" i="1" s="1"/>
  <c r="K548" i="1"/>
  <c r="K549" i="1"/>
  <c r="N549" i="1" s="1"/>
  <c r="O549" i="1" s="1"/>
  <c r="K550" i="1"/>
  <c r="K551" i="1"/>
  <c r="N551" i="1" s="1"/>
  <c r="O551" i="1" s="1"/>
  <c r="K552" i="1"/>
  <c r="K553" i="1"/>
  <c r="N553" i="1" s="1"/>
  <c r="O553" i="1" s="1"/>
  <c r="K554" i="1"/>
  <c r="K555" i="1"/>
  <c r="N555" i="1" s="1"/>
  <c r="O555" i="1" s="1"/>
  <c r="K556" i="1"/>
  <c r="K557" i="1"/>
  <c r="N557" i="1" s="1"/>
  <c r="O557" i="1" s="1"/>
  <c r="K558" i="1"/>
  <c r="K559" i="1"/>
  <c r="N559" i="1" s="1"/>
  <c r="O559" i="1" s="1"/>
  <c r="K560" i="1"/>
  <c r="K561" i="1"/>
  <c r="N561" i="1" s="1"/>
  <c r="O561" i="1" s="1"/>
  <c r="K562" i="1"/>
  <c r="K563" i="1"/>
  <c r="N563" i="1" s="1"/>
  <c r="O563" i="1" s="1"/>
  <c r="K564" i="1"/>
  <c r="K565" i="1"/>
  <c r="N565" i="1" s="1"/>
  <c r="O565" i="1" s="1"/>
  <c r="K566" i="1"/>
  <c r="K567" i="1"/>
  <c r="N567" i="1" s="1"/>
  <c r="O567" i="1" s="1"/>
  <c r="K568" i="1"/>
  <c r="K569" i="1"/>
  <c r="N569" i="1" s="1"/>
  <c r="O569" i="1" s="1"/>
  <c r="K570" i="1"/>
  <c r="K571" i="1"/>
  <c r="N571" i="1" s="1"/>
  <c r="O571" i="1" s="1"/>
  <c r="K572" i="1"/>
  <c r="K573" i="1"/>
  <c r="N573" i="1" s="1"/>
  <c r="O573" i="1" s="1"/>
  <c r="K574" i="1"/>
  <c r="K575" i="1"/>
  <c r="N575" i="1" s="1"/>
  <c r="O575" i="1" s="1"/>
  <c r="K576" i="1"/>
  <c r="K577" i="1"/>
  <c r="N577" i="1" s="1"/>
  <c r="O577" i="1" s="1"/>
  <c r="K578" i="1"/>
  <c r="K579" i="1"/>
  <c r="N579" i="1" s="1"/>
  <c r="O579" i="1" s="1"/>
  <c r="K580" i="1"/>
  <c r="K581" i="1"/>
  <c r="N581" i="1" s="1"/>
  <c r="O581" i="1" s="1"/>
  <c r="K582" i="1"/>
  <c r="K583" i="1"/>
  <c r="N583" i="1" s="1"/>
  <c r="O583" i="1" s="1"/>
  <c r="K584" i="1"/>
  <c r="K585" i="1"/>
  <c r="N585" i="1" s="1"/>
  <c r="O585" i="1" s="1"/>
  <c r="K586" i="1"/>
  <c r="K587" i="1"/>
  <c r="N587" i="1" s="1"/>
  <c r="O587" i="1" s="1"/>
  <c r="K588" i="1"/>
  <c r="K589" i="1"/>
  <c r="N589" i="1" s="1"/>
  <c r="O589" i="1" s="1"/>
  <c r="K590" i="1"/>
  <c r="K591" i="1"/>
  <c r="N591" i="1" s="1"/>
  <c r="O591" i="1" s="1"/>
  <c r="K592" i="1"/>
  <c r="K593" i="1"/>
  <c r="N593" i="1" s="1"/>
  <c r="O593" i="1" s="1"/>
  <c r="K594" i="1"/>
  <c r="K595" i="1"/>
  <c r="N595" i="1" s="1"/>
  <c r="O595" i="1" s="1"/>
  <c r="K596" i="1"/>
  <c r="K597" i="1"/>
  <c r="N597" i="1" s="1"/>
  <c r="O597" i="1" s="1"/>
  <c r="K598" i="1"/>
  <c r="K599" i="1"/>
  <c r="N599" i="1" s="1"/>
  <c r="O599" i="1" s="1"/>
  <c r="K600" i="1"/>
  <c r="K601" i="1"/>
  <c r="N601" i="1" s="1"/>
  <c r="O601" i="1" s="1"/>
  <c r="K602" i="1"/>
  <c r="K603" i="1"/>
  <c r="N603" i="1" s="1"/>
  <c r="O603" i="1" s="1"/>
  <c r="K604" i="1"/>
  <c r="K605" i="1"/>
  <c r="N605" i="1" s="1"/>
  <c r="O605" i="1" s="1"/>
  <c r="K606" i="1"/>
  <c r="K607" i="1"/>
  <c r="N607" i="1" s="1"/>
  <c r="O607" i="1" s="1"/>
  <c r="K608" i="1"/>
  <c r="K609" i="1"/>
  <c r="N609" i="1" s="1"/>
  <c r="O609" i="1" s="1"/>
  <c r="K610" i="1"/>
  <c r="K611" i="1"/>
  <c r="N611" i="1" s="1"/>
  <c r="O611" i="1" s="1"/>
  <c r="K612" i="1"/>
  <c r="K613" i="1"/>
  <c r="N613" i="1" s="1"/>
  <c r="O613" i="1" s="1"/>
  <c r="K614" i="1"/>
  <c r="K615" i="1"/>
  <c r="N615" i="1" s="1"/>
  <c r="O615" i="1" s="1"/>
  <c r="K616" i="1"/>
  <c r="K617" i="1"/>
  <c r="N617" i="1" s="1"/>
  <c r="O617" i="1" s="1"/>
  <c r="K618" i="1"/>
  <c r="K619" i="1"/>
  <c r="N619" i="1" s="1"/>
  <c r="O619" i="1" s="1"/>
  <c r="K620" i="1"/>
  <c r="K621" i="1"/>
  <c r="N621" i="1" s="1"/>
  <c r="O621" i="1" s="1"/>
  <c r="K622" i="1"/>
  <c r="K623" i="1"/>
  <c r="N623" i="1" s="1"/>
  <c r="O623" i="1" s="1"/>
  <c r="K624" i="1"/>
  <c r="K625" i="1"/>
  <c r="N625" i="1" s="1"/>
  <c r="O625" i="1" s="1"/>
  <c r="K626" i="1"/>
  <c r="K627" i="1"/>
  <c r="N627" i="1" s="1"/>
  <c r="O627" i="1" s="1"/>
  <c r="K628" i="1"/>
  <c r="K629" i="1"/>
  <c r="N629" i="1" s="1"/>
  <c r="O629" i="1" s="1"/>
  <c r="K630" i="1"/>
  <c r="K631" i="1"/>
  <c r="N631" i="1" s="1"/>
  <c r="O631" i="1" s="1"/>
  <c r="K632" i="1"/>
  <c r="K633" i="1"/>
  <c r="N633" i="1" s="1"/>
  <c r="O633" i="1" s="1"/>
  <c r="K634" i="1"/>
  <c r="K635" i="1"/>
  <c r="N635" i="1" s="1"/>
  <c r="O635" i="1" s="1"/>
  <c r="K636" i="1"/>
  <c r="K637" i="1"/>
  <c r="N637" i="1" s="1"/>
  <c r="O637" i="1" s="1"/>
  <c r="K638" i="1"/>
  <c r="K639" i="1"/>
  <c r="N639" i="1" s="1"/>
  <c r="O639" i="1" s="1"/>
  <c r="K640" i="1"/>
  <c r="K641" i="1"/>
  <c r="N641" i="1" s="1"/>
  <c r="O641" i="1" s="1"/>
  <c r="K642" i="1"/>
  <c r="K643" i="1"/>
  <c r="N643" i="1" s="1"/>
  <c r="O643" i="1" s="1"/>
  <c r="K644" i="1"/>
  <c r="K645" i="1"/>
  <c r="N645" i="1" s="1"/>
  <c r="O645" i="1" s="1"/>
  <c r="K646" i="1"/>
  <c r="K647" i="1"/>
  <c r="N647" i="1" s="1"/>
  <c r="O647" i="1" s="1"/>
  <c r="K648" i="1"/>
  <c r="K649" i="1"/>
  <c r="N649" i="1" s="1"/>
  <c r="O649" i="1" s="1"/>
  <c r="K650" i="1"/>
  <c r="K651" i="1"/>
  <c r="N651" i="1" s="1"/>
  <c r="O651" i="1" s="1"/>
  <c r="K652" i="1"/>
  <c r="K653" i="1"/>
  <c r="N653" i="1" s="1"/>
  <c r="O653" i="1" s="1"/>
  <c r="K654" i="1"/>
  <c r="K655" i="1"/>
  <c r="N655" i="1" s="1"/>
  <c r="O655" i="1" s="1"/>
  <c r="K656" i="1"/>
  <c r="K657" i="1"/>
  <c r="N657" i="1" s="1"/>
  <c r="O657" i="1" s="1"/>
  <c r="K658" i="1"/>
  <c r="K659" i="1"/>
  <c r="N659" i="1" s="1"/>
  <c r="O659" i="1" s="1"/>
  <c r="K660" i="1"/>
  <c r="K661" i="1"/>
  <c r="N661" i="1" s="1"/>
  <c r="O661" i="1" s="1"/>
  <c r="K662" i="1"/>
  <c r="K663" i="1"/>
  <c r="N663" i="1" s="1"/>
  <c r="O663" i="1" s="1"/>
  <c r="K664" i="1"/>
  <c r="K665" i="1"/>
  <c r="N665" i="1" s="1"/>
  <c r="O665" i="1" s="1"/>
  <c r="K666" i="1"/>
  <c r="K667" i="1"/>
  <c r="N667" i="1" s="1"/>
  <c r="O667" i="1" s="1"/>
  <c r="K668" i="1"/>
  <c r="K669" i="1"/>
  <c r="N669" i="1" s="1"/>
  <c r="O669" i="1" s="1"/>
  <c r="K670" i="1"/>
  <c r="K671" i="1"/>
  <c r="N671" i="1" s="1"/>
  <c r="O671" i="1" s="1"/>
  <c r="K672" i="1"/>
  <c r="K673" i="1"/>
  <c r="N673" i="1" s="1"/>
  <c r="O673" i="1" s="1"/>
  <c r="K674" i="1"/>
  <c r="K675" i="1"/>
  <c r="N675" i="1" s="1"/>
  <c r="O675" i="1" s="1"/>
  <c r="K676" i="1"/>
  <c r="K677" i="1"/>
  <c r="N677" i="1" s="1"/>
  <c r="O677" i="1" s="1"/>
  <c r="K678" i="1"/>
  <c r="K679" i="1"/>
  <c r="N679" i="1" s="1"/>
  <c r="O679" i="1" s="1"/>
  <c r="K680" i="1"/>
  <c r="K681" i="1"/>
  <c r="N681" i="1" s="1"/>
  <c r="O681" i="1" s="1"/>
  <c r="K682" i="1"/>
  <c r="K683" i="1"/>
  <c r="N683" i="1" s="1"/>
  <c r="O683" i="1" s="1"/>
  <c r="K684" i="1"/>
  <c r="K685" i="1"/>
  <c r="N685" i="1" s="1"/>
  <c r="O685" i="1" s="1"/>
  <c r="K686" i="1"/>
  <c r="K687" i="1"/>
  <c r="N687" i="1" s="1"/>
  <c r="O687" i="1" s="1"/>
  <c r="K688" i="1"/>
  <c r="K689" i="1"/>
  <c r="N689" i="1" s="1"/>
  <c r="O689" i="1" s="1"/>
  <c r="K690" i="1"/>
  <c r="K691" i="1"/>
  <c r="N691" i="1" s="1"/>
  <c r="O691" i="1" s="1"/>
  <c r="K692" i="1"/>
  <c r="K693" i="1"/>
  <c r="N693" i="1" s="1"/>
  <c r="O693" i="1" s="1"/>
  <c r="K694" i="1"/>
  <c r="K695" i="1"/>
  <c r="N695" i="1" s="1"/>
  <c r="O695" i="1" s="1"/>
  <c r="K696" i="1"/>
  <c r="K697" i="1"/>
  <c r="N697" i="1" s="1"/>
  <c r="O697" i="1" s="1"/>
  <c r="K698" i="1"/>
  <c r="K699" i="1"/>
  <c r="N699" i="1" s="1"/>
  <c r="O699" i="1" s="1"/>
  <c r="K700" i="1"/>
  <c r="K701" i="1"/>
  <c r="N701" i="1" s="1"/>
  <c r="O701" i="1" s="1"/>
  <c r="K702" i="1"/>
  <c r="K703" i="1"/>
  <c r="N703" i="1" s="1"/>
  <c r="O703" i="1" s="1"/>
  <c r="K704" i="1"/>
  <c r="K705" i="1"/>
  <c r="N705" i="1" s="1"/>
  <c r="O705" i="1" s="1"/>
  <c r="K706" i="1"/>
  <c r="K707" i="1"/>
  <c r="N707" i="1" s="1"/>
  <c r="O707" i="1" s="1"/>
  <c r="K708" i="1"/>
  <c r="K709" i="1"/>
  <c r="N709" i="1" s="1"/>
  <c r="O709" i="1" s="1"/>
  <c r="K710" i="1"/>
  <c r="K711" i="1"/>
  <c r="N711" i="1" s="1"/>
  <c r="O711" i="1" s="1"/>
  <c r="K712" i="1"/>
  <c r="K713" i="1"/>
  <c r="N713" i="1" s="1"/>
  <c r="O713" i="1" s="1"/>
  <c r="K714" i="1"/>
  <c r="K715" i="1"/>
  <c r="N715" i="1" s="1"/>
  <c r="O715" i="1" s="1"/>
  <c r="K716" i="1"/>
  <c r="K717" i="1"/>
  <c r="N717" i="1" s="1"/>
  <c r="O717" i="1" s="1"/>
  <c r="K718" i="1"/>
  <c r="K719" i="1"/>
  <c r="N719" i="1" s="1"/>
  <c r="O719" i="1" s="1"/>
  <c r="K720" i="1"/>
  <c r="K721" i="1"/>
  <c r="N721" i="1" s="1"/>
  <c r="O721" i="1" s="1"/>
  <c r="K722" i="1"/>
  <c r="K723" i="1"/>
  <c r="N723" i="1" s="1"/>
  <c r="O723" i="1" s="1"/>
  <c r="K724" i="1"/>
  <c r="K725" i="1"/>
  <c r="N725" i="1" s="1"/>
  <c r="O725" i="1" s="1"/>
  <c r="K726" i="1"/>
  <c r="K727" i="1"/>
  <c r="N727" i="1" s="1"/>
  <c r="O727" i="1" s="1"/>
  <c r="K728" i="1"/>
  <c r="K729" i="1"/>
  <c r="N729" i="1" s="1"/>
  <c r="O729" i="1" s="1"/>
  <c r="K730" i="1"/>
  <c r="K731" i="1"/>
  <c r="N731" i="1" s="1"/>
  <c r="O731" i="1" s="1"/>
  <c r="K732" i="1"/>
  <c r="K733" i="1"/>
  <c r="N733" i="1" s="1"/>
  <c r="O733" i="1" s="1"/>
  <c r="K734" i="1"/>
  <c r="K735" i="1"/>
  <c r="N735" i="1" s="1"/>
  <c r="O735" i="1" s="1"/>
  <c r="K736" i="1"/>
  <c r="K737" i="1"/>
  <c r="N737" i="1" s="1"/>
  <c r="O737" i="1" s="1"/>
  <c r="K738" i="1"/>
  <c r="K739" i="1"/>
  <c r="N739" i="1" s="1"/>
  <c r="O739" i="1" s="1"/>
  <c r="K740" i="1"/>
  <c r="K741" i="1"/>
  <c r="N741" i="1" s="1"/>
  <c r="O741" i="1" s="1"/>
  <c r="K742" i="1"/>
  <c r="K743" i="1"/>
  <c r="N743" i="1" s="1"/>
  <c r="O743" i="1" s="1"/>
  <c r="K744" i="1"/>
  <c r="K745" i="1"/>
  <c r="N745" i="1" s="1"/>
  <c r="O745" i="1" s="1"/>
  <c r="K746" i="1"/>
  <c r="K747" i="1"/>
  <c r="N747" i="1" s="1"/>
  <c r="O747" i="1" s="1"/>
  <c r="K748" i="1"/>
  <c r="K749" i="1"/>
  <c r="N749" i="1" s="1"/>
  <c r="O749" i="1" s="1"/>
  <c r="K750" i="1"/>
  <c r="K751" i="1"/>
  <c r="N751" i="1" s="1"/>
  <c r="O751" i="1" s="1"/>
  <c r="K752" i="1"/>
  <c r="K753" i="1"/>
  <c r="N753" i="1" s="1"/>
  <c r="O753" i="1" s="1"/>
  <c r="K754" i="1"/>
  <c r="K755" i="1"/>
  <c r="N755" i="1" s="1"/>
  <c r="O755" i="1" s="1"/>
  <c r="K756" i="1"/>
  <c r="K757" i="1"/>
  <c r="N757" i="1" s="1"/>
  <c r="O757" i="1" s="1"/>
  <c r="K758" i="1"/>
  <c r="K759" i="1"/>
  <c r="N759" i="1" s="1"/>
  <c r="O759" i="1" s="1"/>
  <c r="K760" i="1"/>
  <c r="K761" i="1"/>
  <c r="N761" i="1" s="1"/>
  <c r="O761" i="1" s="1"/>
  <c r="K762" i="1"/>
  <c r="K763" i="1"/>
  <c r="N763" i="1" s="1"/>
  <c r="O763" i="1" s="1"/>
  <c r="K764" i="1"/>
  <c r="K765" i="1"/>
  <c r="N765" i="1" s="1"/>
  <c r="O765" i="1" s="1"/>
  <c r="K766" i="1"/>
  <c r="K767" i="1"/>
  <c r="N767" i="1" s="1"/>
  <c r="O767" i="1" s="1"/>
  <c r="K768" i="1"/>
  <c r="K769" i="1"/>
  <c r="N769" i="1" s="1"/>
  <c r="O769" i="1" s="1"/>
  <c r="K770" i="1"/>
  <c r="K771" i="1"/>
  <c r="N771" i="1" s="1"/>
  <c r="O771" i="1" s="1"/>
  <c r="K772" i="1"/>
  <c r="K773" i="1"/>
  <c r="N773" i="1" s="1"/>
  <c r="O773" i="1" s="1"/>
  <c r="K774" i="1"/>
  <c r="K775" i="1"/>
  <c r="N775" i="1" s="1"/>
  <c r="O775" i="1" s="1"/>
  <c r="K776" i="1"/>
  <c r="K777" i="1"/>
  <c r="N777" i="1" s="1"/>
  <c r="O777" i="1" s="1"/>
  <c r="K778" i="1"/>
  <c r="K779" i="1"/>
  <c r="N779" i="1" s="1"/>
  <c r="O779" i="1" s="1"/>
  <c r="K780" i="1"/>
  <c r="K781" i="1"/>
  <c r="N781" i="1" s="1"/>
  <c r="O781" i="1" s="1"/>
  <c r="K782" i="1"/>
  <c r="K783" i="1"/>
  <c r="N783" i="1" s="1"/>
  <c r="O783" i="1" s="1"/>
  <c r="K784" i="1"/>
  <c r="K785" i="1"/>
  <c r="N785" i="1" s="1"/>
  <c r="O785" i="1" s="1"/>
  <c r="K786" i="1"/>
  <c r="K787" i="1"/>
  <c r="N787" i="1" s="1"/>
  <c r="O787" i="1" s="1"/>
  <c r="K788" i="1"/>
  <c r="K789" i="1"/>
  <c r="N789" i="1" s="1"/>
  <c r="O789" i="1" s="1"/>
  <c r="K790" i="1"/>
  <c r="K791" i="1"/>
  <c r="N791" i="1" s="1"/>
  <c r="O791" i="1" s="1"/>
  <c r="K792" i="1"/>
  <c r="K793" i="1"/>
  <c r="N793" i="1" s="1"/>
  <c r="O793" i="1" s="1"/>
  <c r="K794" i="1"/>
  <c r="K795" i="1"/>
  <c r="N795" i="1" s="1"/>
  <c r="O795" i="1" s="1"/>
  <c r="K796" i="1"/>
  <c r="K797" i="1"/>
  <c r="N797" i="1" s="1"/>
  <c r="O797" i="1" s="1"/>
  <c r="K798" i="1"/>
  <c r="K799" i="1"/>
  <c r="N799" i="1" s="1"/>
  <c r="O799" i="1" s="1"/>
  <c r="K800" i="1"/>
  <c r="K801" i="1"/>
  <c r="N801" i="1" s="1"/>
  <c r="O801" i="1" s="1"/>
  <c r="K802" i="1"/>
  <c r="K803" i="1"/>
  <c r="N803" i="1" s="1"/>
  <c r="O803" i="1" s="1"/>
  <c r="K804" i="1"/>
  <c r="K805" i="1"/>
  <c r="N805" i="1" s="1"/>
  <c r="O805" i="1" s="1"/>
  <c r="K806" i="1"/>
  <c r="K807" i="1"/>
  <c r="N807" i="1" s="1"/>
  <c r="O807" i="1" s="1"/>
  <c r="K808" i="1"/>
  <c r="K809" i="1"/>
  <c r="N809" i="1" s="1"/>
  <c r="O809" i="1" s="1"/>
  <c r="K810" i="1"/>
  <c r="K811" i="1"/>
  <c r="N811" i="1" s="1"/>
  <c r="O811" i="1" s="1"/>
  <c r="K812" i="1"/>
  <c r="K813" i="1"/>
  <c r="N813" i="1" s="1"/>
  <c r="O813" i="1" s="1"/>
  <c r="K814" i="1"/>
  <c r="K815" i="1"/>
  <c r="N815" i="1" s="1"/>
  <c r="O815" i="1" s="1"/>
  <c r="K816" i="1"/>
  <c r="K817" i="1"/>
  <c r="N817" i="1" s="1"/>
  <c r="O817" i="1" s="1"/>
  <c r="K818" i="1"/>
  <c r="K819" i="1"/>
  <c r="N819" i="1" s="1"/>
  <c r="O819" i="1" s="1"/>
  <c r="K820" i="1"/>
  <c r="K821" i="1"/>
  <c r="N821" i="1" s="1"/>
  <c r="O821" i="1" s="1"/>
  <c r="K822" i="1"/>
  <c r="K823" i="1"/>
  <c r="N823" i="1" s="1"/>
  <c r="O823" i="1" s="1"/>
  <c r="K824" i="1"/>
  <c r="K825" i="1"/>
  <c r="N825" i="1" s="1"/>
  <c r="O825" i="1" s="1"/>
  <c r="K826" i="1"/>
  <c r="K827" i="1"/>
  <c r="N827" i="1" s="1"/>
  <c r="O827" i="1" s="1"/>
  <c r="K828" i="1"/>
  <c r="K829" i="1"/>
  <c r="N829" i="1" s="1"/>
  <c r="O829" i="1" s="1"/>
  <c r="K830" i="1"/>
  <c r="K831" i="1"/>
  <c r="N831" i="1" s="1"/>
  <c r="O831" i="1" s="1"/>
  <c r="K832" i="1"/>
  <c r="K833" i="1"/>
  <c r="N833" i="1" s="1"/>
  <c r="O833" i="1" s="1"/>
  <c r="K834" i="1"/>
  <c r="K835" i="1"/>
  <c r="N835" i="1" s="1"/>
  <c r="O835" i="1" s="1"/>
  <c r="K836" i="1"/>
  <c r="K837" i="1"/>
  <c r="N837" i="1" s="1"/>
  <c r="O837" i="1" s="1"/>
  <c r="K838" i="1"/>
  <c r="K839" i="1"/>
  <c r="N839" i="1" s="1"/>
  <c r="O839" i="1" s="1"/>
  <c r="K840" i="1"/>
  <c r="K841" i="1"/>
  <c r="N841" i="1" s="1"/>
  <c r="O841" i="1" s="1"/>
  <c r="K842" i="1"/>
  <c r="K843" i="1"/>
  <c r="N843" i="1" s="1"/>
  <c r="O843" i="1" s="1"/>
  <c r="K844" i="1"/>
  <c r="K845" i="1"/>
  <c r="N845" i="1" s="1"/>
  <c r="O845" i="1" s="1"/>
  <c r="K846" i="1"/>
  <c r="K847" i="1"/>
  <c r="N847" i="1" s="1"/>
  <c r="O847" i="1" s="1"/>
  <c r="K848" i="1"/>
  <c r="K849" i="1"/>
  <c r="N849" i="1" s="1"/>
  <c r="O849" i="1" s="1"/>
  <c r="K850" i="1"/>
  <c r="K851" i="1"/>
  <c r="N851" i="1" s="1"/>
  <c r="O851" i="1" s="1"/>
  <c r="K852" i="1"/>
  <c r="K853" i="1"/>
  <c r="N853" i="1" s="1"/>
  <c r="O853" i="1" s="1"/>
  <c r="K854" i="1"/>
  <c r="K855" i="1"/>
  <c r="N855" i="1" s="1"/>
  <c r="O855" i="1" s="1"/>
  <c r="K856" i="1"/>
  <c r="K857" i="1"/>
  <c r="N857" i="1" s="1"/>
  <c r="O857" i="1" s="1"/>
  <c r="K858" i="1"/>
  <c r="K859" i="1"/>
  <c r="N859" i="1" s="1"/>
  <c r="O859" i="1" s="1"/>
  <c r="K860" i="1"/>
  <c r="K861" i="1"/>
  <c r="N861" i="1" s="1"/>
  <c r="O861" i="1" s="1"/>
  <c r="K862" i="1"/>
  <c r="K863" i="1"/>
  <c r="N863" i="1" s="1"/>
  <c r="O863" i="1" s="1"/>
  <c r="K864" i="1"/>
  <c r="K865" i="1"/>
  <c r="N865" i="1" s="1"/>
  <c r="O865" i="1" s="1"/>
  <c r="K866" i="1"/>
  <c r="K867" i="1"/>
  <c r="N867" i="1" s="1"/>
  <c r="O867" i="1" s="1"/>
  <c r="K868" i="1"/>
  <c r="K869" i="1"/>
  <c r="N869" i="1" s="1"/>
  <c r="O869" i="1" s="1"/>
  <c r="K870" i="1"/>
  <c r="K871" i="1"/>
  <c r="N871" i="1" s="1"/>
  <c r="O871" i="1" s="1"/>
  <c r="K872" i="1"/>
  <c r="K873" i="1"/>
  <c r="N873" i="1" s="1"/>
  <c r="O873" i="1" s="1"/>
  <c r="K874" i="1"/>
  <c r="K875" i="1"/>
  <c r="N875" i="1" s="1"/>
  <c r="O875" i="1" s="1"/>
  <c r="K876" i="1"/>
  <c r="K877" i="1"/>
  <c r="N877" i="1" s="1"/>
  <c r="O877" i="1" s="1"/>
  <c r="K878" i="1"/>
  <c r="K879" i="1"/>
  <c r="N879" i="1" s="1"/>
  <c r="O879" i="1" s="1"/>
  <c r="K880" i="1"/>
  <c r="K881" i="1"/>
  <c r="N881" i="1" s="1"/>
  <c r="O881" i="1" s="1"/>
  <c r="K882" i="1"/>
  <c r="K883" i="1"/>
  <c r="N883" i="1" s="1"/>
  <c r="O883" i="1" s="1"/>
  <c r="K884" i="1"/>
  <c r="K885" i="1"/>
  <c r="N885" i="1" s="1"/>
  <c r="O885" i="1" s="1"/>
  <c r="K886" i="1"/>
  <c r="K887" i="1"/>
  <c r="N887" i="1" s="1"/>
  <c r="O887" i="1" s="1"/>
  <c r="K888" i="1"/>
  <c r="K889" i="1"/>
  <c r="N889" i="1" s="1"/>
  <c r="O889" i="1" s="1"/>
  <c r="K890" i="1"/>
  <c r="K891" i="1"/>
  <c r="N891" i="1" s="1"/>
  <c r="O891" i="1" s="1"/>
  <c r="K892" i="1"/>
  <c r="K893" i="1"/>
  <c r="N893" i="1" s="1"/>
  <c r="O893" i="1" s="1"/>
  <c r="K894" i="1"/>
  <c r="K895" i="1"/>
  <c r="N895" i="1" s="1"/>
  <c r="O895" i="1" s="1"/>
  <c r="K896" i="1"/>
  <c r="K897" i="1"/>
  <c r="N897" i="1" s="1"/>
  <c r="O897" i="1" s="1"/>
  <c r="K898" i="1"/>
  <c r="K899" i="1"/>
  <c r="N899" i="1" s="1"/>
  <c r="O899" i="1" s="1"/>
  <c r="K900" i="1"/>
  <c r="K901" i="1"/>
  <c r="N901" i="1" s="1"/>
  <c r="O901" i="1" s="1"/>
  <c r="K902" i="1"/>
  <c r="K903" i="1"/>
  <c r="N903" i="1" s="1"/>
  <c r="O903" i="1" s="1"/>
  <c r="K904" i="1"/>
  <c r="K905" i="1"/>
  <c r="N905" i="1" s="1"/>
  <c r="O905" i="1" s="1"/>
  <c r="K906" i="1"/>
  <c r="K907" i="1"/>
  <c r="N907" i="1" s="1"/>
  <c r="O907" i="1" s="1"/>
  <c r="K908" i="1"/>
  <c r="K909" i="1"/>
  <c r="N909" i="1" s="1"/>
  <c r="O909" i="1" s="1"/>
  <c r="K910" i="1"/>
  <c r="K911" i="1"/>
  <c r="N911" i="1" s="1"/>
  <c r="O911" i="1" s="1"/>
  <c r="K912" i="1"/>
  <c r="K913" i="1"/>
  <c r="N913" i="1" s="1"/>
  <c r="O913" i="1" s="1"/>
  <c r="K914" i="1"/>
  <c r="K915" i="1"/>
  <c r="N915" i="1" s="1"/>
  <c r="O915" i="1" s="1"/>
  <c r="K916" i="1"/>
  <c r="K917" i="1"/>
  <c r="N917" i="1" s="1"/>
  <c r="O917" i="1" s="1"/>
  <c r="K918" i="1"/>
  <c r="K919" i="1"/>
  <c r="N919" i="1" s="1"/>
  <c r="O919" i="1" s="1"/>
  <c r="K920" i="1"/>
  <c r="K921" i="1"/>
  <c r="N921" i="1" s="1"/>
  <c r="O921" i="1" s="1"/>
  <c r="K922" i="1"/>
  <c r="K923" i="1"/>
  <c r="N923" i="1" s="1"/>
  <c r="O923" i="1" s="1"/>
  <c r="K924" i="1"/>
  <c r="K925" i="1"/>
  <c r="N925" i="1" s="1"/>
  <c r="O925" i="1" s="1"/>
  <c r="K926" i="1"/>
  <c r="K927" i="1"/>
  <c r="N927" i="1" s="1"/>
  <c r="O927" i="1" s="1"/>
  <c r="K928" i="1"/>
  <c r="K929" i="1"/>
  <c r="N929" i="1" s="1"/>
  <c r="O929" i="1" s="1"/>
  <c r="K930" i="1"/>
  <c r="K931" i="1"/>
  <c r="N931" i="1" s="1"/>
  <c r="O931" i="1" s="1"/>
  <c r="K932" i="1"/>
  <c r="K933" i="1"/>
  <c r="N933" i="1" s="1"/>
  <c r="O933" i="1" s="1"/>
  <c r="K934" i="1"/>
  <c r="K935" i="1"/>
  <c r="N935" i="1" s="1"/>
  <c r="O935" i="1" s="1"/>
  <c r="K936" i="1"/>
  <c r="K937" i="1"/>
  <c r="N937" i="1" s="1"/>
  <c r="O937" i="1" s="1"/>
  <c r="K938" i="1"/>
  <c r="K939" i="1"/>
  <c r="N939" i="1" s="1"/>
  <c r="O939" i="1" s="1"/>
  <c r="K940" i="1"/>
  <c r="K941" i="1"/>
  <c r="N941" i="1" s="1"/>
  <c r="O941" i="1" s="1"/>
  <c r="K942" i="1"/>
  <c r="K943" i="1"/>
  <c r="N943" i="1" s="1"/>
  <c r="O943" i="1" s="1"/>
  <c r="K944" i="1"/>
  <c r="K945" i="1"/>
  <c r="N945" i="1" s="1"/>
  <c r="O945" i="1" s="1"/>
  <c r="K946" i="1"/>
  <c r="K947" i="1"/>
  <c r="N947" i="1" s="1"/>
  <c r="O947" i="1" s="1"/>
  <c r="K948" i="1"/>
  <c r="K949" i="1"/>
  <c r="N949" i="1" s="1"/>
  <c r="O949" i="1" s="1"/>
  <c r="K950" i="1"/>
  <c r="K951" i="1"/>
  <c r="N951" i="1" s="1"/>
  <c r="O951" i="1" s="1"/>
  <c r="K952" i="1"/>
  <c r="K953" i="1"/>
  <c r="N953" i="1" s="1"/>
  <c r="O953" i="1" s="1"/>
  <c r="K954" i="1"/>
  <c r="K955" i="1"/>
  <c r="N955" i="1" s="1"/>
  <c r="O955" i="1" s="1"/>
  <c r="K956" i="1"/>
  <c r="K957" i="1"/>
  <c r="N957" i="1" s="1"/>
  <c r="O957" i="1" s="1"/>
  <c r="K958" i="1"/>
  <c r="K959" i="1"/>
  <c r="N959" i="1" s="1"/>
  <c r="O959" i="1" s="1"/>
  <c r="K960" i="1"/>
  <c r="K961" i="1"/>
  <c r="N961" i="1" s="1"/>
  <c r="O961" i="1" s="1"/>
  <c r="K962" i="1"/>
  <c r="K963" i="1"/>
  <c r="N963" i="1" s="1"/>
  <c r="O963" i="1" s="1"/>
  <c r="K964" i="1"/>
  <c r="K965" i="1"/>
  <c r="N965" i="1" s="1"/>
  <c r="O965" i="1" s="1"/>
  <c r="K966" i="1"/>
  <c r="K967" i="1"/>
  <c r="N967" i="1" s="1"/>
  <c r="O967" i="1" s="1"/>
  <c r="K968" i="1"/>
  <c r="K969" i="1"/>
  <c r="N969" i="1" s="1"/>
  <c r="O969" i="1" s="1"/>
  <c r="K970" i="1"/>
  <c r="K971" i="1"/>
  <c r="N971" i="1" s="1"/>
  <c r="O971" i="1" s="1"/>
  <c r="K972" i="1"/>
  <c r="K973" i="1"/>
  <c r="N973" i="1" s="1"/>
  <c r="O973" i="1" s="1"/>
  <c r="K974" i="1"/>
  <c r="K975" i="1"/>
  <c r="N975" i="1" s="1"/>
  <c r="O975" i="1" s="1"/>
  <c r="K976" i="1"/>
  <c r="K977" i="1"/>
  <c r="N977" i="1" s="1"/>
  <c r="O977" i="1" s="1"/>
  <c r="K978" i="1"/>
  <c r="K979" i="1"/>
  <c r="N979" i="1" s="1"/>
  <c r="O979" i="1" s="1"/>
  <c r="K980" i="1"/>
  <c r="K981" i="1"/>
  <c r="N981" i="1" s="1"/>
  <c r="O981" i="1" s="1"/>
  <c r="K982" i="1"/>
  <c r="K983" i="1"/>
  <c r="N983" i="1" s="1"/>
  <c r="O983" i="1" s="1"/>
  <c r="K984" i="1"/>
  <c r="K985" i="1"/>
  <c r="N985" i="1" s="1"/>
  <c r="O985" i="1" s="1"/>
  <c r="K986" i="1"/>
  <c r="K987" i="1"/>
  <c r="N987" i="1" s="1"/>
  <c r="O987" i="1" s="1"/>
  <c r="K988" i="1"/>
  <c r="K989" i="1"/>
  <c r="N989" i="1" s="1"/>
  <c r="O989" i="1" s="1"/>
  <c r="K990" i="1"/>
  <c r="K991" i="1"/>
  <c r="N991" i="1" s="1"/>
  <c r="O991" i="1" s="1"/>
  <c r="K992" i="1"/>
  <c r="K993" i="1"/>
  <c r="N993" i="1" s="1"/>
  <c r="O993" i="1" s="1"/>
  <c r="K994" i="1"/>
  <c r="K995" i="1"/>
  <c r="N995" i="1" s="1"/>
  <c r="O995" i="1" s="1"/>
  <c r="K996" i="1"/>
  <c r="K997" i="1"/>
  <c r="N997" i="1" s="1"/>
  <c r="O997" i="1" s="1"/>
  <c r="K998" i="1"/>
  <c r="K999" i="1"/>
  <c r="N999" i="1" s="1"/>
  <c r="O999" i="1" s="1"/>
  <c r="K1000" i="1"/>
  <c r="K1001" i="1"/>
  <c r="N1001" i="1" s="1"/>
  <c r="O1001" i="1" s="1"/>
  <c r="K1002" i="1"/>
  <c r="K1003" i="1"/>
  <c r="N1003" i="1" s="1"/>
  <c r="O1003" i="1" s="1"/>
  <c r="K1004" i="1"/>
  <c r="K1005" i="1"/>
  <c r="N1005" i="1" s="1"/>
  <c r="O1005" i="1" s="1"/>
  <c r="K1006" i="1"/>
  <c r="K1007" i="1"/>
  <c r="N1007" i="1" s="1"/>
  <c r="O1007" i="1" s="1"/>
  <c r="K1008" i="1"/>
  <c r="K1009" i="1"/>
  <c r="N1009" i="1" s="1"/>
  <c r="O1009" i="1" s="1"/>
  <c r="K1010" i="1"/>
  <c r="K1011" i="1"/>
  <c r="N1011" i="1" s="1"/>
  <c r="O1011" i="1" s="1"/>
  <c r="K1012" i="1"/>
  <c r="K1013" i="1"/>
  <c r="N1013" i="1" s="1"/>
  <c r="O1013" i="1" s="1"/>
  <c r="K1014" i="1"/>
  <c r="K1015" i="1"/>
  <c r="N1015" i="1" s="1"/>
  <c r="O1015" i="1" s="1"/>
  <c r="K1016" i="1"/>
  <c r="K1017" i="1"/>
  <c r="N1017" i="1" s="1"/>
  <c r="O1017" i="1" s="1"/>
  <c r="K1018" i="1"/>
  <c r="K1019" i="1"/>
  <c r="N1019" i="1" s="1"/>
  <c r="O1019" i="1" s="1"/>
  <c r="K1020" i="1"/>
  <c r="K1021" i="1"/>
  <c r="N1021" i="1" s="1"/>
  <c r="O1021" i="1" s="1"/>
  <c r="K1022" i="1"/>
  <c r="K1023" i="1"/>
  <c r="N1023" i="1" s="1"/>
  <c r="O1023" i="1" s="1"/>
  <c r="K1024" i="1"/>
  <c r="K1025" i="1"/>
  <c r="N1025" i="1" s="1"/>
  <c r="O1025" i="1" s="1"/>
  <c r="K1026" i="1"/>
  <c r="K1027" i="1"/>
  <c r="N1027" i="1" s="1"/>
  <c r="O1027" i="1" s="1"/>
  <c r="K1028" i="1"/>
  <c r="K1029" i="1"/>
  <c r="N1029" i="1" s="1"/>
  <c r="O1029" i="1" s="1"/>
  <c r="K1030" i="1"/>
  <c r="K1031" i="1"/>
  <c r="N1031" i="1" s="1"/>
  <c r="O1031" i="1" s="1"/>
  <c r="K1032" i="1"/>
  <c r="K1033" i="1"/>
  <c r="N1033" i="1" s="1"/>
  <c r="O1033" i="1" s="1"/>
  <c r="K1034" i="1"/>
  <c r="K1035" i="1"/>
  <c r="N1035" i="1" s="1"/>
  <c r="O1035" i="1" s="1"/>
  <c r="K1036" i="1"/>
  <c r="K1037" i="1"/>
  <c r="N1037" i="1" s="1"/>
  <c r="O1037" i="1" s="1"/>
  <c r="K1038" i="1"/>
  <c r="K1039" i="1"/>
  <c r="N1039" i="1" s="1"/>
  <c r="O1039" i="1" s="1"/>
  <c r="K1040" i="1"/>
  <c r="K1041" i="1"/>
  <c r="N1041" i="1" s="1"/>
  <c r="O1041" i="1" s="1"/>
  <c r="K1042" i="1"/>
  <c r="K1043" i="1"/>
  <c r="N1043" i="1" s="1"/>
  <c r="O1043" i="1" s="1"/>
  <c r="K1044" i="1"/>
  <c r="K1045" i="1"/>
  <c r="N1045" i="1" s="1"/>
  <c r="O1045" i="1" s="1"/>
  <c r="K1046" i="1"/>
  <c r="K1047" i="1"/>
  <c r="N1047" i="1" s="1"/>
  <c r="O1047" i="1" s="1"/>
  <c r="K1048" i="1"/>
  <c r="K1049" i="1"/>
  <c r="N1049" i="1" s="1"/>
  <c r="O1049" i="1" s="1"/>
  <c r="K1050" i="1"/>
  <c r="K1051" i="1"/>
  <c r="N1051" i="1" s="1"/>
  <c r="O1051" i="1" s="1"/>
  <c r="K1052" i="1"/>
  <c r="K1053" i="1"/>
  <c r="N1053" i="1" s="1"/>
  <c r="O1053" i="1" s="1"/>
  <c r="K1054" i="1"/>
  <c r="K1055" i="1"/>
  <c r="N1055" i="1" s="1"/>
  <c r="O1055" i="1" s="1"/>
  <c r="K1056" i="1"/>
  <c r="K1057" i="1"/>
  <c r="N1057" i="1" s="1"/>
  <c r="O1057" i="1" s="1"/>
  <c r="K1058" i="1"/>
  <c r="K1059" i="1"/>
  <c r="N1059" i="1" s="1"/>
  <c r="O1059" i="1" s="1"/>
  <c r="K1060" i="1"/>
  <c r="K1061" i="1"/>
  <c r="N1061" i="1" s="1"/>
  <c r="O1061" i="1" s="1"/>
  <c r="K1062" i="1"/>
  <c r="K1063" i="1"/>
  <c r="N1063" i="1" s="1"/>
  <c r="O1063" i="1" s="1"/>
  <c r="K1064" i="1"/>
  <c r="K1065" i="1"/>
  <c r="N1065" i="1" s="1"/>
  <c r="O1065" i="1" s="1"/>
  <c r="K1066" i="1"/>
  <c r="K1067" i="1"/>
  <c r="N1067" i="1" s="1"/>
  <c r="O1067" i="1" s="1"/>
  <c r="K1068" i="1"/>
  <c r="K1069" i="1"/>
  <c r="N1069" i="1" s="1"/>
  <c r="O1069" i="1" s="1"/>
  <c r="K1070" i="1"/>
  <c r="K1071" i="1"/>
  <c r="N1071" i="1" s="1"/>
  <c r="O1071" i="1" s="1"/>
  <c r="K1072" i="1"/>
  <c r="K1073" i="1"/>
  <c r="N1073" i="1" s="1"/>
  <c r="O1073" i="1" s="1"/>
  <c r="K1074" i="1"/>
  <c r="K1075" i="1"/>
  <c r="N1075" i="1" s="1"/>
  <c r="O1075" i="1" s="1"/>
  <c r="K1076" i="1"/>
  <c r="K1077" i="1"/>
  <c r="N1077" i="1" s="1"/>
  <c r="O1077" i="1" s="1"/>
  <c r="K1078" i="1"/>
  <c r="K1079" i="1"/>
  <c r="N1079" i="1" s="1"/>
  <c r="O1079" i="1" s="1"/>
  <c r="K1080" i="1"/>
  <c r="K1081" i="1"/>
  <c r="N1081" i="1" s="1"/>
  <c r="O1081" i="1" s="1"/>
  <c r="K1082" i="1"/>
  <c r="K1083" i="1"/>
  <c r="N1083" i="1" s="1"/>
  <c r="O1083" i="1" s="1"/>
  <c r="K1084" i="1"/>
  <c r="K1085" i="1"/>
  <c r="N1085" i="1" s="1"/>
  <c r="O1085" i="1" s="1"/>
  <c r="K1086" i="1"/>
  <c r="K1087" i="1"/>
  <c r="N1087" i="1" s="1"/>
  <c r="O1087" i="1" s="1"/>
  <c r="K1088" i="1"/>
  <c r="K1089" i="1"/>
  <c r="N1089" i="1" s="1"/>
  <c r="O1089" i="1" s="1"/>
  <c r="K1090" i="1"/>
  <c r="K1091" i="1"/>
  <c r="N1091" i="1" s="1"/>
  <c r="O1091" i="1" s="1"/>
  <c r="K1092" i="1"/>
  <c r="K1093" i="1"/>
  <c r="N1093" i="1" s="1"/>
  <c r="O1093" i="1" s="1"/>
  <c r="K1094" i="1"/>
  <c r="K1095" i="1"/>
  <c r="N1095" i="1" s="1"/>
  <c r="O1095" i="1" s="1"/>
  <c r="K1096" i="1"/>
  <c r="K1097" i="1"/>
  <c r="N1097" i="1" s="1"/>
  <c r="O1097" i="1" s="1"/>
  <c r="K1098" i="1"/>
  <c r="K1099" i="1"/>
  <c r="N1099" i="1" s="1"/>
  <c r="O1099" i="1" s="1"/>
  <c r="K1100" i="1"/>
  <c r="K1101" i="1"/>
  <c r="N1101" i="1" s="1"/>
  <c r="O1101" i="1" s="1"/>
  <c r="K1102" i="1"/>
  <c r="K1103" i="1"/>
  <c r="N1103" i="1" s="1"/>
  <c r="O1103" i="1" s="1"/>
  <c r="K1104" i="1"/>
  <c r="K1105" i="1"/>
  <c r="N1105" i="1" s="1"/>
  <c r="O1105" i="1" s="1"/>
  <c r="K1106" i="1"/>
  <c r="K1107" i="1"/>
  <c r="N1107" i="1" s="1"/>
  <c r="O1107" i="1" s="1"/>
  <c r="K1108" i="1"/>
  <c r="K1109" i="1"/>
  <c r="N1109" i="1" s="1"/>
  <c r="O1109" i="1" s="1"/>
  <c r="K1110" i="1"/>
  <c r="K1111" i="1"/>
  <c r="N1111" i="1" s="1"/>
  <c r="O1111" i="1" s="1"/>
  <c r="K1112" i="1"/>
  <c r="K1113" i="1"/>
  <c r="N1113" i="1" s="1"/>
  <c r="O1113" i="1" s="1"/>
  <c r="K1114" i="1"/>
  <c r="K1115" i="1"/>
  <c r="N1115" i="1" s="1"/>
  <c r="O1115" i="1" s="1"/>
  <c r="K1116" i="1"/>
  <c r="K1117" i="1"/>
  <c r="N1117" i="1" s="1"/>
  <c r="O1117" i="1" s="1"/>
  <c r="K1118" i="1"/>
  <c r="K1119" i="1"/>
  <c r="N1119" i="1" s="1"/>
  <c r="O1119" i="1" s="1"/>
  <c r="K1120" i="1"/>
  <c r="K1121" i="1"/>
  <c r="N1121" i="1" s="1"/>
  <c r="O1121" i="1" s="1"/>
  <c r="K1122" i="1"/>
  <c r="K1123" i="1"/>
  <c r="N1123" i="1" s="1"/>
  <c r="O1123" i="1" s="1"/>
  <c r="K1124" i="1"/>
  <c r="K1125" i="1"/>
  <c r="N1125" i="1" s="1"/>
  <c r="O1125" i="1" s="1"/>
  <c r="K1126" i="1"/>
  <c r="K1127" i="1"/>
  <c r="N1127" i="1" s="1"/>
  <c r="O1127" i="1" s="1"/>
  <c r="K1128" i="1"/>
  <c r="K1129" i="1"/>
  <c r="N1129" i="1" s="1"/>
  <c r="O1129" i="1" s="1"/>
  <c r="K1130" i="1"/>
  <c r="K1131" i="1"/>
  <c r="N1131" i="1" s="1"/>
  <c r="O1131" i="1" s="1"/>
  <c r="K1132" i="1"/>
  <c r="K1133" i="1"/>
  <c r="N1133" i="1" s="1"/>
  <c r="O1133" i="1" s="1"/>
  <c r="K1134" i="1"/>
  <c r="K1135" i="1"/>
  <c r="N1135" i="1" s="1"/>
  <c r="O1135" i="1" s="1"/>
  <c r="K1136" i="1"/>
  <c r="K1137" i="1"/>
  <c r="N1137" i="1" s="1"/>
  <c r="O1137" i="1" s="1"/>
  <c r="K1138" i="1"/>
  <c r="K1139" i="1"/>
  <c r="N1139" i="1" s="1"/>
  <c r="O1139" i="1" s="1"/>
  <c r="K1140" i="1"/>
  <c r="K1141" i="1"/>
  <c r="N1141" i="1" s="1"/>
  <c r="O1141" i="1" s="1"/>
  <c r="K1142" i="1"/>
  <c r="K1143" i="1"/>
  <c r="N1143" i="1" s="1"/>
  <c r="O1143" i="1" s="1"/>
  <c r="K1144" i="1"/>
  <c r="K1145" i="1"/>
  <c r="N1145" i="1" s="1"/>
  <c r="O1145" i="1" s="1"/>
  <c r="K1146" i="1"/>
  <c r="K1147" i="1"/>
  <c r="N1147" i="1" s="1"/>
  <c r="O1147" i="1" s="1"/>
  <c r="K1148" i="1"/>
  <c r="K1149" i="1"/>
  <c r="N1149" i="1" s="1"/>
  <c r="O1149" i="1" s="1"/>
  <c r="K1150" i="1"/>
  <c r="K1151" i="1"/>
  <c r="N1151" i="1" s="1"/>
  <c r="O1151" i="1" s="1"/>
  <c r="K1152" i="1"/>
  <c r="K1153" i="1"/>
  <c r="N1153" i="1" s="1"/>
  <c r="O1153" i="1" s="1"/>
  <c r="K1154" i="1"/>
  <c r="K1155" i="1"/>
  <c r="N1155" i="1" s="1"/>
  <c r="O1155" i="1" s="1"/>
  <c r="K1156" i="1"/>
  <c r="K1157" i="1"/>
  <c r="N1157" i="1" s="1"/>
  <c r="O1157" i="1" s="1"/>
  <c r="K1158" i="1"/>
  <c r="K1159" i="1"/>
  <c r="N1159" i="1" s="1"/>
  <c r="O1159" i="1" s="1"/>
  <c r="K1160" i="1"/>
  <c r="K1161" i="1"/>
  <c r="N1161" i="1" s="1"/>
  <c r="O1161" i="1" s="1"/>
  <c r="K1162" i="1"/>
  <c r="K1163" i="1"/>
  <c r="N1163" i="1" s="1"/>
  <c r="O1163" i="1" s="1"/>
  <c r="K1164" i="1"/>
  <c r="K1165" i="1"/>
  <c r="N1165" i="1" s="1"/>
  <c r="O1165" i="1" s="1"/>
  <c r="K1166" i="1"/>
  <c r="K1167" i="1"/>
  <c r="N1167" i="1" s="1"/>
  <c r="O1167" i="1" s="1"/>
  <c r="K1168" i="1"/>
  <c r="K1169" i="1"/>
  <c r="N1169" i="1" s="1"/>
  <c r="O1169" i="1" s="1"/>
  <c r="K1170" i="1"/>
  <c r="K1171" i="1"/>
  <c r="N1171" i="1" s="1"/>
  <c r="O1171" i="1" s="1"/>
  <c r="K1172" i="1"/>
  <c r="K1173" i="1"/>
  <c r="N1173" i="1" s="1"/>
  <c r="O1173" i="1" s="1"/>
  <c r="K1174" i="1"/>
  <c r="K1175" i="1"/>
  <c r="N1175" i="1" s="1"/>
  <c r="O1175" i="1" s="1"/>
  <c r="K1176" i="1"/>
  <c r="K1177" i="1"/>
  <c r="N1177" i="1" s="1"/>
  <c r="O1177" i="1" s="1"/>
  <c r="K1178" i="1"/>
  <c r="K1179" i="1"/>
  <c r="N1179" i="1" s="1"/>
  <c r="O1179" i="1" s="1"/>
  <c r="K1180" i="1"/>
  <c r="K1181" i="1"/>
  <c r="N1181" i="1" s="1"/>
  <c r="O1181" i="1" s="1"/>
  <c r="K1182" i="1"/>
  <c r="K1183" i="1"/>
  <c r="N1183" i="1" s="1"/>
  <c r="O1183" i="1" s="1"/>
  <c r="K1184" i="1"/>
  <c r="K1185" i="1"/>
  <c r="N1185" i="1" s="1"/>
  <c r="O1185" i="1" s="1"/>
  <c r="K1186" i="1"/>
  <c r="K1187" i="1"/>
  <c r="N1187" i="1" s="1"/>
  <c r="O1187" i="1" s="1"/>
  <c r="K1188" i="1"/>
  <c r="K1189" i="1"/>
  <c r="N1189" i="1" s="1"/>
  <c r="O1189" i="1" s="1"/>
  <c r="K1190" i="1"/>
  <c r="K1191" i="1"/>
  <c r="N1191" i="1" s="1"/>
  <c r="O1191" i="1" s="1"/>
  <c r="K1192" i="1"/>
  <c r="K1193" i="1"/>
  <c r="N1193" i="1" s="1"/>
  <c r="O1193" i="1" s="1"/>
  <c r="K1194" i="1"/>
  <c r="K1195" i="1"/>
  <c r="N1195" i="1" s="1"/>
  <c r="O1195" i="1" s="1"/>
  <c r="K1196" i="1"/>
  <c r="K1197" i="1"/>
  <c r="N1197" i="1" s="1"/>
  <c r="O1197" i="1" s="1"/>
  <c r="K1198" i="1"/>
  <c r="K1199" i="1"/>
  <c r="N1199" i="1" s="1"/>
  <c r="O1199" i="1" s="1"/>
  <c r="K1200" i="1"/>
  <c r="K1201" i="1"/>
  <c r="N1201" i="1" s="1"/>
  <c r="O1201" i="1" s="1"/>
  <c r="K1202" i="1"/>
  <c r="K1203" i="1"/>
  <c r="N1203" i="1" s="1"/>
  <c r="O1203" i="1" s="1"/>
  <c r="K1204" i="1"/>
  <c r="K1205" i="1"/>
  <c r="N1205" i="1" s="1"/>
  <c r="O1205" i="1" s="1"/>
  <c r="K1206" i="1"/>
  <c r="K1207" i="1"/>
  <c r="N1207" i="1" s="1"/>
  <c r="O1207" i="1" s="1"/>
  <c r="K1208" i="1"/>
  <c r="K1209" i="1"/>
  <c r="N1209" i="1" s="1"/>
  <c r="O1209" i="1" s="1"/>
  <c r="K1210" i="1"/>
  <c r="K1211" i="1"/>
  <c r="N1211" i="1" s="1"/>
  <c r="O1211" i="1" s="1"/>
  <c r="K1212" i="1"/>
  <c r="K1213" i="1"/>
  <c r="N1213" i="1" s="1"/>
  <c r="O1213" i="1" s="1"/>
  <c r="K1214" i="1"/>
  <c r="K1215" i="1"/>
  <c r="N1215" i="1" s="1"/>
  <c r="O1215" i="1" s="1"/>
  <c r="K1216" i="1"/>
  <c r="K1217" i="1"/>
  <c r="N1217" i="1" s="1"/>
  <c r="O1217" i="1" s="1"/>
  <c r="K1218" i="1"/>
  <c r="K1219" i="1"/>
  <c r="N1219" i="1" s="1"/>
  <c r="O1219" i="1" s="1"/>
  <c r="K1220" i="1"/>
  <c r="K1221" i="1"/>
  <c r="N1221" i="1" s="1"/>
  <c r="O1221" i="1" s="1"/>
  <c r="K1222" i="1"/>
  <c r="K1223" i="1"/>
  <c r="N1223" i="1" s="1"/>
  <c r="O1223" i="1" s="1"/>
  <c r="K1224" i="1"/>
  <c r="K1225" i="1"/>
  <c r="N1225" i="1" s="1"/>
  <c r="O1225" i="1" s="1"/>
  <c r="K1226" i="1"/>
  <c r="K1227" i="1"/>
  <c r="N1227" i="1" s="1"/>
  <c r="O1227" i="1" s="1"/>
  <c r="K1228" i="1"/>
  <c r="K1229" i="1"/>
  <c r="N1229" i="1" s="1"/>
  <c r="O1229" i="1" s="1"/>
  <c r="K1230" i="1"/>
  <c r="K1231" i="1"/>
  <c r="N1231" i="1" s="1"/>
  <c r="O1231" i="1" s="1"/>
  <c r="K1232" i="1"/>
  <c r="K1233" i="1"/>
  <c r="N1233" i="1" s="1"/>
  <c r="O1233" i="1" s="1"/>
  <c r="K1234" i="1"/>
  <c r="K1235" i="1"/>
  <c r="N1235" i="1" s="1"/>
  <c r="O1235" i="1" s="1"/>
  <c r="K1236" i="1"/>
  <c r="K1237" i="1"/>
  <c r="N1237" i="1" s="1"/>
  <c r="O1237" i="1" s="1"/>
  <c r="K1238" i="1"/>
  <c r="K1239" i="1"/>
  <c r="N1239" i="1" s="1"/>
  <c r="O1239" i="1" s="1"/>
  <c r="K1240" i="1"/>
  <c r="K1241" i="1"/>
  <c r="N1241" i="1" s="1"/>
  <c r="O1241" i="1" s="1"/>
  <c r="K1242" i="1"/>
  <c r="K1243" i="1"/>
  <c r="N1243" i="1" s="1"/>
  <c r="O1243" i="1" s="1"/>
  <c r="K1244" i="1"/>
  <c r="K1245" i="1"/>
  <c r="N1245" i="1" s="1"/>
  <c r="O1245" i="1" s="1"/>
  <c r="K1246" i="1"/>
  <c r="K1247" i="1"/>
  <c r="N1247" i="1" s="1"/>
  <c r="O1247" i="1" s="1"/>
  <c r="K1248" i="1"/>
  <c r="K1249" i="1"/>
  <c r="N1249" i="1" s="1"/>
  <c r="O1249" i="1" s="1"/>
  <c r="K1250" i="1"/>
  <c r="K1251" i="1"/>
  <c r="N1251" i="1" s="1"/>
  <c r="O1251" i="1" s="1"/>
  <c r="K1252" i="1"/>
  <c r="K1253" i="1"/>
  <c r="N1253" i="1" s="1"/>
  <c r="O1253" i="1" s="1"/>
  <c r="K1254" i="1"/>
  <c r="K1255" i="1"/>
  <c r="N1255" i="1" s="1"/>
  <c r="O1255" i="1" s="1"/>
  <c r="K1256" i="1"/>
  <c r="K1257" i="1"/>
  <c r="N1257" i="1" s="1"/>
  <c r="O1257" i="1" s="1"/>
  <c r="K1258" i="1"/>
  <c r="K1259" i="1"/>
  <c r="N1259" i="1" s="1"/>
  <c r="O1259" i="1" s="1"/>
  <c r="K1260" i="1"/>
  <c r="K1261" i="1"/>
  <c r="N1261" i="1" s="1"/>
  <c r="O1261" i="1" s="1"/>
  <c r="K1262" i="1"/>
  <c r="K1263" i="1"/>
  <c r="N1263" i="1" s="1"/>
  <c r="O1263" i="1" s="1"/>
  <c r="K1264" i="1"/>
  <c r="K1265" i="1"/>
  <c r="N1265" i="1" s="1"/>
  <c r="O1265" i="1" s="1"/>
  <c r="K1266" i="1"/>
  <c r="K1267" i="1"/>
  <c r="N1267" i="1" s="1"/>
  <c r="O1267" i="1" s="1"/>
  <c r="K1268" i="1"/>
  <c r="K1269" i="1"/>
  <c r="N1269" i="1" s="1"/>
  <c r="O1269" i="1" s="1"/>
  <c r="K1270" i="1"/>
  <c r="K1271" i="1"/>
  <c r="N1271" i="1" s="1"/>
  <c r="O1271" i="1" s="1"/>
  <c r="K1272" i="1"/>
  <c r="K1273" i="1"/>
  <c r="N1273" i="1" s="1"/>
  <c r="O1273" i="1" s="1"/>
  <c r="K1274" i="1"/>
  <c r="K1275" i="1"/>
  <c r="N1275" i="1" s="1"/>
  <c r="O1275" i="1" s="1"/>
  <c r="K1276" i="1"/>
  <c r="K1277" i="1"/>
  <c r="N1277" i="1" s="1"/>
  <c r="O1277" i="1" s="1"/>
  <c r="K1278" i="1"/>
  <c r="K1279" i="1"/>
  <c r="N1279" i="1" s="1"/>
  <c r="O1279" i="1" s="1"/>
  <c r="K1280" i="1"/>
  <c r="K1281" i="1"/>
  <c r="N1281" i="1" s="1"/>
  <c r="O1281" i="1" s="1"/>
  <c r="K1282" i="1"/>
  <c r="K1283" i="1"/>
  <c r="N1283" i="1" s="1"/>
  <c r="O1283" i="1" s="1"/>
  <c r="K1284" i="1"/>
  <c r="K1285" i="1"/>
  <c r="N1285" i="1" s="1"/>
  <c r="O1285" i="1" s="1"/>
  <c r="K1286" i="1"/>
  <c r="K1287" i="1"/>
  <c r="N1287" i="1" s="1"/>
  <c r="O1287" i="1" s="1"/>
  <c r="K1288" i="1"/>
  <c r="K1289" i="1"/>
  <c r="N1289" i="1" s="1"/>
  <c r="O1289" i="1" s="1"/>
  <c r="K1290" i="1"/>
  <c r="K1291" i="1"/>
  <c r="N1291" i="1" s="1"/>
  <c r="O1291" i="1" s="1"/>
  <c r="K1292" i="1"/>
  <c r="K1293" i="1"/>
  <c r="N1293" i="1" s="1"/>
  <c r="O1293" i="1" s="1"/>
  <c r="K1294" i="1"/>
  <c r="K1295" i="1"/>
  <c r="N1295" i="1" s="1"/>
  <c r="O1295" i="1" s="1"/>
  <c r="K1296" i="1"/>
  <c r="K1297" i="1"/>
  <c r="N1297" i="1" s="1"/>
  <c r="O1297" i="1" s="1"/>
  <c r="K1298" i="1"/>
  <c r="K1299" i="1"/>
  <c r="N1299" i="1" s="1"/>
  <c r="O1299" i="1" s="1"/>
  <c r="K1300" i="1"/>
  <c r="K1301" i="1"/>
  <c r="N1301" i="1" s="1"/>
  <c r="O1301" i="1" s="1"/>
  <c r="K1302" i="1"/>
  <c r="K1303" i="1"/>
  <c r="N1303" i="1" s="1"/>
  <c r="O1303" i="1" s="1"/>
  <c r="K1304" i="1"/>
  <c r="K1305" i="1"/>
  <c r="N1305" i="1" s="1"/>
  <c r="O1305" i="1" s="1"/>
  <c r="K1306" i="1"/>
  <c r="K1307" i="1"/>
  <c r="N1307" i="1" s="1"/>
  <c r="O1307" i="1" s="1"/>
  <c r="K1308" i="1"/>
  <c r="K1309" i="1"/>
  <c r="N1309" i="1" s="1"/>
  <c r="O1309" i="1" s="1"/>
  <c r="K1310" i="1"/>
  <c r="K1311" i="1"/>
  <c r="N1311" i="1" s="1"/>
  <c r="O1311" i="1" s="1"/>
  <c r="K1312" i="1"/>
  <c r="K1313" i="1"/>
  <c r="N1313" i="1" s="1"/>
  <c r="O1313" i="1" s="1"/>
  <c r="K1314" i="1"/>
  <c r="K1315" i="1"/>
  <c r="N1315" i="1" s="1"/>
  <c r="O1315" i="1" s="1"/>
  <c r="K1316" i="1"/>
  <c r="K1317" i="1"/>
  <c r="N1317" i="1" s="1"/>
  <c r="O1317" i="1" s="1"/>
  <c r="K1318" i="1"/>
  <c r="K1319" i="1"/>
  <c r="N1319" i="1" s="1"/>
  <c r="O1319" i="1" s="1"/>
  <c r="K1320" i="1"/>
  <c r="K1321" i="1"/>
  <c r="N1321" i="1" s="1"/>
  <c r="O1321" i="1" s="1"/>
  <c r="K1322" i="1"/>
  <c r="K1323" i="1"/>
  <c r="N1323" i="1" s="1"/>
  <c r="O1323" i="1" s="1"/>
  <c r="K1324" i="1"/>
  <c r="K1325" i="1"/>
  <c r="N1325" i="1" s="1"/>
  <c r="O1325" i="1" s="1"/>
  <c r="K1326" i="1"/>
  <c r="K1327" i="1"/>
  <c r="N1327" i="1" s="1"/>
  <c r="O1327" i="1" s="1"/>
  <c r="K1328" i="1"/>
  <c r="K1329" i="1"/>
  <c r="N1329" i="1" s="1"/>
  <c r="O1329" i="1" s="1"/>
  <c r="K1330" i="1"/>
  <c r="K1331" i="1"/>
  <c r="N1331" i="1" s="1"/>
  <c r="O1331" i="1" s="1"/>
  <c r="K1332" i="1"/>
  <c r="K1333" i="1"/>
  <c r="N1333" i="1" s="1"/>
  <c r="O1333" i="1" s="1"/>
  <c r="K1334" i="1"/>
  <c r="K1335" i="1"/>
  <c r="N1335" i="1" s="1"/>
  <c r="O1335" i="1" s="1"/>
  <c r="K1336" i="1"/>
  <c r="K1337" i="1"/>
  <c r="N1337" i="1" s="1"/>
  <c r="O1337" i="1" s="1"/>
  <c r="K1338" i="1"/>
  <c r="K1339" i="1"/>
  <c r="N1339" i="1" s="1"/>
  <c r="O1339" i="1" s="1"/>
  <c r="K1340" i="1"/>
  <c r="K1341" i="1"/>
  <c r="N1341" i="1" s="1"/>
  <c r="O1341" i="1" s="1"/>
  <c r="K1342" i="1"/>
  <c r="K1343" i="1"/>
  <c r="N1343" i="1" s="1"/>
  <c r="O1343" i="1" s="1"/>
  <c r="K1344" i="1"/>
  <c r="K1345" i="1"/>
  <c r="N1345" i="1" s="1"/>
  <c r="O1345" i="1" s="1"/>
  <c r="K1346" i="1"/>
  <c r="K1347" i="1"/>
  <c r="N1347" i="1" s="1"/>
  <c r="O1347" i="1" s="1"/>
  <c r="K1348" i="1"/>
  <c r="K1349" i="1"/>
  <c r="N1349" i="1" s="1"/>
  <c r="O1349" i="1" s="1"/>
  <c r="K1350" i="1"/>
  <c r="K1351" i="1"/>
  <c r="N1351" i="1" s="1"/>
  <c r="O1351" i="1" s="1"/>
  <c r="K1352" i="1"/>
  <c r="K1353" i="1"/>
  <c r="N1353" i="1" s="1"/>
  <c r="O1353" i="1" s="1"/>
  <c r="K1354" i="1"/>
  <c r="K1355" i="1"/>
  <c r="N1355" i="1" s="1"/>
  <c r="O1355" i="1" s="1"/>
  <c r="K1356" i="1"/>
  <c r="K1357" i="1"/>
  <c r="N1357" i="1" s="1"/>
  <c r="O1357" i="1" s="1"/>
  <c r="K1358" i="1"/>
  <c r="K1359" i="1"/>
  <c r="N1359" i="1" s="1"/>
  <c r="O1359" i="1" s="1"/>
  <c r="K1360" i="1"/>
  <c r="K1361" i="1"/>
  <c r="N1361" i="1" s="1"/>
  <c r="O1361" i="1" s="1"/>
  <c r="K1362" i="1"/>
  <c r="K1363" i="1"/>
  <c r="N1363" i="1" s="1"/>
  <c r="O1363" i="1" s="1"/>
  <c r="K1364" i="1"/>
  <c r="K1365" i="1"/>
  <c r="N1365" i="1" s="1"/>
  <c r="O1365" i="1" s="1"/>
  <c r="K1366" i="1"/>
  <c r="K1367" i="1"/>
  <c r="N1367" i="1" s="1"/>
  <c r="O1367" i="1" s="1"/>
  <c r="K1368" i="1"/>
  <c r="K1369" i="1"/>
  <c r="N1369" i="1" s="1"/>
  <c r="O1369" i="1" s="1"/>
  <c r="K1370" i="1"/>
  <c r="K1371" i="1"/>
  <c r="N1371" i="1" s="1"/>
  <c r="O1371" i="1" s="1"/>
  <c r="K1372" i="1"/>
  <c r="K1373" i="1"/>
  <c r="N1373" i="1" s="1"/>
  <c r="O1373" i="1" s="1"/>
  <c r="K1374" i="1"/>
  <c r="K1375" i="1"/>
  <c r="N1375" i="1" s="1"/>
  <c r="O1375" i="1" s="1"/>
  <c r="K1376" i="1"/>
  <c r="K1377" i="1"/>
  <c r="N1377" i="1" s="1"/>
  <c r="O1377" i="1" s="1"/>
  <c r="K1378" i="1"/>
  <c r="K1379" i="1"/>
  <c r="N1379" i="1" s="1"/>
  <c r="O1379" i="1" s="1"/>
  <c r="K1380" i="1"/>
  <c r="K1381" i="1"/>
  <c r="N1381" i="1" s="1"/>
  <c r="O1381" i="1" s="1"/>
  <c r="K1382" i="1"/>
  <c r="K1383" i="1"/>
  <c r="N1383" i="1" s="1"/>
  <c r="O1383" i="1" s="1"/>
  <c r="K1384" i="1"/>
  <c r="K1385" i="1"/>
  <c r="N1385" i="1" s="1"/>
  <c r="O1385" i="1" s="1"/>
  <c r="K1386" i="1"/>
  <c r="K1387" i="1"/>
  <c r="N1387" i="1" s="1"/>
  <c r="O1387" i="1" s="1"/>
  <c r="K1388" i="1"/>
  <c r="K1389" i="1"/>
  <c r="N1389" i="1" s="1"/>
  <c r="O1389" i="1" s="1"/>
  <c r="K1390" i="1"/>
  <c r="K1391" i="1"/>
  <c r="N1391" i="1" s="1"/>
  <c r="O1391" i="1" s="1"/>
  <c r="K1392" i="1"/>
  <c r="K1393" i="1"/>
  <c r="N1393" i="1" s="1"/>
  <c r="O1393" i="1" s="1"/>
  <c r="K1394" i="1"/>
  <c r="K1395" i="1"/>
  <c r="N1395" i="1" s="1"/>
  <c r="O1395" i="1" s="1"/>
  <c r="K1396" i="1"/>
  <c r="K1397" i="1"/>
  <c r="N1397" i="1" s="1"/>
  <c r="O1397" i="1" s="1"/>
  <c r="K1398" i="1"/>
  <c r="K1399" i="1"/>
  <c r="N1399" i="1" s="1"/>
  <c r="O1399" i="1" s="1"/>
  <c r="K1400" i="1"/>
  <c r="K1401" i="1"/>
  <c r="N1401" i="1" s="1"/>
  <c r="O1401" i="1" s="1"/>
  <c r="K1402" i="1"/>
  <c r="K1403" i="1"/>
  <c r="N1403" i="1" s="1"/>
  <c r="O1403" i="1" s="1"/>
  <c r="K1404" i="1"/>
  <c r="K1405" i="1"/>
  <c r="N1405" i="1" s="1"/>
  <c r="O1405" i="1" s="1"/>
  <c r="K1406" i="1"/>
  <c r="K1407" i="1"/>
  <c r="N1407" i="1" s="1"/>
  <c r="O1407" i="1" s="1"/>
  <c r="K1408" i="1"/>
  <c r="K1409" i="1"/>
  <c r="N1409" i="1" s="1"/>
  <c r="O1409" i="1" s="1"/>
  <c r="K1410" i="1"/>
  <c r="K1411" i="1"/>
  <c r="N1411" i="1" s="1"/>
  <c r="O1411" i="1" s="1"/>
  <c r="K1412" i="1"/>
  <c r="K1413" i="1"/>
  <c r="N1413" i="1" s="1"/>
  <c r="O1413" i="1" s="1"/>
  <c r="K1414" i="1"/>
  <c r="K1415" i="1"/>
  <c r="N1415" i="1" s="1"/>
  <c r="O1415" i="1" s="1"/>
  <c r="K1416" i="1"/>
  <c r="K1417" i="1"/>
  <c r="N1417" i="1" s="1"/>
  <c r="O1417" i="1" s="1"/>
  <c r="K1418" i="1"/>
  <c r="K1419" i="1"/>
  <c r="N1419" i="1" s="1"/>
  <c r="O1419" i="1" s="1"/>
  <c r="K1420" i="1"/>
  <c r="K1421" i="1"/>
  <c r="N1421" i="1" s="1"/>
  <c r="O1421" i="1" s="1"/>
  <c r="K1422" i="1"/>
  <c r="K1423" i="1"/>
  <c r="N1423" i="1" s="1"/>
  <c r="O1423" i="1" s="1"/>
  <c r="K1424" i="1"/>
  <c r="K1425" i="1"/>
  <c r="N1425" i="1" s="1"/>
  <c r="O1425" i="1" s="1"/>
  <c r="K1426" i="1"/>
  <c r="K1427" i="1"/>
  <c r="N1427" i="1" s="1"/>
  <c r="O1427" i="1" s="1"/>
  <c r="K1428" i="1"/>
  <c r="K1429" i="1"/>
  <c r="N1429" i="1" s="1"/>
  <c r="O1429" i="1" s="1"/>
  <c r="K1430" i="1"/>
  <c r="K1431" i="1"/>
  <c r="N1431" i="1" s="1"/>
  <c r="O1431" i="1" s="1"/>
  <c r="K1432" i="1"/>
  <c r="K1433" i="1"/>
  <c r="N1433" i="1" s="1"/>
  <c r="O1433" i="1" s="1"/>
  <c r="K1434" i="1"/>
  <c r="K1435" i="1"/>
  <c r="N1435" i="1" s="1"/>
  <c r="O1435" i="1" s="1"/>
  <c r="K1436" i="1"/>
  <c r="K1437" i="1"/>
  <c r="N1437" i="1" s="1"/>
  <c r="O1437" i="1" s="1"/>
  <c r="K1438" i="1"/>
  <c r="K1439" i="1"/>
  <c r="N1439" i="1" s="1"/>
  <c r="O1439" i="1" s="1"/>
  <c r="K1440" i="1"/>
  <c r="K1441" i="1"/>
  <c r="N1441" i="1" s="1"/>
  <c r="O1441" i="1" s="1"/>
  <c r="K1442" i="1"/>
  <c r="K1443" i="1"/>
  <c r="N1443" i="1" s="1"/>
  <c r="O1443" i="1" s="1"/>
  <c r="K1444" i="1"/>
  <c r="K1445" i="1"/>
  <c r="N1445" i="1" s="1"/>
  <c r="O1445" i="1" s="1"/>
  <c r="K1446" i="1"/>
  <c r="K1447" i="1"/>
  <c r="N1447" i="1" s="1"/>
  <c r="O1447" i="1" s="1"/>
  <c r="K1448" i="1"/>
  <c r="K1449" i="1"/>
  <c r="N1449" i="1" s="1"/>
  <c r="O1449" i="1" s="1"/>
  <c r="K1450" i="1"/>
  <c r="K1451" i="1"/>
  <c r="N1451" i="1" s="1"/>
  <c r="O1451" i="1" s="1"/>
  <c r="K1452" i="1"/>
  <c r="K1453" i="1"/>
  <c r="N1453" i="1" s="1"/>
  <c r="O1453" i="1" s="1"/>
  <c r="K1454" i="1"/>
  <c r="K1455" i="1"/>
  <c r="N1455" i="1" s="1"/>
  <c r="O1455" i="1" s="1"/>
  <c r="K1456" i="1"/>
  <c r="K1457" i="1"/>
  <c r="N1457" i="1" s="1"/>
  <c r="O1457" i="1" s="1"/>
  <c r="K1458" i="1"/>
  <c r="K1459" i="1"/>
  <c r="N1459" i="1" s="1"/>
  <c r="O1459" i="1" s="1"/>
  <c r="K1460" i="1"/>
  <c r="K1461" i="1"/>
  <c r="N1461" i="1" s="1"/>
  <c r="O1461" i="1" s="1"/>
  <c r="K1462" i="1"/>
  <c r="K1463" i="1"/>
  <c r="N1463" i="1" s="1"/>
  <c r="O1463" i="1" s="1"/>
  <c r="K1464" i="1"/>
  <c r="K1465" i="1"/>
  <c r="N1465" i="1" s="1"/>
  <c r="O1465" i="1" s="1"/>
  <c r="K1466" i="1"/>
  <c r="K1467" i="1"/>
  <c r="N1467" i="1" s="1"/>
  <c r="O1467" i="1" s="1"/>
  <c r="K1468" i="1"/>
  <c r="K1469" i="1"/>
  <c r="N1469" i="1" s="1"/>
  <c r="O1469" i="1" s="1"/>
  <c r="K1470" i="1"/>
  <c r="K1471" i="1"/>
  <c r="N1471" i="1" s="1"/>
  <c r="O1471" i="1" s="1"/>
  <c r="K1472" i="1"/>
  <c r="K1473" i="1"/>
  <c r="N1473" i="1" s="1"/>
  <c r="O1473" i="1" s="1"/>
  <c r="K1474" i="1"/>
  <c r="K1475" i="1"/>
  <c r="N1475" i="1" s="1"/>
  <c r="O1475" i="1" s="1"/>
  <c r="K1476" i="1"/>
  <c r="K1477" i="1"/>
  <c r="N1477" i="1" s="1"/>
  <c r="O1477" i="1" s="1"/>
  <c r="K1478" i="1"/>
  <c r="K1479" i="1"/>
  <c r="N1479" i="1" s="1"/>
  <c r="O1479" i="1" s="1"/>
  <c r="K1480" i="1"/>
  <c r="K1481" i="1"/>
  <c r="N1481" i="1" s="1"/>
  <c r="O1481" i="1" s="1"/>
  <c r="K1482" i="1"/>
  <c r="K1483" i="1"/>
  <c r="N1483" i="1" s="1"/>
  <c r="O1483" i="1" s="1"/>
  <c r="K1484" i="1"/>
  <c r="K1485" i="1"/>
  <c r="N1485" i="1" s="1"/>
  <c r="O1485" i="1" s="1"/>
  <c r="K1486" i="1"/>
  <c r="K1487" i="1"/>
  <c r="N1487" i="1" s="1"/>
  <c r="O1487" i="1" s="1"/>
  <c r="K1488" i="1"/>
  <c r="K1489" i="1"/>
  <c r="N1489" i="1" s="1"/>
  <c r="O1489" i="1" s="1"/>
  <c r="K1490" i="1"/>
  <c r="K1491" i="1"/>
  <c r="N1491" i="1" s="1"/>
  <c r="O1491" i="1" s="1"/>
  <c r="K1492" i="1"/>
  <c r="K1493" i="1"/>
  <c r="N1493" i="1" s="1"/>
  <c r="O1493" i="1" s="1"/>
  <c r="K1494" i="1"/>
  <c r="K1495" i="1"/>
  <c r="N1495" i="1" s="1"/>
  <c r="O1495" i="1" s="1"/>
  <c r="K1496" i="1"/>
  <c r="K1497" i="1"/>
  <c r="N1497" i="1" s="1"/>
  <c r="O1497" i="1" s="1"/>
  <c r="K1498" i="1"/>
  <c r="K1499" i="1"/>
  <c r="N1499" i="1" s="1"/>
  <c r="O1499" i="1" s="1"/>
  <c r="K1500" i="1"/>
  <c r="K1501" i="1"/>
  <c r="N1501" i="1" s="1"/>
  <c r="O1501" i="1" s="1"/>
  <c r="K1502" i="1"/>
  <c r="K1503" i="1"/>
  <c r="N1503" i="1" s="1"/>
  <c r="O1503" i="1" s="1"/>
  <c r="K1504" i="1"/>
  <c r="K1505" i="1"/>
  <c r="N1505" i="1" s="1"/>
  <c r="O1505" i="1" s="1"/>
  <c r="K1506" i="1"/>
  <c r="K1507" i="1"/>
  <c r="N1507" i="1" s="1"/>
  <c r="O1507" i="1" s="1"/>
  <c r="K1508" i="1"/>
  <c r="K1509" i="1"/>
  <c r="N1509" i="1" s="1"/>
  <c r="O1509" i="1" s="1"/>
  <c r="K1510" i="1"/>
  <c r="K1511" i="1"/>
  <c r="N1511" i="1" s="1"/>
  <c r="O1511" i="1" s="1"/>
  <c r="K1512" i="1"/>
  <c r="K1513" i="1"/>
  <c r="N1513" i="1" s="1"/>
  <c r="O1513" i="1" s="1"/>
  <c r="K1514" i="1"/>
  <c r="K1515" i="1"/>
  <c r="N1515" i="1" s="1"/>
  <c r="O1515" i="1" s="1"/>
  <c r="K1516" i="1"/>
  <c r="K1517" i="1"/>
  <c r="N1517" i="1" s="1"/>
  <c r="O1517" i="1" s="1"/>
  <c r="K1518" i="1"/>
  <c r="K1519" i="1"/>
  <c r="N1519" i="1" s="1"/>
  <c r="O1519" i="1" s="1"/>
  <c r="K1520" i="1"/>
  <c r="K1521" i="1"/>
  <c r="N1521" i="1" s="1"/>
  <c r="O1521" i="1" s="1"/>
  <c r="K1522" i="1"/>
  <c r="K1523" i="1"/>
  <c r="N1523" i="1" s="1"/>
  <c r="O1523" i="1" s="1"/>
  <c r="K1524" i="1"/>
  <c r="K1525" i="1"/>
  <c r="N1525" i="1" s="1"/>
  <c r="O1525" i="1" s="1"/>
  <c r="K1526" i="1"/>
  <c r="K1527" i="1"/>
  <c r="N1527" i="1" s="1"/>
  <c r="O1527" i="1" s="1"/>
  <c r="K1528" i="1"/>
  <c r="K1529" i="1"/>
  <c r="N1529" i="1" s="1"/>
  <c r="O1529" i="1" s="1"/>
  <c r="K1530" i="1"/>
  <c r="K1531" i="1"/>
  <c r="N1531" i="1" s="1"/>
  <c r="O1531" i="1" s="1"/>
  <c r="K1532" i="1"/>
  <c r="K1533" i="1"/>
  <c r="N1533" i="1" s="1"/>
  <c r="O1533" i="1" s="1"/>
  <c r="K1534" i="1"/>
  <c r="K1535" i="1"/>
  <c r="N1535" i="1" s="1"/>
  <c r="O1535" i="1" s="1"/>
  <c r="K1536" i="1"/>
  <c r="K1537" i="1"/>
  <c r="N1537" i="1" s="1"/>
  <c r="O1537" i="1" s="1"/>
  <c r="K1538" i="1"/>
  <c r="K1539" i="1"/>
  <c r="N1539" i="1" s="1"/>
  <c r="O1539" i="1" s="1"/>
  <c r="K1540" i="1"/>
  <c r="K1541" i="1"/>
  <c r="N1541" i="1" s="1"/>
  <c r="O1541" i="1" s="1"/>
  <c r="K1542" i="1"/>
  <c r="K1543" i="1"/>
  <c r="N1543" i="1" s="1"/>
  <c r="O1543" i="1" s="1"/>
  <c r="K1544" i="1"/>
  <c r="K1545" i="1"/>
  <c r="N1545" i="1" s="1"/>
  <c r="O1545" i="1" s="1"/>
  <c r="K1546" i="1"/>
  <c r="K1547" i="1"/>
  <c r="N1547" i="1" s="1"/>
  <c r="O1547" i="1" s="1"/>
  <c r="K1548" i="1"/>
  <c r="K1549" i="1"/>
  <c r="N1549" i="1" s="1"/>
  <c r="O1549" i="1" s="1"/>
  <c r="K1550" i="1"/>
  <c r="K1551" i="1"/>
  <c r="N1551" i="1" s="1"/>
  <c r="O1551" i="1" s="1"/>
  <c r="K1552" i="1"/>
  <c r="K1553" i="1"/>
  <c r="N1553" i="1" s="1"/>
  <c r="O1553" i="1" s="1"/>
  <c r="K1554" i="1"/>
  <c r="K1555" i="1"/>
  <c r="N1555" i="1" s="1"/>
  <c r="O1555" i="1" s="1"/>
  <c r="K1556" i="1"/>
  <c r="K1557" i="1"/>
  <c r="N1557" i="1" s="1"/>
  <c r="O1557" i="1" s="1"/>
  <c r="K1558" i="1"/>
  <c r="K1559" i="1"/>
  <c r="N1559" i="1" s="1"/>
  <c r="O1559" i="1" s="1"/>
  <c r="K1560" i="1"/>
  <c r="K1561" i="1"/>
  <c r="N1561" i="1" s="1"/>
  <c r="O1561" i="1" s="1"/>
  <c r="K1562" i="1"/>
  <c r="K1563" i="1"/>
  <c r="N1563" i="1" s="1"/>
  <c r="O1563" i="1" s="1"/>
  <c r="K1564" i="1"/>
  <c r="K1565" i="1"/>
  <c r="N1565" i="1" s="1"/>
  <c r="O1565" i="1" s="1"/>
  <c r="K1566" i="1"/>
  <c r="K1567" i="1"/>
  <c r="N1567" i="1" s="1"/>
  <c r="O1567" i="1" s="1"/>
  <c r="K1568" i="1"/>
  <c r="K1569" i="1"/>
  <c r="N1569" i="1" s="1"/>
  <c r="O1569" i="1" s="1"/>
  <c r="K1570" i="1"/>
  <c r="K1571" i="1"/>
  <c r="N1571" i="1" s="1"/>
  <c r="O1571" i="1" s="1"/>
  <c r="K1572" i="1"/>
  <c r="K1573" i="1"/>
  <c r="N1573" i="1" s="1"/>
  <c r="O1573" i="1" s="1"/>
  <c r="K1574" i="1"/>
  <c r="K1575" i="1"/>
  <c r="N1575" i="1" s="1"/>
  <c r="O1575" i="1" s="1"/>
  <c r="K1576" i="1"/>
  <c r="K1577" i="1"/>
  <c r="N1577" i="1" s="1"/>
  <c r="O1577" i="1" s="1"/>
  <c r="K1578" i="1"/>
  <c r="K1579" i="1"/>
  <c r="N1579" i="1" s="1"/>
  <c r="O1579" i="1" s="1"/>
  <c r="K1580" i="1"/>
  <c r="K1581" i="1"/>
  <c r="N1581" i="1" s="1"/>
  <c r="O1581" i="1" s="1"/>
  <c r="K1582" i="1"/>
  <c r="K1583" i="1"/>
  <c r="N1583" i="1" s="1"/>
  <c r="O1583" i="1" s="1"/>
  <c r="K1584" i="1"/>
  <c r="K1585" i="1"/>
  <c r="N1585" i="1" s="1"/>
  <c r="O1585" i="1" s="1"/>
  <c r="K1586" i="1"/>
  <c r="K1587" i="1"/>
  <c r="N1587" i="1" s="1"/>
  <c r="O1587" i="1" s="1"/>
  <c r="K1588" i="1"/>
  <c r="K1589" i="1"/>
  <c r="N1589" i="1" s="1"/>
  <c r="O1589" i="1" s="1"/>
  <c r="K1590" i="1"/>
  <c r="K1591" i="1"/>
  <c r="N1591" i="1" s="1"/>
  <c r="O1591" i="1" s="1"/>
  <c r="K1592" i="1"/>
  <c r="K1593" i="1"/>
  <c r="N1593" i="1" s="1"/>
  <c r="O1593" i="1" s="1"/>
  <c r="K1594" i="1"/>
  <c r="K1595" i="1"/>
  <c r="N1595" i="1" s="1"/>
  <c r="O1595" i="1" s="1"/>
  <c r="K1596" i="1"/>
  <c r="K1597" i="1"/>
  <c r="N1597" i="1" s="1"/>
  <c r="O1597" i="1" s="1"/>
  <c r="K1598" i="1"/>
  <c r="K1599" i="1"/>
  <c r="N1599" i="1" s="1"/>
  <c r="O1599" i="1" s="1"/>
  <c r="K1600" i="1"/>
  <c r="K1601" i="1"/>
  <c r="N1601" i="1" s="1"/>
  <c r="O1601" i="1" s="1"/>
  <c r="K1602" i="1"/>
  <c r="K1603" i="1"/>
  <c r="N1603" i="1" s="1"/>
  <c r="O1603" i="1" s="1"/>
  <c r="K1604" i="1"/>
  <c r="K1605" i="1"/>
  <c r="N1605" i="1" s="1"/>
  <c r="O1605" i="1" s="1"/>
  <c r="K1606" i="1"/>
  <c r="K1607" i="1"/>
  <c r="N1607" i="1" s="1"/>
  <c r="O1607" i="1" s="1"/>
  <c r="K1608" i="1"/>
  <c r="K1609" i="1"/>
  <c r="N1609" i="1" s="1"/>
  <c r="O1609" i="1" s="1"/>
  <c r="K1610" i="1"/>
  <c r="K1611" i="1"/>
  <c r="N1611" i="1" s="1"/>
  <c r="O1611" i="1" s="1"/>
  <c r="K1612" i="1"/>
  <c r="K1613" i="1"/>
  <c r="N1613" i="1" s="1"/>
  <c r="O1613" i="1" s="1"/>
  <c r="K1614" i="1"/>
  <c r="K1615" i="1"/>
  <c r="N1615" i="1" s="1"/>
  <c r="O1615" i="1" s="1"/>
  <c r="K1616" i="1"/>
  <c r="K1617" i="1"/>
  <c r="N1617" i="1" s="1"/>
  <c r="O1617" i="1" s="1"/>
  <c r="K1618" i="1"/>
  <c r="K1619" i="1"/>
  <c r="N1619" i="1" s="1"/>
  <c r="O1619" i="1" s="1"/>
  <c r="K1620" i="1"/>
  <c r="K1621" i="1"/>
  <c r="N1621" i="1" s="1"/>
  <c r="O1621" i="1" s="1"/>
  <c r="K1622" i="1"/>
  <c r="K1623" i="1"/>
  <c r="N1623" i="1" s="1"/>
  <c r="O1623" i="1" s="1"/>
  <c r="K1624" i="1"/>
  <c r="K1625" i="1"/>
  <c r="N1625" i="1" s="1"/>
  <c r="O1625" i="1" s="1"/>
  <c r="K1626" i="1"/>
  <c r="K1627" i="1"/>
  <c r="N1627" i="1" s="1"/>
  <c r="O1627" i="1" s="1"/>
  <c r="K1628" i="1"/>
  <c r="K1629" i="1"/>
  <c r="N1629" i="1" s="1"/>
  <c r="O1629" i="1" s="1"/>
  <c r="K1630" i="1"/>
  <c r="K1631" i="1"/>
  <c r="N1631" i="1" s="1"/>
  <c r="O1631" i="1" s="1"/>
  <c r="K1632" i="1"/>
  <c r="K1633" i="1"/>
  <c r="N1633" i="1" s="1"/>
  <c r="O1633" i="1" s="1"/>
  <c r="K1634" i="1"/>
  <c r="K1635" i="1"/>
  <c r="N1635" i="1" s="1"/>
  <c r="O1635" i="1" s="1"/>
  <c r="K1636" i="1"/>
  <c r="K1637" i="1"/>
  <c r="N1637" i="1" s="1"/>
  <c r="O1637" i="1" s="1"/>
  <c r="K1638" i="1"/>
  <c r="K1639" i="1"/>
  <c r="N1639" i="1" s="1"/>
  <c r="O1639" i="1" s="1"/>
  <c r="K1640" i="1"/>
  <c r="K1641" i="1"/>
  <c r="N1641" i="1" s="1"/>
  <c r="O1641" i="1" s="1"/>
  <c r="K1642" i="1"/>
  <c r="K1643" i="1"/>
  <c r="N1643" i="1" s="1"/>
  <c r="O1643" i="1" s="1"/>
  <c r="K1644" i="1"/>
  <c r="K1645" i="1"/>
  <c r="N1645" i="1" s="1"/>
  <c r="O1645" i="1" s="1"/>
  <c r="K1646" i="1"/>
  <c r="K1647" i="1"/>
  <c r="N1647" i="1" s="1"/>
  <c r="O1647" i="1" s="1"/>
  <c r="K1648" i="1"/>
  <c r="K1649" i="1"/>
  <c r="N1649" i="1" s="1"/>
  <c r="O1649" i="1" s="1"/>
  <c r="K1650" i="1"/>
  <c r="K1651" i="1"/>
  <c r="N1651" i="1" s="1"/>
  <c r="O1651" i="1" s="1"/>
  <c r="K1652" i="1"/>
  <c r="K1653" i="1"/>
  <c r="N1653" i="1" s="1"/>
  <c r="O1653" i="1" s="1"/>
  <c r="K1654" i="1"/>
  <c r="K1655" i="1"/>
  <c r="N1655" i="1" s="1"/>
  <c r="O1655" i="1" s="1"/>
  <c r="K1656" i="1"/>
  <c r="K1657" i="1"/>
  <c r="N1657" i="1" s="1"/>
  <c r="O1657" i="1" s="1"/>
  <c r="K1658" i="1"/>
  <c r="K1659" i="1"/>
  <c r="N1659" i="1" s="1"/>
  <c r="O1659" i="1" s="1"/>
  <c r="K1660" i="1"/>
  <c r="K1661" i="1"/>
  <c r="N1661" i="1" s="1"/>
  <c r="O1661" i="1" s="1"/>
  <c r="K1662" i="1"/>
  <c r="K1663" i="1"/>
  <c r="N1663" i="1" s="1"/>
  <c r="O1663" i="1" s="1"/>
  <c r="K1664" i="1"/>
  <c r="K1665" i="1"/>
  <c r="N1665" i="1" s="1"/>
  <c r="O1665" i="1" s="1"/>
  <c r="K1666" i="1"/>
  <c r="K1667" i="1"/>
  <c r="N1667" i="1" s="1"/>
  <c r="O1667" i="1" s="1"/>
  <c r="K1668" i="1"/>
  <c r="K1669" i="1"/>
  <c r="N1669" i="1" s="1"/>
  <c r="O1669" i="1" s="1"/>
  <c r="K1670" i="1"/>
  <c r="K1671" i="1"/>
  <c r="N1671" i="1" s="1"/>
  <c r="O1671" i="1" s="1"/>
  <c r="K1672" i="1"/>
  <c r="K1673" i="1"/>
  <c r="N1673" i="1" s="1"/>
  <c r="O1673" i="1" s="1"/>
  <c r="K1674" i="1"/>
  <c r="K1675" i="1"/>
  <c r="N1675" i="1" s="1"/>
  <c r="O1675" i="1" s="1"/>
  <c r="K1676" i="1"/>
  <c r="K1677" i="1"/>
  <c r="N1677" i="1" s="1"/>
  <c r="O1677" i="1" s="1"/>
  <c r="K1678" i="1"/>
  <c r="K1679" i="1"/>
  <c r="N1679" i="1" s="1"/>
  <c r="O1679" i="1" s="1"/>
  <c r="K1680" i="1"/>
  <c r="K1681" i="1"/>
  <c r="N1681" i="1" s="1"/>
  <c r="O1681" i="1" s="1"/>
  <c r="K1682" i="1"/>
  <c r="K1683" i="1"/>
  <c r="N1683" i="1" s="1"/>
  <c r="O1683" i="1" s="1"/>
  <c r="K1684" i="1"/>
  <c r="K1685" i="1"/>
  <c r="N1685" i="1" s="1"/>
  <c r="O1685" i="1" s="1"/>
  <c r="K1686" i="1"/>
  <c r="K1687" i="1"/>
  <c r="N1687" i="1" s="1"/>
  <c r="O1687" i="1" s="1"/>
  <c r="K1688" i="1"/>
  <c r="K1689" i="1"/>
  <c r="N1689" i="1" s="1"/>
  <c r="O1689" i="1" s="1"/>
  <c r="K1690" i="1"/>
  <c r="K1691" i="1"/>
  <c r="N1691" i="1" s="1"/>
  <c r="O1691" i="1" s="1"/>
  <c r="K1692" i="1"/>
  <c r="K1693" i="1"/>
  <c r="N1693" i="1" s="1"/>
  <c r="O1693" i="1" s="1"/>
  <c r="K1694" i="1"/>
  <c r="K1695" i="1"/>
  <c r="N1695" i="1" s="1"/>
  <c r="O1695" i="1" s="1"/>
  <c r="K1696" i="1"/>
  <c r="K1697" i="1"/>
  <c r="N1697" i="1" s="1"/>
  <c r="O1697" i="1" s="1"/>
  <c r="K1698" i="1"/>
  <c r="K1699" i="1"/>
  <c r="N1699" i="1" s="1"/>
  <c r="O1699" i="1" s="1"/>
  <c r="K1700" i="1"/>
  <c r="K1701" i="1"/>
  <c r="N1701" i="1" s="1"/>
  <c r="O1701" i="1" s="1"/>
  <c r="K1702" i="1"/>
  <c r="K1703" i="1"/>
  <c r="N1703" i="1" s="1"/>
  <c r="O1703" i="1" s="1"/>
  <c r="K1704" i="1"/>
  <c r="K1705" i="1"/>
  <c r="N1705" i="1" s="1"/>
  <c r="O1705" i="1" s="1"/>
  <c r="K1706" i="1"/>
  <c r="K1707" i="1"/>
  <c r="N1707" i="1" s="1"/>
  <c r="O1707" i="1" s="1"/>
  <c r="K1708" i="1"/>
  <c r="K1709" i="1"/>
  <c r="N1709" i="1" s="1"/>
  <c r="O1709" i="1" s="1"/>
  <c r="K1710" i="1"/>
  <c r="K1711" i="1"/>
  <c r="N1711" i="1" s="1"/>
  <c r="O1711" i="1" s="1"/>
  <c r="K1712" i="1"/>
  <c r="K1713" i="1"/>
  <c r="N1713" i="1" s="1"/>
  <c r="O1713" i="1" s="1"/>
  <c r="K1714" i="1"/>
  <c r="K1715" i="1"/>
  <c r="N1715" i="1" s="1"/>
  <c r="O1715" i="1" s="1"/>
  <c r="K1716" i="1"/>
  <c r="K1717" i="1"/>
  <c r="N1717" i="1" s="1"/>
  <c r="O1717" i="1" s="1"/>
  <c r="K1718" i="1"/>
  <c r="K1719" i="1"/>
  <c r="N1719" i="1" s="1"/>
  <c r="O1719" i="1" s="1"/>
  <c r="K1720" i="1"/>
  <c r="K1721" i="1"/>
  <c r="N1721" i="1" s="1"/>
  <c r="O1721" i="1" s="1"/>
  <c r="K1722" i="1"/>
  <c r="K1723" i="1"/>
  <c r="N1723" i="1" s="1"/>
  <c r="O1723" i="1" s="1"/>
  <c r="K1724" i="1"/>
  <c r="K1725" i="1"/>
  <c r="N1725" i="1" s="1"/>
  <c r="O1725" i="1" s="1"/>
  <c r="K1726" i="1"/>
  <c r="K1727" i="1"/>
  <c r="N1727" i="1" s="1"/>
  <c r="O1727" i="1" s="1"/>
  <c r="K1728" i="1"/>
  <c r="K1729" i="1"/>
  <c r="N1729" i="1" s="1"/>
  <c r="O1729" i="1" s="1"/>
  <c r="K1730" i="1"/>
  <c r="K1731" i="1"/>
  <c r="N1731" i="1" s="1"/>
  <c r="O1731" i="1" s="1"/>
  <c r="K1732" i="1"/>
  <c r="K1733" i="1"/>
  <c r="N1733" i="1" s="1"/>
  <c r="O1733" i="1" s="1"/>
  <c r="K1734" i="1"/>
  <c r="K1735" i="1"/>
  <c r="N1735" i="1" s="1"/>
  <c r="O1735" i="1" s="1"/>
  <c r="K1736" i="1"/>
  <c r="K1737" i="1"/>
  <c r="N1737" i="1" s="1"/>
  <c r="O1737" i="1" s="1"/>
  <c r="K1738" i="1"/>
  <c r="K1739" i="1"/>
  <c r="N1739" i="1" s="1"/>
  <c r="O1739" i="1" s="1"/>
  <c r="K1740" i="1"/>
  <c r="K1741" i="1"/>
  <c r="N1741" i="1" s="1"/>
  <c r="O1741" i="1" s="1"/>
  <c r="K1742" i="1"/>
  <c r="K1743" i="1"/>
  <c r="N1743" i="1" s="1"/>
  <c r="O1743" i="1" s="1"/>
  <c r="K1744" i="1"/>
  <c r="K1745" i="1"/>
  <c r="N1745" i="1" s="1"/>
  <c r="O1745" i="1" s="1"/>
  <c r="K1746" i="1"/>
  <c r="K1747" i="1"/>
  <c r="N1747" i="1" s="1"/>
  <c r="O1747" i="1" s="1"/>
  <c r="K1748" i="1"/>
  <c r="K1749" i="1"/>
  <c r="N1749" i="1" s="1"/>
  <c r="O1749" i="1" s="1"/>
  <c r="K1750" i="1"/>
  <c r="K1751" i="1"/>
  <c r="N1751" i="1" s="1"/>
  <c r="O1751" i="1" s="1"/>
  <c r="K1752" i="1"/>
  <c r="K1753" i="1"/>
  <c r="N1753" i="1" s="1"/>
  <c r="O1753" i="1" s="1"/>
  <c r="K1754" i="1"/>
  <c r="K1755" i="1"/>
  <c r="N1755" i="1" s="1"/>
  <c r="O1755" i="1" s="1"/>
  <c r="K1756" i="1"/>
  <c r="K1757" i="1"/>
  <c r="N1757" i="1" s="1"/>
  <c r="O1757" i="1" s="1"/>
  <c r="K1758" i="1"/>
  <c r="K1759" i="1"/>
  <c r="N1759" i="1" s="1"/>
  <c r="O1759" i="1" s="1"/>
  <c r="K1760" i="1"/>
  <c r="K1761" i="1"/>
  <c r="N1761" i="1" s="1"/>
  <c r="O1761" i="1" s="1"/>
  <c r="K1762" i="1"/>
  <c r="K1763" i="1"/>
  <c r="N1763" i="1" s="1"/>
  <c r="O1763" i="1" s="1"/>
  <c r="K1764" i="1"/>
  <c r="K1765" i="1"/>
  <c r="N1765" i="1" s="1"/>
  <c r="O1765" i="1" s="1"/>
  <c r="K1766" i="1"/>
  <c r="K1767" i="1"/>
  <c r="N1767" i="1" s="1"/>
  <c r="O1767" i="1" s="1"/>
  <c r="K1768" i="1"/>
  <c r="K1769" i="1"/>
  <c r="N1769" i="1" s="1"/>
  <c r="O1769" i="1" s="1"/>
  <c r="K1770" i="1"/>
  <c r="K1771" i="1"/>
  <c r="N1771" i="1" s="1"/>
  <c r="O1771" i="1" s="1"/>
  <c r="K1772" i="1"/>
  <c r="K1773" i="1"/>
  <c r="N1773" i="1" s="1"/>
  <c r="O1773" i="1" s="1"/>
  <c r="K1774" i="1"/>
  <c r="K1775" i="1"/>
  <c r="N1775" i="1" s="1"/>
  <c r="O1775" i="1" s="1"/>
  <c r="K1776" i="1"/>
  <c r="K1777" i="1"/>
  <c r="N1777" i="1" s="1"/>
  <c r="O1777" i="1" s="1"/>
  <c r="K1778" i="1"/>
  <c r="K1779" i="1"/>
  <c r="N1779" i="1" s="1"/>
  <c r="O1779" i="1" s="1"/>
  <c r="K1780" i="1"/>
  <c r="K1781" i="1"/>
  <c r="N1781" i="1" s="1"/>
  <c r="O1781" i="1" s="1"/>
  <c r="K1782" i="1"/>
  <c r="K1783" i="1"/>
  <c r="N1783" i="1" s="1"/>
  <c r="O1783" i="1" s="1"/>
  <c r="K1784" i="1"/>
  <c r="K1785" i="1"/>
  <c r="N1785" i="1" s="1"/>
  <c r="O1785" i="1" s="1"/>
  <c r="K1786" i="1"/>
  <c r="K1787" i="1"/>
  <c r="N1787" i="1" s="1"/>
  <c r="O1787" i="1" s="1"/>
  <c r="K1788" i="1"/>
  <c r="K1789" i="1"/>
  <c r="N1789" i="1" s="1"/>
  <c r="O1789" i="1" s="1"/>
  <c r="K1790" i="1"/>
  <c r="K1791" i="1"/>
  <c r="N1791" i="1" s="1"/>
  <c r="O1791" i="1" s="1"/>
  <c r="K1792" i="1"/>
  <c r="K1793" i="1"/>
  <c r="N1793" i="1" s="1"/>
  <c r="O1793" i="1" s="1"/>
  <c r="K1794" i="1"/>
  <c r="K1795" i="1"/>
  <c r="N1795" i="1" s="1"/>
  <c r="O1795" i="1" s="1"/>
  <c r="K1796" i="1"/>
  <c r="K1797" i="1"/>
  <c r="N1797" i="1" s="1"/>
  <c r="O1797" i="1" s="1"/>
  <c r="K1798" i="1"/>
  <c r="K1799" i="1"/>
  <c r="N1799" i="1" s="1"/>
  <c r="O1799" i="1" s="1"/>
  <c r="K1800" i="1"/>
  <c r="K1801" i="1"/>
  <c r="N1801" i="1" s="1"/>
  <c r="O1801" i="1" s="1"/>
  <c r="K1802" i="1"/>
  <c r="K1803" i="1"/>
  <c r="N1803" i="1" s="1"/>
  <c r="O1803" i="1" s="1"/>
  <c r="K1804" i="1"/>
  <c r="K1805" i="1"/>
  <c r="N1805" i="1" s="1"/>
  <c r="O1805" i="1" s="1"/>
  <c r="K1806" i="1"/>
  <c r="K1807" i="1"/>
  <c r="N1807" i="1" s="1"/>
  <c r="O1807" i="1" s="1"/>
  <c r="K1808" i="1"/>
  <c r="K1809" i="1"/>
  <c r="N1809" i="1" s="1"/>
  <c r="O1809" i="1" s="1"/>
  <c r="K1810" i="1"/>
  <c r="K1811" i="1"/>
  <c r="N1811" i="1" s="1"/>
  <c r="O1811" i="1" s="1"/>
  <c r="K1812" i="1"/>
  <c r="K1813" i="1"/>
  <c r="N1813" i="1" s="1"/>
  <c r="O1813" i="1" s="1"/>
  <c r="K1814" i="1"/>
  <c r="K1815" i="1"/>
  <c r="N1815" i="1" s="1"/>
  <c r="O1815" i="1" s="1"/>
  <c r="K1816" i="1"/>
  <c r="K1817" i="1"/>
  <c r="N1817" i="1" s="1"/>
  <c r="O1817" i="1" s="1"/>
  <c r="K1818" i="1"/>
  <c r="K1819" i="1"/>
  <c r="N1819" i="1" s="1"/>
  <c r="O1819" i="1" s="1"/>
  <c r="K1820" i="1"/>
  <c r="K1821" i="1"/>
  <c r="N1821" i="1" s="1"/>
  <c r="O1821" i="1" s="1"/>
  <c r="K1822" i="1"/>
  <c r="K1823" i="1"/>
  <c r="N1823" i="1" s="1"/>
  <c r="O1823" i="1" s="1"/>
  <c r="K1824" i="1"/>
  <c r="K1825" i="1"/>
  <c r="N1825" i="1" s="1"/>
  <c r="O1825" i="1" s="1"/>
  <c r="K1826" i="1"/>
  <c r="K1827" i="1"/>
  <c r="N1827" i="1" s="1"/>
  <c r="O1827" i="1" s="1"/>
  <c r="K1828" i="1"/>
  <c r="K1829" i="1"/>
  <c r="N1829" i="1" s="1"/>
  <c r="O1829" i="1" s="1"/>
  <c r="K1830" i="1"/>
  <c r="K1831" i="1"/>
  <c r="N1831" i="1" s="1"/>
  <c r="O1831" i="1" s="1"/>
  <c r="K1832" i="1"/>
  <c r="K1833" i="1"/>
  <c r="N1833" i="1" s="1"/>
  <c r="O1833" i="1" s="1"/>
  <c r="K1834" i="1"/>
  <c r="K1835" i="1"/>
  <c r="N1835" i="1" s="1"/>
  <c r="O1835" i="1" s="1"/>
  <c r="K1836" i="1"/>
  <c r="K1837" i="1"/>
  <c r="N1837" i="1" s="1"/>
  <c r="O1837" i="1" s="1"/>
  <c r="K1838" i="1"/>
  <c r="K1839" i="1"/>
  <c r="N1839" i="1" s="1"/>
  <c r="O1839" i="1" s="1"/>
  <c r="K1840" i="1"/>
  <c r="K1841" i="1"/>
  <c r="N1841" i="1" s="1"/>
  <c r="O1841" i="1" s="1"/>
  <c r="K1842" i="1"/>
  <c r="K1843" i="1"/>
  <c r="N1843" i="1" s="1"/>
  <c r="O1843" i="1" s="1"/>
  <c r="K1844" i="1"/>
  <c r="K1845" i="1"/>
  <c r="N1845" i="1" s="1"/>
  <c r="O1845" i="1" s="1"/>
  <c r="K1846" i="1"/>
  <c r="K1847" i="1"/>
  <c r="N1847" i="1" s="1"/>
  <c r="O1847" i="1" s="1"/>
  <c r="K1848" i="1"/>
  <c r="K1849" i="1"/>
  <c r="N1849" i="1" s="1"/>
  <c r="O1849" i="1" s="1"/>
  <c r="K1850" i="1"/>
  <c r="K1851" i="1"/>
  <c r="N1851" i="1" s="1"/>
  <c r="O1851" i="1" s="1"/>
  <c r="K1852" i="1"/>
  <c r="K1853" i="1"/>
  <c r="N1853" i="1" s="1"/>
  <c r="O1853" i="1" s="1"/>
  <c r="K1854" i="1"/>
  <c r="K1855" i="1"/>
  <c r="N1855" i="1" s="1"/>
  <c r="O1855" i="1" s="1"/>
  <c r="K1856" i="1"/>
  <c r="K1857" i="1"/>
  <c r="N1857" i="1" s="1"/>
  <c r="O1857" i="1" s="1"/>
  <c r="K1858" i="1"/>
  <c r="K1859" i="1"/>
  <c r="N1859" i="1" s="1"/>
  <c r="O1859" i="1" s="1"/>
  <c r="K1860" i="1"/>
  <c r="K1861" i="1"/>
  <c r="N1861" i="1" s="1"/>
  <c r="O1861" i="1" s="1"/>
  <c r="K1862" i="1"/>
  <c r="K1863" i="1"/>
  <c r="N1863" i="1" s="1"/>
  <c r="O1863" i="1" s="1"/>
  <c r="K1864" i="1"/>
  <c r="K1865" i="1"/>
  <c r="N1865" i="1" s="1"/>
  <c r="O1865" i="1" s="1"/>
  <c r="K1866" i="1"/>
  <c r="K1867" i="1"/>
  <c r="N1867" i="1" s="1"/>
  <c r="O1867" i="1" s="1"/>
  <c r="K1868" i="1"/>
  <c r="K1869" i="1"/>
  <c r="N1869" i="1" s="1"/>
  <c r="O1869" i="1" s="1"/>
  <c r="K1870" i="1"/>
  <c r="K1871" i="1"/>
  <c r="N1871" i="1" s="1"/>
  <c r="O1871" i="1" s="1"/>
  <c r="K1872" i="1"/>
  <c r="K1873" i="1"/>
  <c r="N1873" i="1" s="1"/>
  <c r="O1873" i="1" s="1"/>
  <c r="K1874" i="1"/>
  <c r="K1875" i="1"/>
  <c r="N1875" i="1" s="1"/>
  <c r="O1875" i="1" s="1"/>
  <c r="K1876" i="1"/>
  <c r="K1877" i="1"/>
  <c r="N1877" i="1" s="1"/>
  <c r="O1877" i="1" s="1"/>
  <c r="K1878" i="1"/>
  <c r="K1879" i="1"/>
  <c r="N1879" i="1" s="1"/>
  <c r="O1879" i="1" s="1"/>
  <c r="K1880" i="1"/>
  <c r="K1881" i="1"/>
  <c r="N1881" i="1" s="1"/>
  <c r="O1881" i="1" s="1"/>
  <c r="K1882" i="1"/>
  <c r="K1883" i="1"/>
  <c r="N1883" i="1" s="1"/>
  <c r="O1883" i="1" s="1"/>
  <c r="K1884" i="1"/>
  <c r="K1885" i="1"/>
  <c r="N1885" i="1" s="1"/>
  <c r="O1885" i="1" s="1"/>
  <c r="K1886" i="1"/>
  <c r="K1887" i="1"/>
  <c r="N1887" i="1" s="1"/>
  <c r="O1887" i="1" s="1"/>
  <c r="K1888" i="1"/>
  <c r="K1889" i="1"/>
  <c r="N1889" i="1" s="1"/>
  <c r="O1889" i="1" s="1"/>
  <c r="K1890" i="1"/>
  <c r="K1891" i="1"/>
  <c r="N1891" i="1" s="1"/>
  <c r="O1891" i="1" s="1"/>
  <c r="K1892" i="1"/>
  <c r="K1893" i="1"/>
  <c r="N1893" i="1" s="1"/>
  <c r="O1893" i="1" s="1"/>
  <c r="K1894" i="1"/>
  <c r="K1895" i="1"/>
  <c r="N1895" i="1" s="1"/>
  <c r="O1895" i="1" s="1"/>
  <c r="K1896" i="1"/>
  <c r="K1897" i="1"/>
  <c r="N1897" i="1" s="1"/>
  <c r="O1897" i="1" s="1"/>
  <c r="K1898" i="1"/>
  <c r="K1899" i="1"/>
  <c r="N1899" i="1" s="1"/>
  <c r="O1899" i="1" s="1"/>
  <c r="K1900" i="1"/>
  <c r="K1901" i="1"/>
  <c r="N1901" i="1" s="1"/>
  <c r="O1901" i="1" s="1"/>
  <c r="K1902" i="1"/>
  <c r="K1903" i="1"/>
  <c r="N1903" i="1" s="1"/>
  <c r="O1903" i="1" s="1"/>
  <c r="K1904" i="1"/>
  <c r="K1905" i="1"/>
  <c r="N1905" i="1" s="1"/>
  <c r="O1905" i="1" s="1"/>
  <c r="K1906" i="1"/>
  <c r="K1907" i="1"/>
  <c r="N1907" i="1" s="1"/>
  <c r="O1907" i="1" s="1"/>
  <c r="K1908" i="1"/>
  <c r="K1909" i="1"/>
  <c r="N1909" i="1" s="1"/>
  <c r="O1909" i="1" s="1"/>
  <c r="K1910" i="1"/>
  <c r="K1911" i="1"/>
  <c r="N1911" i="1" s="1"/>
  <c r="O1911" i="1" s="1"/>
  <c r="K1912" i="1"/>
  <c r="K1913" i="1"/>
  <c r="N1913" i="1" s="1"/>
  <c r="O1913" i="1" s="1"/>
  <c r="K1914" i="1"/>
  <c r="K1915" i="1"/>
  <c r="N1915" i="1" s="1"/>
  <c r="O1915" i="1" s="1"/>
  <c r="K1916" i="1"/>
  <c r="K1917" i="1"/>
  <c r="N1917" i="1" s="1"/>
  <c r="O1917" i="1" s="1"/>
  <c r="K1918" i="1"/>
  <c r="K1919" i="1"/>
  <c r="N1919" i="1" s="1"/>
  <c r="O1919" i="1" s="1"/>
  <c r="K1920" i="1"/>
  <c r="K1921" i="1"/>
  <c r="N1921" i="1" s="1"/>
  <c r="O1921" i="1" s="1"/>
  <c r="K1922" i="1"/>
  <c r="K1923" i="1"/>
  <c r="N1923" i="1" s="1"/>
  <c r="O1923" i="1" s="1"/>
  <c r="K1924" i="1"/>
  <c r="K1925" i="1"/>
  <c r="N1925" i="1" s="1"/>
  <c r="O1925" i="1" s="1"/>
  <c r="K1926" i="1"/>
  <c r="K1927" i="1"/>
  <c r="N1927" i="1" s="1"/>
  <c r="O1927" i="1" s="1"/>
  <c r="K1928" i="1"/>
  <c r="K1929" i="1"/>
  <c r="N1929" i="1" s="1"/>
  <c r="O1929" i="1" s="1"/>
  <c r="K1930" i="1"/>
  <c r="K1931" i="1"/>
  <c r="N1931" i="1" s="1"/>
  <c r="O1931" i="1" s="1"/>
  <c r="K1932" i="1"/>
  <c r="K1933" i="1"/>
  <c r="N1933" i="1" s="1"/>
  <c r="O1933" i="1" s="1"/>
  <c r="K1934" i="1"/>
  <c r="K1935" i="1"/>
  <c r="N1935" i="1" s="1"/>
  <c r="O1935" i="1" s="1"/>
  <c r="K1936" i="1"/>
  <c r="K1937" i="1"/>
  <c r="N1937" i="1" s="1"/>
  <c r="O1937" i="1" s="1"/>
  <c r="K1938" i="1"/>
  <c r="K1939" i="1"/>
  <c r="N1939" i="1" s="1"/>
  <c r="O1939" i="1" s="1"/>
  <c r="K1940" i="1"/>
  <c r="K1941" i="1"/>
  <c r="N1941" i="1" s="1"/>
  <c r="O1941" i="1" s="1"/>
  <c r="K1942" i="1"/>
  <c r="K1943" i="1"/>
  <c r="N1943" i="1" s="1"/>
  <c r="O1943" i="1" s="1"/>
  <c r="K1944" i="1"/>
  <c r="K1945" i="1"/>
  <c r="N1945" i="1" s="1"/>
  <c r="O1945" i="1" s="1"/>
  <c r="K1946" i="1"/>
  <c r="K1947" i="1"/>
  <c r="N1947" i="1" s="1"/>
  <c r="O1947" i="1" s="1"/>
  <c r="K1948" i="1"/>
  <c r="K1949" i="1"/>
  <c r="N1949" i="1" s="1"/>
  <c r="O1949" i="1" s="1"/>
  <c r="K1950" i="1"/>
  <c r="K1951" i="1"/>
  <c r="N1951" i="1" s="1"/>
  <c r="O1951" i="1" s="1"/>
  <c r="K1952" i="1"/>
  <c r="K1953" i="1"/>
  <c r="N1953" i="1" s="1"/>
  <c r="O1953" i="1" s="1"/>
  <c r="K1954" i="1"/>
  <c r="K1955" i="1"/>
  <c r="N1955" i="1" s="1"/>
  <c r="O1955" i="1" s="1"/>
  <c r="K1956" i="1"/>
  <c r="K1957" i="1"/>
  <c r="N1957" i="1" s="1"/>
  <c r="O1957" i="1" s="1"/>
  <c r="K1958" i="1"/>
  <c r="K1959" i="1"/>
  <c r="N1959" i="1" s="1"/>
  <c r="O1959" i="1" s="1"/>
  <c r="K1960" i="1"/>
  <c r="K1961" i="1"/>
  <c r="N1961" i="1" s="1"/>
  <c r="O1961" i="1" s="1"/>
  <c r="K1962" i="1"/>
  <c r="K1963" i="1"/>
  <c r="N1963" i="1" s="1"/>
  <c r="O1963" i="1" s="1"/>
  <c r="K1964" i="1"/>
  <c r="K1965" i="1"/>
  <c r="N1965" i="1" s="1"/>
  <c r="O1965" i="1" s="1"/>
  <c r="K1966" i="1"/>
  <c r="K1967" i="1"/>
  <c r="N1967" i="1" s="1"/>
  <c r="O1967" i="1" s="1"/>
  <c r="K1968" i="1"/>
  <c r="K1969" i="1"/>
  <c r="N1969" i="1" s="1"/>
  <c r="O1969" i="1" s="1"/>
  <c r="K1970" i="1"/>
  <c r="K1971" i="1"/>
  <c r="N1971" i="1" s="1"/>
  <c r="O1971" i="1" s="1"/>
  <c r="K1972" i="1"/>
  <c r="K1973" i="1"/>
  <c r="N1973" i="1" s="1"/>
  <c r="O1973" i="1" s="1"/>
  <c r="K1974" i="1"/>
  <c r="K1975" i="1"/>
  <c r="N1975" i="1" s="1"/>
  <c r="O1975" i="1" s="1"/>
  <c r="K1976" i="1"/>
  <c r="K1977" i="1"/>
  <c r="N1977" i="1" s="1"/>
  <c r="O1977" i="1" s="1"/>
  <c r="K1978" i="1"/>
  <c r="K1979" i="1"/>
  <c r="N1979" i="1" s="1"/>
  <c r="O1979" i="1" s="1"/>
  <c r="K1980" i="1"/>
  <c r="K1981" i="1"/>
  <c r="N1981" i="1" s="1"/>
  <c r="O1981" i="1" s="1"/>
  <c r="K1982" i="1"/>
  <c r="K1983" i="1"/>
  <c r="N1983" i="1" s="1"/>
  <c r="O1983" i="1" s="1"/>
  <c r="K1984" i="1"/>
  <c r="K1985" i="1"/>
  <c r="N1985" i="1" s="1"/>
  <c r="O1985" i="1" s="1"/>
  <c r="K1986" i="1"/>
  <c r="K1987" i="1"/>
  <c r="N1987" i="1" s="1"/>
  <c r="O1987" i="1" s="1"/>
  <c r="K1988" i="1"/>
  <c r="K1989" i="1"/>
  <c r="N1989" i="1" s="1"/>
  <c r="O1989" i="1" s="1"/>
  <c r="K1990" i="1"/>
  <c r="K1991" i="1"/>
  <c r="N1991" i="1" s="1"/>
  <c r="O1991" i="1" s="1"/>
  <c r="K1992" i="1"/>
  <c r="K1993" i="1"/>
  <c r="N1993" i="1" s="1"/>
  <c r="O1993" i="1" s="1"/>
  <c r="K1994" i="1"/>
  <c r="K1995" i="1"/>
  <c r="N1995" i="1" s="1"/>
  <c r="O1995" i="1" s="1"/>
  <c r="K1996" i="1"/>
  <c r="K1997" i="1"/>
  <c r="N1997" i="1" s="1"/>
  <c r="O1997" i="1" s="1"/>
  <c r="K1998" i="1"/>
  <c r="K1999" i="1"/>
  <c r="N1999" i="1" s="1"/>
  <c r="O1999" i="1" s="1"/>
  <c r="K2000" i="1"/>
  <c r="K2001" i="1"/>
  <c r="N2001" i="1" s="1"/>
  <c r="O2001" i="1" s="1"/>
  <c r="K2002" i="1"/>
  <c r="K2003" i="1"/>
  <c r="N2003" i="1" s="1"/>
  <c r="O2003" i="1" s="1"/>
  <c r="K2004" i="1"/>
  <c r="K2005" i="1"/>
  <c r="N2005" i="1" s="1"/>
  <c r="O2005" i="1" s="1"/>
  <c r="K2006" i="1"/>
  <c r="K2007" i="1"/>
  <c r="N2007" i="1" s="1"/>
  <c r="O2007" i="1" s="1"/>
  <c r="K2008" i="1"/>
  <c r="K2009" i="1"/>
  <c r="N2009" i="1" s="1"/>
  <c r="O2009" i="1" s="1"/>
  <c r="K2010" i="1"/>
  <c r="K2011" i="1"/>
  <c r="N2011" i="1" s="1"/>
  <c r="O2011" i="1" s="1"/>
  <c r="K2012" i="1"/>
  <c r="K2013" i="1"/>
  <c r="N2013" i="1" s="1"/>
  <c r="O2013" i="1" s="1"/>
  <c r="K2014" i="1"/>
  <c r="K2015" i="1"/>
  <c r="N2015" i="1" s="1"/>
  <c r="O2015" i="1" s="1"/>
  <c r="K2016" i="1"/>
  <c r="K2017" i="1"/>
  <c r="N2017" i="1" s="1"/>
  <c r="O2017" i="1" s="1"/>
  <c r="K2018" i="1"/>
  <c r="K2019" i="1"/>
  <c r="N2019" i="1" s="1"/>
  <c r="O2019" i="1" s="1"/>
  <c r="K2020" i="1"/>
  <c r="K2021" i="1"/>
  <c r="N2021" i="1" s="1"/>
  <c r="O2021" i="1" s="1"/>
  <c r="K2022" i="1"/>
  <c r="K2023" i="1"/>
  <c r="N2023" i="1" s="1"/>
  <c r="O2023" i="1" s="1"/>
  <c r="K2024" i="1"/>
  <c r="K2025" i="1"/>
  <c r="N2025" i="1" s="1"/>
  <c r="O2025" i="1" s="1"/>
  <c r="K2026" i="1"/>
  <c r="K2027" i="1"/>
  <c r="N2027" i="1" s="1"/>
  <c r="O2027" i="1" s="1"/>
  <c r="K2028" i="1"/>
  <c r="K2029" i="1"/>
  <c r="N2029" i="1" s="1"/>
  <c r="O2029" i="1" s="1"/>
  <c r="K2030" i="1"/>
  <c r="K2031" i="1"/>
  <c r="N2031" i="1" s="1"/>
  <c r="O2031" i="1" s="1"/>
  <c r="K2032" i="1"/>
  <c r="K2033" i="1"/>
  <c r="N2033" i="1" s="1"/>
  <c r="O2033" i="1" s="1"/>
  <c r="K2034" i="1"/>
  <c r="K2035" i="1"/>
  <c r="N2035" i="1" s="1"/>
  <c r="O2035" i="1" s="1"/>
  <c r="K2036" i="1"/>
  <c r="K2037" i="1"/>
  <c r="N2037" i="1" s="1"/>
  <c r="O2037" i="1" s="1"/>
  <c r="K2038" i="1"/>
  <c r="K2039" i="1"/>
  <c r="N2039" i="1" s="1"/>
  <c r="O2039" i="1" s="1"/>
  <c r="K2040" i="1"/>
  <c r="K2041" i="1"/>
  <c r="N2041" i="1" s="1"/>
  <c r="O2041" i="1" s="1"/>
  <c r="K2042" i="1"/>
  <c r="K2043" i="1"/>
  <c r="N2043" i="1" s="1"/>
  <c r="O2043" i="1" s="1"/>
  <c r="K2044" i="1"/>
  <c r="K2045" i="1"/>
  <c r="N2045" i="1" s="1"/>
  <c r="O2045" i="1" s="1"/>
  <c r="K2046" i="1"/>
  <c r="K2047" i="1"/>
  <c r="N2047" i="1" s="1"/>
  <c r="O2047" i="1" s="1"/>
  <c r="K2048" i="1"/>
  <c r="K2049" i="1"/>
  <c r="N2049" i="1" s="1"/>
  <c r="O2049" i="1" s="1"/>
  <c r="K2050" i="1"/>
  <c r="K2051" i="1"/>
  <c r="N2051" i="1" s="1"/>
  <c r="O2051" i="1" s="1"/>
  <c r="K2052" i="1"/>
  <c r="K2053" i="1"/>
  <c r="N2053" i="1" s="1"/>
  <c r="O2053" i="1" s="1"/>
  <c r="K2054" i="1"/>
  <c r="K2055" i="1"/>
  <c r="N2055" i="1" s="1"/>
  <c r="O2055" i="1" s="1"/>
  <c r="K2056" i="1"/>
  <c r="K2057" i="1"/>
  <c r="N2057" i="1" s="1"/>
  <c r="O2057" i="1" s="1"/>
  <c r="K2058" i="1"/>
  <c r="K2059" i="1"/>
  <c r="N2059" i="1" s="1"/>
  <c r="O2059" i="1" s="1"/>
  <c r="K2060" i="1"/>
  <c r="K2061" i="1"/>
  <c r="N2061" i="1" s="1"/>
  <c r="O2061" i="1" s="1"/>
  <c r="K2062" i="1"/>
  <c r="K2063" i="1"/>
  <c r="N2063" i="1" s="1"/>
  <c r="O2063" i="1" s="1"/>
  <c r="K2064" i="1"/>
  <c r="K2065" i="1"/>
  <c r="N2065" i="1" s="1"/>
  <c r="O2065" i="1" s="1"/>
  <c r="K2066" i="1"/>
  <c r="K2067" i="1"/>
  <c r="N2067" i="1" s="1"/>
  <c r="O2067" i="1" s="1"/>
  <c r="K2068" i="1"/>
  <c r="K2069" i="1"/>
  <c r="N2069" i="1" s="1"/>
  <c r="O2069" i="1" s="1"/>
  <c r="K2070" i="1"/>
  <c r="K2071" i="1"/>
  <c r="N2071" i="1" s="1"/>
  <c r="O2071" i="1" s="1"/>
  <c r="K2072" i="1"/>
  <c r="K2073" i="1"/>
  <c r="N2073" i="1" s="1"/>
  <c r="O2073" i="1" s="1"/>
  <c r="K2074" i="1"/>
  <c r="K2075" i="1"/>
  <c r="N2075" i="1" s="1"/>
  <c r="O2075" i="1" s="1"/>
  <c r="K2076" i="1"/>
  <c r="K2077" i="1"/>
  <c r="N2077" i="1" s="1"/>
  <c r="O2077" i="1" s="1"/>
  <c r="K2078" i="1"/>
  <c r="K2079" i="1"/>
  <c r="N2079" i="1" s="1"/>
  <c r="O2079" i="1" s="1"/>
  <c r="K2080" i="1"/>
  <c r="K2081" i="1"/>
  <c r="N2081" i="1" s="1"/>
  <c r="O2081" i="1" s="1"/>
  <c r="K2082" i="1"/>
  <c r="K2083" i="1"/>
  <c r="N2083" i="1" s="1"/>
  <c r="O2083" i="1" s="1"/>
  <c r="K2084" i="1"/>
  <c r="K2085" i="1"/>
  <c r="N2085" i="1" s="1"/>
  <c r="O2085" i="1" s="1"/>
  <c r="K2086" i="1"/>
  <c r="K2087" i="1"/>
  <c r="N2087" i="1" s="1"/>
  <c r="O2087" i="1" s="1"/>
  <c r="K2088" i="1"/>
  <c r="K2089" i="1"/>
  <c r="N2089" i="1" s="1"/>
  <c r="O2089" i="1" s="1"/>
  <c r="K2090" i="1"/>
  <c r="K2091" i="1"/>
  <c r="N2091" i="1" s="1"/>
  <c r="O2091" i="1" s="1"/>
  <c r="K2092" i="1"/>
  <c r="K2093" i="1"/>
  <c r="N2093" i="1" s="1"/>
  <c r="O2093" i="1" s="1"/>
  <c r="K2094" i="1"/>
  <c r="K2095" i="1"/>
  <c r="N2095" i="1" s="1"/>
  <c r="O2095" i="1" s="1"/>
  <c r="K2096" i="1"/>
  <c r="K2097" i="1"/>
  <c r="N2097" i="1" s="1"/>
  <c r="O2097" i="1" s="1"/>
  <c r="K2098" i="1"/>
  <c r="K2099" i="1"/>
  <c r="N2099" i="1" s="1"/>
  <c r="O2099" i="1" s="1"/>
  <c r="K2100" i="1"/>
  <c r="K2101" i="1"/>
  <c r="N2101" i="1" s="1"/>
  <c r="O2101" i="1" s="1"/>
  <c r="K2102" i="1"/>
  <c r="K2103" i="1"/>
  <c r="N2103" i="1" s="1"/>
  <c r="O2103" i="1" s="1"/>
  <c r="K2104" i="1"/>
  <c r="K2105" i="1"/>
  <c r="N2105" i="1" s="1"/>
  <c r="O2105" i="1" s="1"/>
  <c r="K2106" i="1"/>
  <c r="K2107" i="1"/>
  <c r="N2107" i="1" s="1"/>
  <c r="O2107" i="1" s="1"/>
  <c r="K2108" i="1"/>
  <c r="K2109" i="1"/>
  <c r="N2109" i="1" s="1"/>
  <c r="O2109" i="1" s="1"/>
  <c r="K2110" i="1"/>
  <c r="K2111" i="1"/>
  <c r="N2111" i="1" s="1"/>
  <c r="O2111" i="1" s="1"/>
  <c r="K2112" i="1"/>
  <c r="K2113" i="1"/>
  <c r="N2113" i="1" s="1"/>
  <c r="O2113" i="1" s="1"/>
  <c r="K2114" i="1"/>
  <c r="K2115" i="1"/>
  <c r="N2115" i="1" s="1"/>
  <c r="O2115" i="1" s="1"/>
  <c r="K2116" i="1"/>
  <c r="K2117" i="1"/>
  <c r="N2117" i="1" s="1"/>
  <c r="O2117" i="1" s="1"/>
  <c r="K2118" i="1"/>
  <c r="K2119" i="1"/>
  <c r="N2119" i="1" s="1"/>
  <c r="O2119" i="1" s="1"/>
  <c r="K2120" i="1"/>
  <c r="K2121" i="1"/>
  <c r="N2121" i="1" s="1"/>
  <c r="O2121" i="1" s="1"/>
  <c r="K2122" i="1"/>
  <c r="K2123" i="1"/>
  <c r="N2123" i="1" s="1"/>
  <c r="O2123" i="1" s="1"/>
  <c r="K2124" i="1"/>
  <c r="K2125" i="1"/>
  <c r="N2125" i="1" s="1"/>
  <c r="O2125" i="1" s="1"/>
  <c r="K2126" i="1"/>
  <c r="K2127" i="1"/>
  <c r="N2127" i="1" s="1"/>
  <c r="O2127" i="1" s="1"/>
  <c r="K2128" i="1"/>
  <c r="K2129" i="1"/>
  <c r="N2129" i="1" s="1"/>
  <c r="O2129" i="1" s="1"/>
  <c r="K2130" i="1"/>
  <c r="K2131" i="1"/>
  <c r="N2131" i="1" s="1"/>
  <c r="O2131" i="1" s="1"/>
  <c r="K2132" i="1"/>
  <c r="K2133" i="1"/>
  <c r="N2133" i="1" s="1"/>
  <c r="O2133" i="1" s="1"/>
  <c r="K2134" i="1"/>
  <c r="K2135" i="1"/>
  <c r="N2135" i="1" s="1"/>
  <c r="O2135" i="1" s="1"/>
  <c r="K2136" i="1"/>
  <c r="K2137" i="1"/>
  <c r="N2137" i="1" s="1"/>
  <c r="O2137" i="1" s="1"/>
  <c r="K2138" i="1"/>
  <c r="K2139" i="1"/>
  <c r="N2139" i="1" s="1"/>
  <c r="O2139" i="1" s="1"/>
  <c r="K2140" i="1"/>
  <c r="K2141" i="1"/>
  <c r="N2141" i="1" s="1"/>
  <c r="O2141" i="1" s="1"/>
  <c r="K2142" i="1"/>
  <c r="K2143" i="1"/>
  <c r="N2143" i="1" s="1"/>
  <c r="O2143" i="1" s="1"/>
  <c r="K2144" i="1"/>
  <c r="K2145" i="1"/>
  <c r="N2145" i="1" s="1"/>
  <c r="O2145" i="1" s="1"/>
  <c r="K2146" i="1"/>
  <c r="K2147" i="1"/>
  <c r="N2147" i="1" s="1"/>
  <c r="O2147" i="1" s="1"/>
  <c r="K2148" i="1"/>
  <c r="K2149" i="1"/>
  <c r="N2149" i="1" s="1"/>
  <c r="O2149" i="1" s="1"/>
  <c r="K2150" i="1"/>
  <c r="K2151" i="1"/>
  <c r="N2151" i="1" s="1"/>
  <c r="O2151" i="1" s="1"/>
  <c r="K2152" i="1"/>
  <c r="K2153" i="1"/>
  <c r="N2153" i="1" s="1"/>
  <c r="O2153" i="1" s="1"/>
  <c r="K2154" i="1"/>
  <c r="K2155" i="1"/>
  <c r="N2155" i="1" s="1"/>
  <c r="O2155" i="1" s="1"/>
  <c r="K2156" i="1"/>
  <c r="K2157" i="1"/>
  <c r="N2157" i="1" s="1"/>
  <c r="O2157" i="1" s="1"/>
  <c r="K2158" i="1"/>
  <c r="K2159" i="1"/>
  <c r="N2159" i="1" s="1"/>
  <c r="O2159" i="1" s="1"/>
  <c r="K2160" i="1"/>
  <c r="K2161" i="1"/>
  <c r="N2161" i="1" s="1"/>
  <c r="O2161" i="1" s="1"/>
  <c r="K2162" i="1"/>
  <c r="K2163" i="1"/>
  <c r="N2163" i="1" s="1"/>
  <c r="O2163" i="1" s="1"/>
  <c r="K2164" i="1"/>
  <c r="K2165" i="1"/>
  <c r="N2165" i="1" s="1"/>
  <c r="O2165" i="1" s="1"/>
  <c r="K2166" i="1"/>
  <c r="K2167" i="1"/>
  <c r="N2167" i="1" s="1"/>
  <c r="O2167" i="1" s="1"/>
  <c r="K2168" i="1"/>
  <c r="K2169" i="1"/>
  <c r="N2169" i="1" s="1"/>
  <c r="O2169" i="1" s="1"/>
  <c r="K2170" i="1"/>
  <c r="K2171" i="1"/>
  <c r="N2171" i="1" s="1"/>
  <c r="O2171" i="1" s="1"/>
  <c r="K2172" i="1"/>
  <c r="K2173" i="1"/>
  <c r="N2173" i="1" s="1"/>
  <c r="O2173" i="1" s="1"/>
  <c r="K2174" i="1"/>
  <c r="K2175" i="1"/>
  <c r="N2175" i="1" s="1"/>
  <c r="O2175" i="1" s="1"/>
  <c r="K2176" i="1"/>
  <c r="K2177" i="1"/>
  <c r="N2177" i="1" s="1"/>
  <c r="O2177" i="1" s="1"/>
  <c r="K2178" i="1"/>
  <c r="K2179" i="1"/>
  <c r="N2179" i="1" s="1"/>
  <c r="O2179" i="1" s="1"/>
  <c r="K2180" i="1"/>
  <c r="K2181" i="1"/>
  <c r="N2181" i="1" s="1"/>
  <c r="O2181" i="1" s="1"/>
  <c r="K2182" i="1"/>
  <c r="K2183" i="1"/>
  <c r="N2183" i="1" s="1"/>
  <c r="O2183" i="1" s="1"/>
  <c r="K2184" i="1"/>
  <c r="K2185" i="1"/>
  <c r="N2185" i="1" s="1"/>
  <c r="O2185" i="1" s="1"/>
  <c r="K2186" i="1"/>
  <c r="K2187" i="1"/>
  <c r="N2187" i="1" s="1"/>
  <c r="O2187" i="1" s="1"/>
  <c r="K2188" i="1"/>
  <c r="K2189" i="1"/>
  <c r="N2189" i="1" s="1"/>
  <c r="O2189" i="1" s="1"/>
  <c r="K2190" i="1"/>
  <c r="K2191" i="1"/>
  <c r="N2191" i="1" s="1"/>
  <c r="O2191" i="1" s="1"/>
  <c r="K2192" i="1"/>
  <c r="K2193" i="1"/>
  <c r="N2193" i="1" s="1"/>
  <c r="O2193" i="1" s="1"/>
  <c r="K2194" i="1"/>
  <c r="K2195" i="1"/>
  <c r="N2195" i="1" s="1"/>
  <c r="O2195" i="1" s="1"/>
  <c r="K2196" i="1"/>
  <c r="K2197" i="1"/>
  <c r="N2197" i="1" s="1"/>
  <c r="O2197" i="1" s="1"/>
  <c r="K2198" i="1"/>
  <c r="K2199" i="1"/>
  <c r="N2199" i="1" s="1"/>
  <c r="O2199" i="1" s="1"/>
  <c r="K2200" i="1"/>
  <c r="K2201" i="1"/>
  <c r="N2201" i="1" s="1"/>
  <c r="O2201" i="1" s="1"/>
  <c r="K2202" i="1"/>
  <c r="K2203" i="1"/>
  <c r="N2203" i="1" s="1"/>
  <c r="O2203" i="1" s="1"/>
  <c r="K2204" i="1"/>
  <c r="K2205" i="1"/>
  <c r="N2205" i="1" s="1"/>
  <c r="O2205" i="1" s="1"/>
  <c r="K2206" i="1"/>
  <c r="K2207" i="1"/>
  <c r="N2207" i="1" s="1"/>
  <c r="O2207" i="1" s="1"/>
  <c r="K2208" i="1"/>
  <c r="K2209" i="1"/>
  <c r="N2209" i="1" s="1"/>
  <c r="O2209" i="1" s="1"/>
  <c r="K2210" i="1"/>
  <c r="K2211" i="1"/>
  <c r="N2211" i="1" s="1"/>
  <c r="O2211" i="1" s="1"/>
  <c r="K2212" i="1"/>
  <c r="K2213" i="1"/>
  <c r="N2213" i="1" s="1"/>
  <c r="O2213" i="1" s="1"/>
  <c r="K2214" i="1"/>
  <c r="K2215" i="1"/>
  <c r="N2215" i="1" s="1"/>
  <c r="O2215" i="1" s="1"/>
  <c r="K2216" i="1"/>
  <c r="K2217" i="1"/>
  <c r="N2217" i="1" s="1"/>
  <c r="O2217" i="1" s="1"/>
  <c r="K2218" i="1"/>
  <c r="K2219" i="1"/>
  <c r="N2219" i="1" s="1"/>
  <c r="O2219" i="1" s="1"/>
  <c r="K2220" i="1"/>
  <c r="K2221" i="1"/>
  <c r="N2221" i="1" s="1"/>
  <c r="O2221" i="1" s="1"/>
  <c r="K2222" i="1"/>
  <c r="K2223" i="1"/>
  <c r="N2223" i="1" s="1"/>
  <c r="O2223" i="1" s="1"/>
  <c r="K2224" i="1"/>
  <c r="K2225" i="1"/>
  <c r="N2225" i="1" s="1"/>
  <c r="O2225" i="1" s="1"/>
  <c r="K2226" i="1"/>
  <c r="K2227" i="1"/>
  <c r="N2227" i="1" s="1"/>
  <c r="O2227" i="1" s="1"/>
  <c r="K2228" i="1"/>
  <c r="K2229" i="1"/>
  <c r="N2229" i="1" s="1"/>
  <c r="O2229" i="1" s="1"/>
  <c r="K2230" i="1"/>
  <c r="K2231" i="1"/>
  <c r="N2231" i="1" s="1"/>
  <c r="O2231" i="1" s="1"/>
  <c r="K2232" i="1"/>
  <c r="K2233" i="1"/>
  <c r="N2233" i="1" s="1"/>
  <c r="O2233" i="1" s="1"/>
  <c r="K2234" i="1"/>
  <c r="K2235" i="1"/>
  <c r="N2235" i="1" s="1"/>
  <c r="O2235" i="1" s="1"/>
  <c r="K2236" i="1"/>
  <c r="K2237" i="1"/>
  <c r="N2237" i="1" s="1"/>
  <c r="O2237" i="1" s="1"/>
  <c r="K2238" i="1"/>
  <c r="K2239" i="1"/>
  <c r="N2239" i="1" s="1"/>
  <c r="O2239" i="1" s="1"/>
  <c r="K2240" i="1"/>
  <c r="K2241" i="1"/>
  <c r="N2241" i="1" s="1"/>
  <c r="O2241" i="1" s="1"/>
  <c r="K2242" i="1"/>
  <c r="K2243" i="1"/>
  <c r="N2243" i="1" s="1"/>
  <c r="O2243" i="1" s="1"/>
  <c r="K2244" i="1"/>
  <c r="K2245" i="1"/>
  <c r="N2245" i="1" s="1"/>
  <c r="O2245" i="1" s="1"/>
  <c r="K2246" i="1"/>
  <c r="K2247" i="1"/>
  <c r="N2247" i="1" s="1"/>
  <c r="O2247" i="1" s="1"/>
  <c r="K2248" i="1"/>
  <c r="K2249" i="1"/>
  <c r="N2249" i="1" s="1"/>
  <c r="O2249" i="1" s="1"/>
  <c r="K2250" i="1"/>
  <c r="K2251" i="1"/>
  <c r="N2251" i="1" s="1"/>
  <c r="O2251" i="1" s="1"/>
  <c r="K2252" i="1"/>
  <c r="K2253" i="1"/>
  <c r="N2253" i="1" s="1"/>
  <c r="O2253" i="1" s="1"/>
  <c r="K2254" i="1"/>
  <c r="K2255" i="1"/>
  <c r="N2255" i="1" s="1"/>
  <c r="O2255" i="1" s="1"/>
  <c r="K2256" i="1"/>
  <c r="K2257" i="1"/>
  <c r="N2257" i="1" s="1"/>
  <c r="O2257" i="1" s="1"/>
  <c r="K2258" i="1"/>
  <c r="K2259" i="1"/>
  <c r="N2259" i="1" s="1"/>
  <c r="O2259" i="1" s="1"/>
  <c r="K2260" i="1"/>
  <c r="K2261" i="1"/>
  <c r="N2261" i="1" s="1"/>
  <c r="O2261" i="1" s="1"/>
  <c r="K2262" i="1"/>
  <c r="K2263" i="1"/>
  <c r="N2263" i="1" s="1"/>
  <c r="O2263" i="1" s="1"/>
  <c r="K2264" i="1"/>
  <c r="K2265" i="1"/>
  <c r="N2265" i="1" s="1"/>
  <c r="O2265" i="1" s="1"/>
  <c r="K2266" i="1"/>
  <c r="K2267" i="1"/>
  <c r="N2267" i="1" s="1"/>
  <c r="O2267" i="1" s="1"/>
  <c r="K2268" i="1"/>
  <c r="K2269" i="1"/>
  <c r="N2269" i="1" s="1"/>
  <c r="O2269" i="1" s="1"/>
  <c r="K2270" i="1"/>
  <c r="K2271" i="1"/>
  <c r="N2271" i="1" s="1"/>
  <c r="O2271" i="1" s="1"/>
  <c r="K2272" i="1"/>
  <c r="K2273" i="1"/>
  <c r="N2273" i="1" s="1"/>
  <c r="O2273" i="1" s="1"/>
  <c r="K2274" i="1"/>
  <c r="K2275" i="1"/>
  <c r="N2275" i="1" s="1"/>
  <c r="O2275" i="1" s="1"/>
  <c r="K2276" i="1"/>
  <c r="K2277" i="1"/>
  <c r="N2277" i="1" s="1"/>
  <c r="O2277" i="1" s="1"/>
  <c r="K2278" i="1"/>
  <c r="K2279" i="1"/>
  <c r="N2279" i="1" s="1"/>
  <c r="O2279" i="1" s="1"/>
  <c r="K2280" i="1"/>
  <c r="K2281" i="1"/>
  <c r="N2281" i="1" s="1"/>
  <c r="O2281" i="1" s="1"/>
  <c r="K2282" i="1"/>
  <c r="K2283" i="1"/>
  <c r="N2283" i="1" s="1"/>
  <c r="O2283" i="1" s="1"/>
  <c r="K2284" i="1"/>
  <c r="K2285" i="1"/>
  <c r="N2285" i="1" s="1"/>
  <c r="O2285" i="1" s="1"/>
  <c r="K2286" i="1"/>
  <c r="K2287" i="1"/>
  <c r="N2287" i="1" s="1"/>
  <c r="O2287" i="1" s="1"/>
  <c r="K2288" i="1"/>
  <c r="K2289" i="1"/>
  <c r="N2289" i="1" s="1"/>
  <c r="O2289" i="1" s="1"/>
  <c r="K2290" i="1"/>
  <c r="K2291" i="1"/>
  <c r="N2291" i="1" s="1"/>
  <c r="O2291" i="1" s="1"/>
  <c r="K2292" i="1"/>
  <c r="K2293" i="1"/>
  <c r="N2293" i="1" s="1"/>
  <c r="O2293" i="1" s="1"/>
  <c r="K2294" i="1"/>
  <c r="K2295" i="1"/>
  <c r="N2295" i="1" s="1"/>
  <c r="O2295" i="1" s="1"/>
  <c r="K2296" i="1"/>
  <c r="K2297" i="1"/>
  <c r="N2297" i="1" s="1"/>
  <c r="O2297" i="1" s="1"/>
  <c r="K2298" i="1"/>
  <c r="K2299" i="1"/>
  <c r="N2299" i="1" s="1"/>
  <c r="O2299" i="1" s="1"/>
  <c r="K2300" i="1"/>
  <c r="K2301" i="1"/>
  <c r="N2301" i="1" s="1"/>
  <c r="O2301" i="1" s="1"/>
  <c r="K2302" i="1"/>
  <c r="K2303" i="1"/>
  <c r="N2303" i="1" s="1"/>
  <c r="O2303" i="1" s="1"/>
  <c r="K2304" i="1"/>
  <c r="K2305" i="1"/>
  <c r="N2305" i="1" s="1"/>
  <c r="O2305" i="1" s="1"/>
  <c r="K2306" i="1"/>
  <c r="K2307" i="1"/>
  <c r="N2307" i="1" s="1"/>
  <c r="O2307" i="1" s="1"/>
  <c r="K2308" i="1"/>
  <c r="K2309" i="1"/>
  <c r="N2309" i="1" s="1"/>
  <c r="O2309" i="1" s="1"/>
  <c r="K2310" i="1"/>
  <c r="K2311" i="1"/>
  <c r="N2311" i="1" s="1"/>
  <c r="O2311" i="1" s="1"/>
  <c r="K2312" i="1"/>
  <c r="K2313" i="1"/>
  <c r="N2313" i="1" s="1"/>
  <c r="O2313" i="1" s="1"/>
  <c r="K2314" i="1"/>
  <c r="K2315" i="1"/>
  <c r="N2315" i="1" s="1"/>
  <c r="O2315" i="1" s="1"/>
  <c r="K2316" i="1"/>
  <c r="K2317" i="1"/>
  <c r="N2317" i="1" s="1"/>
  <c r="O2317" i="1" s="1"/>
  <c r="K2318" i="1"/>
  <c r="K2319" i="1"/>
  <c r="N2319" i="1" s="1"/>
  <c r="O2319" i="1" s="1"/>
  <c r="K2320" i="1"/>
  <c r="K2321" i="1"/>
  <c r="N2321" i="1" s="1"/>
  <c r="O2321" i="1" s="1"/>
  <c r="K2322" i="1"/>
  <c r="K2323" i="1"/>
  <c r="N2323" i="1" s="1"/>
  <c r="O2323" i="1" s="1"/>
  <c r="K2324" i="1"/>
  <c r="K2325" i="1"/>
  <c r="N2325" i="1" s="1"/>
  <c r="O2325" i="1" s="1"/>
  <c r="K2326" i="1"/>
  <c r="K2327" i="1"/>
  <c r="N2327" i="1" s="1"/>
  <c r="O2327" i="1" s="1"/>
  <c r="K2328" i="1"/>
  <c r="K2329" i="1"/>
  <c r="N2329" i="1" s="1"/>
  <c r="O2329" i="1" s="1"/>
  <c r="K2330" i="1"/>
  <c r="K2331" i="1"/>
  <c r="N2331" i="1" s="1"/>
  <c r="O2331" i="1" s="1"/>
  <c r="K2332" i="1"/>
  <c r="K2333" i="1"/>
  <c r="N2333" i="1" s="1"/>
  <c r="O2333" i="1" s="1"/>
  <c r="K2334" i="1"/>
  <c r="K2335" i="1"/>
  <c r="N2335" i="1" s="1"/>
  <c r="O2335" i="1" s="1"/>
  <c r="K2336" i="1"/>
  <c r="K2337" i="1"/>
  <c r="N2337" i="1" s="1"/>
  <c r="O2337" i="1" s="1"/>
  <c r="K2338" i="1"/>
  <c r="K2339" i="1"/>
  <c r="N2339" i="1" s="1"/>
  <c r="O2339" i="1" s="1"/>
  <c r="K2340" i="1"/>
  <c r="K2341" i="1"/>
  <c r="N2341" i="1" s="1"/>
  <c r="O2341" i="1" s="1"/>
  <c r="K2342" i="1"/>
  <c r="K2343" i="1"/>
  <c r="N2343" i="1" s="1"/>
  <c r="O2343" i="1" s="1"/>
  <c r="K2344" i="1"/>
  <c r="K2345" i="1"/>
  <c r="N2345" i="1" s="1"/>
  <c r="O2345" i="1" s="1"/>
  <c r="K2346" i="1"/>
  <c r="K2347" i="1"/>
  <c r="N2347" i="1" s="1"/>
  <c r="O2347" i="1" s="1"/>
  <c r="K2348" i="1"/>
  <c r="K2349" i="1"/>
  <c r="N2349" i="1" s="1"/>
  <c r="O2349" i="1" s="1"/>
  <c r="K2350" i="1"/>
  <c r="K2351" i="1"/>
  <c r="N2351" i="1" s="1"/>
  <c r="O2351" i="1" s="1"/>
  <c r="K2352" i="1"/>
  <c r="K2353" i="1"/>
  <c r="N2353" i="1" s="1"/>
  <c r="O2353" i="1" s="1"/>
  <c r="K2354" i="1"/>
  <c r="K2355" i="1"/>
  <c r="N2355" i="1" s="1"/>
  <c r="O2355" i="1" s="1"/>
  <c r="K2356" i="1"/>
  <c r="K2357" i="1"/>
  <c r="N2357" i="1" s="1"/>
  <c r="O2357" i="1" s="1"/>
  <c r="K2358" i="1"/>
  <c r="K2359" i="1"/>
  <c r="N2359" i="1" s="1"/>
  <c r="O2359" i="1" s="1"/>
  <c r="K2360" i="1"/>
  <c r="K2361" i="1"/>
  <c r="N2361" i="1" s="1"/>
  <c r="O2361" i="1" s="1"/>
  <c r="K2362" i="1"/>
  <c r="K2363" i="1"/>
  <c r="N2363" i="1" s="1"/>
  <c r="O2363" i="1" s="1"/>
  <c r="K2364" i="1"/>
  <c r="K2365" i="1"/>
  <c r="N2365" i="1" s="1"/>
  <c r="O2365" i="1" s="1"/>
  <c r="K2366" i="1"/>
  <c r="K2367" i="1"/>
  <c r="N2367" i="1" s="1"/>
  <c r="O2367" i="1" s="1"/>
  <c r="K2368" i="1"/>
  <c r="K2369" i="1"/>
  <c r="N2369" i="1" s="1"/>
  <c r="O2369" i="1" s="1"/>
  <c r="K2370" i="1"/>
  <c r="K2371" i="1"/>
  <c r="N2371" i="1" s="1"/>
  <c r="O2371" i="1" s="1"/>
  <c r="K2372" i="1"/>
  <c r="K2373" i="1"/>
  <c r="N2373" i="1" s="1"/>
  <c r="O2373" i="1" s="1"/>
  <c r="K2374" i="1"/>
  <c r="K2375" i="1"/>
  <c r="N2375" i="1" s="1"/>
  <c r="O2375" i="1" s="1"/>
  <c r="K2376" i="1"/>
  <c r="K2377" i="1"/>
  <c r="N2377" i="1" s="1"/>
  <c r="O2377" i="1" s="1"/>
  <c r="K2378" i="1"/>
  <c r="K2379" i="1"/>
  <c r="N2379" i="1" s="1"/>
  <c r="O2379" i="1" s="1"/>
  <c r="K2380" i="1"/>
  <c r="K2381" i="1"/>
  <c r="N2381" i="1" s="1"/>
  <c r="O2381" i="1" s="1"/>
  <c r="K2382" i="1"/>
  <c r="K2383" i="1"/>
  <c r="N2383" i="1" s="1"/>
  <c r="O2383" i="1" s="1"/>
  <c r="K2384" i="1"/>
  <c r="K2385" i="1"/>
  <c r="N2385" i="1" s="1"/>
  <c r="O2385" i="1" s="1"/>
  <c r="K2386" i="1"/>
  <c r="K2387" i="1"/>
  <c r="N2387" i="1" s="1"/>
  <c r="O2387" i="1" s="1"/>
  <c r="K2388" i="1"/>
  <c r="K2389" i="1"/>
  <c r="N2389" i="1" s="1"/>
  <c r="O2389" i="1" s="1"/>
  <c r="K2390" i="1"/>
  <c r="K2391" i="1"/>
  <c r="N2391" i="1" s="1"/>
  <c r="O2391" i="1" s="1"/>
  <c r="K2392" i="1"/>
  <c r="K2393" i="1"/>
  <c r="N2393" i="1" s="1"/>
  <c r="O2393" i="1" s="1"/>
  <c r="K2394" i="1"/>
  <c r="K2395" i="1"/>
  <c r="N2395" i="1" s="1"/>
  <c r="O2395" i="1" s="1"/>
  <c r="K2396" i="1"/>
  <c r="K2397" i="1"/>
  <c r="N2397" i="1" s="1"/>
  <c r="O2397" i="1" s="1"/>
  <c r="K2398" i="1"/>
  <c r="K2399" i="1"/>
  <c r="N2399" i="1" s="1"/>
  <c r="O2399" i="1" s="1"/>
  <c r="K2400" i="1"/>
  <c r="K2401" i="1"/>
  <c r="N2401" i="1" s="1"/>
  <c r="O2401" i="1" s="1"/>
  <c r="K2402" i="1"/>
  <c r="K2403" i="1"/>
  <c r="N2403" i="1" s="1"/>
  <c r="O2403" i="1" s="1"/>
  <c r="K2404" i="1"/>
  <c r="K2405" i="1"/>
  <c r="N2405" i="1" s="1"/>
  <c r="O2405" i="1" s="1"/>
  <c r="K2406" i="1"/>
  <c r="K2407" i="1"/>
  <c r="N2407" i="1" s="1"/>
  <c r="O2407" i="1" s="1"/>
  <c r="K2408" i="1"/>
  <c r="K2409" i="1"/>
  <c r="N2409" i="1" s="1"/>
  <c r="O2409" i="1" s="1"/>
  <c r="K2410" i="1"/>
  <c r="K2411" i="1"/>
  <c r="N2411" i="1" s="1"/>
  <c r="O2411" i="1" s="1"/>
  <c r="K2412" i="1"/>
  <c r="K2413" i="1"/>
  <c r="N2413" i="1" s="1"/>
  <c r="O2413" i="1" s="1"/>
  <c r="K2414" i="1"/>
  <c r="K2415" i="1"/>
  <c r="N2415" i="1" s="1"/>
  <c r="O2415" i="1" s="1"/>
  <c r="K2416" i="1"/>
  <c r="K2417" i="1"/>
  <c r="N2417" i="1" s="1"/>
  <c r="O2417" i="1" s="1"/>
  <c r="K2418" i="1"/>
  <c r="K2419" i="1"/>
  <c r="N2419" i="1" s="1"/>
  <c r="O2419" i="1" s="1"/>
  <c r="K2420" i="1"/>
  <c r="K2421" i="1"/>
  <c r="N2421" i="1" s="1"/>
  <c r="O2421" i="1" s="1"/>
  <c r="K2422" i="1"/>
  <c r="K2423" i="1"/>
  <c r="N2423" i="1" s="1"/>
  <c r="O2423" i="1" s="1"/>
  <c r="K2424" i="1"/>
  <c r="K2425" i="1"/>
  <c r="N2425" i="1" s="1"/>
  <c r="O2425" i="1" s="1"/>
  <c r="K2426" i="1"/>
  <c r="K2427" i="1"/>
  <c r="N2427" i="1" s="1"/>
  <c r="O2427" i="1" s="1"/>
  <c r="K2428" i="1"/>
  <c r="K2429" i="1"/>
  <c r="N2429" i="1" s="1"/>
  <c r="O2429" i="1" s="1"/>
  <c r="K2430" i="1"/>
  <c r="K2431" i="1"/>
  <c r="N2431" i="1" s="1"/>
  <c r="O2431" i="1" s="1"/>
  <c r="K2432" i="1"/>
  <c r="K2433" i="1"/>
  <c r="N2433" i="1" s="1"/>
  <c r="O2433" i="1" s="1"/>
  <c r="K2434" i="1"/>
  <c r="K2435" i="1"/>
  <c r="N2435" i="1" s="1"/>
  <c r="O2435" i="1" s="1"/>
  <c r="K2436" i="1"/>
  <c r="K2437" i="1"/>
  <c r="N2437" i="1" s="1"/>
  <c r="O2437" i="1" s="1"/>
  <c r="K2438" i="1"/>
  <c r="K2439" i="1"/>
  <c r="N2439" i="1" s="1"/>
  <c r="O2439" i="1" s="1"/>
  <c r="K2440" i="1"/>
  <c r="K2441" i="1"/>
  <c r="N2441" i="1" s="1"/>
  <c r="O2441" i="1" s="1"/>
  <c r="K2442" i="1"/>
  <c r="K2443" i="1"/>
  <c r="N2443" i="1" s="1"/>
  <c r="O2443" i="1" s="1"/>
  <c r="K2444" i="1"/>
  <c r="K2445" i="1"/>
  <c r="N2445" i="1" s="1"/>
  <c r="O2445" i="1" s="1"/>
  <c r="K2446" i="1"/>
  <c r="K2447" i="1"/>
  <c r="N2447" i="1" s="1"/>
  <c r="O2447" i="1" s="1"/>
  <c r="K2448" i="1"/>
  <c r="K2449" i="1"/>
  <c r="N2449" i="1" s="1"/>
  <c r="O2449" i="1" s="1"/>
  <c r="K2450" i="1"/>
  <c r="K2451" i="1"/>
  <c r="N2451" i="1" s="1"/>
  <c r="O2451" i="1" s="1"/>
  <c r="K2452" i="1"/>
  <c r="K2453" i="1"/>
  <c r="N2453" i="1" s="1"/>
  <c r="O2453" i="1" s="1"/>
  <c r="K2454" i="1"/>
  <c r="K2455" i="1"/>
  <c r="N2455" i="1" s="1"/>
  <c r="O2455" i="1" s="1"/>
  <c r="K2456" i="1"/>
  <c r="K2457" i="1"/>
  <c r="N2457" i="1" s="1"/>
  <c r="O2457" i="1" s="1"/>
  <c r="K2458" i="1"/>
  <c r="K2459" i="1"/>
  <c r="N2459" i="1" s="1"/>
  <c r="O2459" i="1" s="1"/>
  <c r="K2460" i="1"/>
  <c r="K2461" i="1"/>
  <c r="N2461" i="1" s="1"/>
  <c r="O2461" i="1" s="1"/>
  <c r="K2462" i="1"/>
  <c r="K2463" i="1"/>
  <c r="N2463" i="1" s="1"/>
  <c r="O2463" i="1" s="1"/>
  <c r="K2464" i="1"/>
  <c r="K2465" i="1"/>
  <c r="N2465" i="1" s="1"/>
  <c r="O2465" i="1" s="1"/>
  <c r="K2466" i="1"/>
  <c r="K2467" i="1"/>
  <c r="N2467" i="1" s="1"/>
  <c r="O2467" i="1" s="1"/>
  <c r="K2468" i="1"/>
  <c r="K2469" i="1"/>
  <c r="N2469" i="1" s="1"/>
  <c r="O2469" i="1" s="1"/>
  <c r="K2470" i="1"/>
  <c r="K2471" i="1"/>
  <c r="N2471" i="1" s="1"/>
  <c r="O2471" i="1" s="1"/>
  <c r="K2472" i="1"/>
  <c r="K2473" i="1"/>
  <c r="N2473" i="1" s="1"/>
  <c r="O2473" i="1" s="1"/>
  <c r="K2474" i="1"/>
  <c r="K2475" i="1"/>
  <c r="N2475" i="1" s="1"/>
  <c r="O2475" i="1" s="1"/>
  <c r="K2476" i="1"/>
  <c r="K2477" i="1"/>
  <c r="N2477" i="1" s="1"/>
  <c r="O2477" i="1" s="1"/>
  <c r="K2478" i="1"/>
  <c r="K2479" i="1"/>
  <c r="N2479" i="1" s="1"/>
  <c r="O2479" i="1" s="1"/>
  <c r="K2480" i="1"/>
  <c r="K2481" i="1"/>
  <c r="N2481" i="1" s="1"/>
  <c r="O2481" i="1" s="1"/>
  <c r="K2482" i="1"/>
  <c r="K2483" i="1"/>
  <c r="N2483" i="1" s="1"/>
  <c r="O2483" i="1" s="1"/>
  <c r="K2484" i="1"/>
  <c r="K2485" i="1"/>
  <c r="N2485" i="1" s="1"/>
  <c r="O2485" i="1" s="1"/>
  <c r="K2486" i="1"/>
  <c r="K2487" i="1"/>
  <c r="N2487" i="1" s="1"/>
  <c r="O2487" i="1" s="1"/>
  <c r="K2488" i="1"/>
  <c r="K2489" i="1"/>
  <c r="N2489" i="1" s="1"/>
  <c r="O2489" i="1" s="1"/>
  <c r="K2490" i="1"/>
  <c r="K2491" i="1"/>
  <c r="N2491" i="1" s="1"/>
  <c r="O2491" i="1" s="1"/>
  <c r="K2492" i="1"/>
  <c r="K2493" i="1"/>
  <c r="N2493" i="1" s="1"/>
  <c r="O2493" i="1" s="1"/>
  <c r="K2494" i="1"/>
  <c r="K2495" i="1"/>
  <c r="N2495" i="1" s="1"/>
  <c r="O2495" i="1" s="1"/>
  <c r="K2496" i="1"/>
  <c r="K2497" i="1"/>
  <c r="N2497" i="1" s="1"/>
  <c r="O2497" i="1" s="1"/>
  <c r="K2498" i="1"/>
  <c r="K2499" i="1"/>
  <c r="N2499" i="1" s="1"/>
  <c r="O2499" i="1" s="1"/>
  <c r="K2500" i="1"/>
  <c r="K2501" i="1"/>
  <c r="N2501" i="1" s="1"/>
  <c r="O2501" i="1" s="1"/>
  <c r="K2502" i="1"/>
  <c r="K2503" i="1"/>
  <c r="N2503" i="1" s="1"/>
  <c r="O2503" i="1" s="1"/>
  <c r="K2504" i="1"/>
  <c r="K2505" i="1"/>
  <c r="N2505" i="1" s="1"/>
  <c r="O2505" i="1" s="1"/>
  <c r="K2506" i="1"/>
  <c r="K2507" i="1"/>
  <c r="N2507" i="1" s="1"/>
  <c r="O2507" i="1" s="1"/>
  <c r="K2508" i="1"/>
  <c r="K2509" i="1"/>
  <c r="N2509" i="1" s="1"/>
  <c r="O2509" i="1" s="1"/>
  <c r="K2510" i="1"/>
  <c r="K2511" i="1"/>
  <c r="N2511" i="1" s="1"/>
  <c r="O2511" i="1" s="1"/>
  <c r="K2512" i="1"/>
  <c r="K2513" i="1"/>
  <c r="N2513" i="1" s="1"/>
  <c r="O2513" i="1" s="1"/>
  <c r="K2514" i="1"/>
  <c r="K2515" i="1"/>
  <c r="N2515" i="1" s="1"/>
  <c r="O2515" i="1" s="1"/>
  <c r="K2516" i="1"/>
  <c r="K2517" i="1"/>
  <c r="N2517" i="1" s="1"/>
  <c r="O2517" i="1" s="1"/>
  <c r="K2518" i="1"/>
  <c r="K2519" i="1"/>
  <c r="N2519" i="1" s="1"/>
  <c r="O2519" i="1" s="1"/>
  <c r="K2520" i="1"/>
  <c r="K2521" i="1"/>
  <c r="N2521" i="1" s="1"/>
  <c r="O2521" i="1" s="1"/>
  <c r="K2522" i="1"/>
  <c r="K2523" i="1"/>
  <c r="N2523" i="1" s="1"/>
  <c r="O2523" i="1" s="1"/>
  <c r="K2524" i="1"/>
  <c r="K2525" i="1"/>
  <c r="N2525" i="1" s="1"/>
  <c r="O2525" i="1" s="1"/>
  <c r="K2526" i="1"/>
  <c r="K2527" i="1"/>
  <c r="N2527" i="1" s="1"/>
  <c r="O2527" i="1" s="1"/>
  <c r="K2528" i="1"/>
  <c r="K2529" i="1"/>
  <c r="N2529" i="1" s="1"/>
  <c r="O2529" i="1" s="1"/>
  <c r="K2530" i="1"/>
  <c r="K2531" i="1"/>
  <c r="N2531" i="1" s="1"/>
  <c r="O2531" i="1" s="1"/>
  <c r="K2532" i="1"/>
  <c r="K2533" i="1"/>
  <c r="N2533" i="1" s="1"/>
  <c r="O2533" i="1" s="1"/>
  <c r="K2534" i="1"/>
  <c r="K2535" i="1"/>
  <c r="N2535" i="1" s="1"/>
  <c r="O2535" i="1" s="1"/>
  <c r="K2536" i="1"/>
  <c r="K2537" i="1"/>
  <c r="N2537" i="1" s="1"/>
  <c r="O2537" i="1" s="1"/>
  <c r="K2538" i="1"/>
  <c r="K2539" i="1"/>
  <c r="N2539" i="1" s="1"/>
  <c r="O2539" i="1" s="1"/>
  <c r="K2540" i="1"/>
  <c r="K2541" i="1"/>
  <c r="N2541" i="1" s="1"/>
  <c r="O2541" i="1" s="1"/>
  <c r="K2542" i="1"/>
  <c r="K2543" i="1"/>
  <c r="N2543" i="1" s="1"/>
  <c r="O2543" i="1" s="1"/>
  <c r="K2544" i="1"/>
  <c r="K2545" i="1"/>
  <c r="N2545" i="1" s="1"/>
  <c r="O2545" i="1" s="1"/>
  <c r="K2546" i="1"/>
  <c r="K2547" i="1"/>
  <c r="N2547" i="1" s="1"/>
  <c r="O2547" i="1" s="1"/>
  <c r="K2548" i="1"/>
  <c r="K2549" i="1"/>
  <c r="N2549" i="1" s="1"/>
  <c r="O2549" i="1" s="1"/>
  <c r="K2550" i="1"/>
  <c r="K2551" i="1"/>
  <c r="N2551" i="1" s="1"/>
  <c r="O2551" i="1" s="1"/>
  <c r="K2552" i="1"/>
  <c r="K2553" i="1"/>
  <c r="N2553" i="1" s="1"/>
  <c r="O2553" i="1" s="1"/>
  <c r="K2554" i="1"/>
  <c r="K2555" i="1"/>
  <c r="N2555" i="1" s="1"/>
  <c r="O2555" i="1" s="1"/>
  <c r="K2556" i="1"/>
  <c r="K2557" i="1"/>
  <c r="N2557" i="1" s="1"/>
  <c r="O2557" i="1" s="1"/>
  <c r="K2558" i="1"/>
  <c r="K2559" i="1"/>
  <c r="N2559" i="1" s="1"/>
  <c r="O2559" i="1" s="1"/>
  <c r="K2560" i="1"/>
  <c r="K2561" i="1"/>
  <c r="N2561" i="1" s="1"/>
  <c r="O2561" i="1" s="1"/>
  <c r="K2562" i="1"/>
  <c r="K2563" i="1"/>
  <c r="N2563" i="1" s="1"/>
  <c r="O2563" i="1" s="1"/>
  <c r="K2564" i="1"/>
  <c r="K2565" i="1"/>
  <c r="N2565" i="1" s="1"/>
  <c r="O2565" i="1" s="1"/>
  <c r="K2566" i="1"/>
  <c r="K2567" i="1"/>
  <c r="N2567" i="1" s="1"/>
  <c r="O2567" i="1" s="1"/>
  <c r="K2568" i="1"/>
  <c r="K2569" i="1"/>
  <c r="N2569" i="1" s="1"/>
  <c r="O2569" i="1" s="1"/>
  <c r="K2570" i="1"/>
  <c r="K2571" i="1"/>
  <c r="N2571" i="1" s="1"/>
  <c r="O2571" i="1" s="1"/>
  <c r="K2572" i="1"/>
  <c r="K2573" i="1"/>
  <c r="N2573" i="1" s="1"/>
  <c r="O2573" i="1" s="1"/>
  <c r="K2574" i="1"/>
  <c r="K2575" i="1"/>
  <c r="N2575" i="1" s="1"/>
  <c r="O2575" i="1" s="1"/>
  <c r="K2576" i="1"/>
  <c r="K2577" i="1"/>
  <c r="N2577" i="1" s="1"/>
  <c r="O2577" i="1" s="1"/>
  <c r="K2578" i="1"/>
  <c r="K2579" i="1"/>
  <c r="N2579" i="1" s="1"/>
  <c r="O2579" i="1" s="1"/>
  <c r="K2580" i="1"/>
  <c r="K2581" i="1"/>
  <c r="N2581" i="1" s="1"/>
  <c r="O2581" i="1" s="1"/>
  <c r="K2582" i="1"/>
  <c r="K2583" i="1"/>
  <c r="N2583" i="1" s="1"/>
  <c r="O2583" i="1" s="1"/>
  <c r="K2584" i="1"/>
  <c r="K2585" i="1"/>
  <c r="N2585" i="1" s="1"/>
  <c r="O2585" i="1" s="1"/>
  <c r="K2586" i="1"/>
  <c r="K2587" i="1"/>
  <c r="N2587" i="1" s="1"/>
  <c r="O2587" i="1" s="1"/>
  <c r="K2588" i="1"/>
  <c r="K2589" i="1"/>
  <c r="N2589" i="1" s="1"/>
  <c r="O2589" i="1" s="1"/>
  <c r="K2590" i="1"/>
  <c r="K2591" i="1"/>
  <c r="N2591" i="1" s="1"/>
  <c r="O2591" i="1" s="1"/>
  <c r="K2592" i="1"/>
  <c r="K2593" i="1"/>
  <c r="N2593" i="1" s="1"/>
  <c r="O2593" i="1" s="1"/>
  <c r="K2594" i="1"/>
  <c r="K2595" i="1"/>
  <c r="N2595" i="1" s="1"/>
  <c r="O2595" i="1" s="1"/>
  <c r="K2596" i="1"/>
  <c r="K2597" i="1"/>
  <c r="N2597" i="1" s="1"/>
  <c r="O2597" i="1" s="1"/>
  <c r="K2598" i="1"/>
  <c r="K2599" i="1"/>
  <c r="N2599" i="1" s="1"/>
  <c r="O2599" i="1" s="1"/>
  <c r="K2600" i="1"/>
  <c r="K2601" i="1"/>
  <c r="N2601" i="1" s="1"/>
  <c r="O2601" i="1" s="1"/>
  <c r="K2602" i="1"/>
  <c r="K2603" i="1"/>
  <c r="N2603" i="1" s="1"/>
  <c r="O2603" i="1" s="1"/>
  <c r="K2604" i="1"/>
  <c r="K2605" i="1"/>
  <c r="N2605" i="1" s="1"/>
  <c r="O2605" i="1" s="1"/>
  <c r="K2606" i="1"/>
  <c r="K2607" i="1"/>
  <c r="N2607" i="1" s="1"/>
  <c r="O2607" i="1" s="1"/>
  <c r="K2608" i="1"/>
  <c r="K2609" i="1"/>
  <c r="N2609" i="1" s="1"/>
  <c r="O2609" i="1" s="1"/>
  <c r="K2610" i="1"/>
  <c r="K2611" i="1"/>
  <c r="N2611" i="1" s="1"/>
  <c r="O2611" i="1" s="1"/>
  <c r="K2612" i="1"/>
  <c r="K2613" i="1"/>
  <c r="N2613" i="1" s="1"/>
  <c r="O2613" i="1" s="1"/>
  <c r="K2614" i="1"/>
  <c r="K2615" i="1"/>
  <c r="N2615" i="1" s="1"/>
  <c r="O2615" i="1" s="1"/>
  <c r="K2616" i="1"/>
  <c r="K2617" i="1"/>
  <c r="N2617" i="1" s="1"/>
  <c r="O2617" i="1" s="1"/>
  <c r="K2618" i="1"/>
  <c r="K2619" i="1"/>
  <c r="N2619" i="1" s="1"/>
  <c r="O2619" i="1" s="1"/>
  <c r="K2620" i="1"/>
  <c r="K2621" i="1"/>
  <c r="N2621" i="1" s="1"/>
  <c r="O2621" i="1" s="1"/>
  <c r="K2622" i="1"/>
  <c r="K2623" i="1"/>
  <c r="N2623" i="1" s="1"/>
  <c r="O2623" i="1" s="1"/>
  <c r="K2624" i="1"/>
  <c r="K2625" i="1"/>
  <c r="N2625" i="1" s="1"/>
  <c r="O2625" i="1" s="1"/>
  <c r="K2626" i="1"/>
  <c r="K2627" i="1"/>
  <c r="N2627" i="1" s="1"/>
  <c r="O2627" i="1" s="1"/>
  <c r="K2628" i="1"/>
  <c r="K2629" i="1"/>
  <c r="N2629" i="1" s="1"/>
  <c r="O2629" i="1" s="1"/>
  <c r="K2630" i="1"/>
  <c r="K2631" i="1"/>
  <c r="N2631" i="1" s="1"/>
  <c r="O2631" i="1" s="1"/>
  <c r="K2632" i="1"/>
  <c r="K2633" i="1"/>
  <c r="N2633" i="1" s="1"/>
  <c r="O2633" i="1" s="1"/>
  <c r="K2634" i="1"/>
  <c r="K2635" i="1"/>
  <c r="N2635" i="1" s="1"/>
  <c r="O2635" i="1" s="1"/>
  <c r="K2636" i="1"/>
  <c r="K2637" i="1"/>
  <c r="N2637" i="1" s="1"/>
  <c r="O2637" i="1" s="1"/>
  <c r="K2638" i="1"/>
  <c r="K2639" i="1"/>
  <c r="N2639" i="1" s="1"/>
  <c r="O2639" i="1" s="1"/>
  <c r="K2640" i="1"/>
  <c r="K2641" i="1"/>
  <c r="N2641" i="1" s="1"/>
  <c r="O2641" i="1" s="1"/>
  <c r="K2642" i="1"/>
  <c r="K2643" i="1"/>
  <c r="N2643" i="1" s="1"/>
  <c r="O2643" i="1" s="1"/>
  <c r="K2644" i="1"/>
  <c r="K2645" i="1"/>
  <c r="N2645" i="1" s="1"/>
  <c r="O2645" i="1" s="1"/>
  <c r="K2646" i="1"/>
  <c r="K2647" i="1"/>
  <c r="N2647" i="1" s="1"/>
  <c r="O2647" i="1" s="1"/>
  <c r="K2648" i="1"/>
  <c r="K2649" i="1"/>
  <c r="N2649" i="1" s="1"/>
  <c r="O2649" i="1" s="1"/>
  <c r="K2650" i="1"/>
  <c r="K2651" i="1"/>
  <c r="N2651" i="1" s="1"/>
  <c r="O2651" i="1" s="1"/>
  <c r="K2652" i="1"/>
  <c r="K2653" i="1"/>
  <c r="N2653" i="1" s="1"/>
  <c r="O2653" i="1" s="1"/>
  <c r="K2654" i="1"/>
  <c r="K2655" i="1"/>
  <c r="N2655" i="1" s="1"/>
  <c r="O2655" i="1" s="1"/>
  <c r="K2656" i="1"/>
  <c r="K2657" i="1"/>
  <c r="N2657" i="1" s="1"/>
  <c r="O2657" i="1" s="1"/>
  <c r="K2658" i="1"/>
  <c r="K2659" i="1"/>
  <c r="N2659" i="1" s="1"/>
  <c r="O2659" i="1" s="1"/>
  <c r="K2660" i="1"/>
  <c r="K2661" i="1"/>
  <c r="N2661" i="1" s="1"/>
  <c r="O2661" i="1" s="1"/>
  <c r="K2662" i="1"/>
  <c r="K2663" i="1"/>
  <c r="N2663" i="1" s="1"/>
  <c r="O2663" i="1" s="1"/>
  <c r="K2664" i="1"/>
  <c r="K2665" i="1"/>
  <c r="N2665" i="1" s="1"/>
  <c r="O2665" i="1" s="1"/>
  <c r="K2666" i="1"/>
  <c r="K2667" i="1"/>
  <c r="N2667" i="1" s="1"/>
  <c r="O2667" i="1" s="1"/>
  <c r="K2668" i="1"/>
  <c r="K2669" i="1"/>
  <c r="N2669" i="1" s="1"/>
  <c r="O2669" i="1" s="1"/>
  <c r="K2670" i="1"/>
  <c r="K2671" i="1"/>
  <c r="N2671" i="1" s="1"/>
  <c r="O2671" i="1" s="1"/>
  <c r="K2672" i="1"/>
  <c r="K2673" i="1"/>
  <c r="N2673" i="1" s="1"/>
  <c r="O2673" i="1" s="1"/>
  <c r="K2674" i="1"/>
  <c r="K2675" i="1"/>
  <c r="N2675" i="1" s="1"/>
  <c r="O2675" i="1" s="1"/>
  <c r="K2676" i="1"/>
  <c r="K2677" i="1"/>
  <c r="N2677" i="1" s="1"/>
  <c r="O2677" i="1" s="1"/>
  <c r="K2678" i="1"/>
  <c r="K2679" i="1"/>
  <c r="N2679" i="1" s="1"/>
  <c r="O2679" i="1" s="1"/>
  <c r="K2680" i="1"/>
  <c r="K2681" i="1"/>
  <c r="N2681" i="1" s="1"/>
  <c r="O2681" i="1" s="1"/>
  <c r="K2682" i="1"/>
  <c r="K2683" i="1"/>
  <c r="N2683" i="1" s="1"/>
  <c r="O2683" i="1" s="1"/>
  <c r="K2684" i="1"/>
  <c r="K2685" i="1"/>
  <c r="N2685" i="1" s="1"/>
  <c r="O2685" i="1" s="1"/>
  <c r="K2686" i="1"/>
  <c r="K2687" i="1"/>
  <c r="N2687" i="1" s="1"/>
  <c r="O2687" i="1" s="1"/>
  <c r="K2688" i="1"/>
  <c r="K2689" i="1"/>
  <c r="N2689" i="1" s="1"/>
  <c r="O2689" i="1" s="1"/>
  <c r="K2690" i="1"/>
  <c r="K2691" i="1"/>
  <c r="N2691" i="1" s="1"/>
  <c r="O2691" i="1" s="1"/>
  <c r="K2692" i="1"/>
  <c r="K2693" i="1"/>
  <c r="N2693" i="1" s="1"/>
  <c r="O2693" i="1" s="1"/>
  <c r="K2694" i="1"/>
  <c r="K2695" i="1"/>
  <c r="N2695" i="1" s="1"/>
  <c r="O2695" i="1" s="1"/>
  <c r="K2696" i="1"/>
  <c r="K2697" i="1"/>
  <c r="N2697" i="1" s="1"/>
  <c r="O2697" i="1" s="1"/>
  <c r="K2698" i="1"/>
  <c r="K2699" i="1"/>
  <c r="N2699" i="1" s="1"/>
  <c r="O2699" i="1" s="1"/>
  <c r="K2700" i="1"/>
  <c r="K2701" i="1"/>
  <c r="N2701" i="1" s="1"/>
  <c r="O2701" i="1" s="1"/>
  <c r="K2702" i="1"/>
  <c r="K2703" i="1"/>
  <c r="N2703" i="1" s="1"/>
  <c r="O2703" i="1" s="1"/>
  <c r="K2704" i="1"/>
  <c r="K2705" i="1"/>
  <c r="N2705" i="1" s="1"/>
  <c r="O2705" i="1" s="1"/>
  <c r="K2706" i="1"/>
  <c r="K2707" i="1"/>
  <c r="N2707" i="1" s="1"/>
  <c r="O2707" i="1" s="1"/>
  <c r="K2708" i="1"/>
  <c r="K2709" i="1"/>
  <c r="N2709" i="1" s="1"/>
  <c r="O2709" i="1" s="1"/>
  <c r="K2710" i="1"/>
  <c r="K2711" i="1"/>
  <c r="N2711" i="1" s="1"/>
  <c r="O2711" i="1" s="1"/>
  <c r="K2712" i="1"/>
  <c r="K2713" i="1"/>
  <c r="N2713" i="1" s="1"/>
  <c r="O2713" i="1" s="1"/>
  <c r="K2714" i="1"/>
  <c r="K2715" i="1"/>
  <c r="N2715" i="1" s="1"/>
  <c r="O2715" i="1" s="1"/>
  <c r="K2716" i="1"/>
  <c r="K2717" i="1"/>
  <c r="N2717" i="1" s="1"/>
  <c r="O2717" i="1" s="1"/>
  <c r="K2718" i="1"/>
  <c r="K2719" i="1"/>
  <c r="N2719" i="1" s="1"/>
  <c r="O2719" i="1" s="1"/>
  <c r="K2720" i="1"/>
  <c r="K2721" i="1"/>
  <c r="N2721" i="1" s="1"/>
  <c r="O2721" i="1" s="1"/>
  <c r="K2722" i="1"/>
  <c r="K2723" i="1"/>
  <c r="N2723" i="1" s="1"/>
  <c r="O2723" i="1" s="1"/>
  <c r="K2724" i="1"/>
  <c r="K2725" i="1"/>
  <c r="N2725" i="1" s="1"/>
  <c r="O2725" i="1" s="1"/>
  <c r="K2726" i="1"/>
  <c r="K2727" i="1"/>
  <c r="N2727" i="1" s="1"/>
  <c r="O2727" i="1" s="1"/>
  <c r="K2728" i="1"/>
  <c r="K2729" i="1"/>
  <c r="N2729" i="1" s="1"/>
  <c r="O2729" i="1" s="1"/>
  <c r="K2730" i="1"/>
  <c r="K2731" i="1"/>
  <c r="N2731" i="1" s="1"/>
  <c r="O2731" i="1" s="1"/>
  <c r="K2732" i="1"/>
  <c r="K2733" i="1"/>
  <c r="N2733" i="1" s="1"/>
  <c r="O2733" i="1" s="1"/>
  <c r="K2734" i="1"/>
  <c r="K2735" i="1"/>
  <c r="N2735" i="1" s="1"/>
  <c r="O2735" i="1" s="1"/>
  <c r="K2736" i="1"/>
  <c r="K2737" i="1"/>
  <c r="N2737" i="1" s="1"/>
  <c r="O2737" i="1" s="1"/>
  <c r="K2738" i="1"/>
  <c r="K2739" i="1"/>
  <c r="N2739" i="1" s="1"/>
  <c r="O2739" i="1" s="1"/>
  <c r="K2740" i="1"/>
  <c r="K2741" i="1"/>
  <c r="N2741" i="1" s="1"/>
  <c r="O2741" i="1" s="1"/>
  <c r="K2742" i="1"/>
  <c r="K2743" i="1"/>
  <c r="N2743" i="1" s="1"/>
  <c r="O2743" i="1" s="1"/>
  <c r="K2744" i="1"/>
  <c r="K2745" i="1"/>
  <c r="N2745" i="1" s="1"/>
  <c r="O2745" i="1" s="1"/>
  <c r="K2746" i="1"/>
  <c r="K2747" i="1"/>
  <c r="N2747" i="1" s="1"/>
  <c r="O2747" i="1" s="1"/>
  <c r="K2748" i="1"/>
  <c r="K2749" i="1"/>
  <c r="N2749" i="1" s="1"/>
  <c r="O2749" i="1" s="1"/>
  <c r="K2750" i="1"/>
  <c r="K2751" i="1"/>
  <c r="N2751" i="1" s="1"/>
  <c r="O2751" i="1" s="1"/>
  <c r="K2752" i="1"/>
  <c r="K2753" i="1"/>
  <c r="N2753" i="1" s="1"/>
  <c r="O2753" i="1" s="1"/>
  <c r="K2754" i="1"/>
  <c r="K2755" i="1"/>
  <c r="N2755" i="1" s="1"/>
  <c r="O2755" i="1" s="1"/>
  <c r="K2756" i="1"/>
  <c r="K2757" i="1"/>
  <c r="N2757" i="1" s="1"/>
  <c r="O2757" i="1" s="1"/>
  <c r="K2758" i="1"/>
  <c r="K2759" i="1"/>
  <c r="N2759" i="1" s="1"/>
  <c r="O2759" i="1" s="1"/>
  <c r="K2760" i="1"/>
  <c r="K2761" i="1"/>
  <c r="N2761" i="1" s="1"/>
  <c r="O2761" i="1" s="1"/>
  <c r="K2762" i="1"/>
  <c r="K2763" i="1"/>
  <c r="N2763" i="1" s="1"/>
  <c r="O2763" i="1" s="1"/>
  <c r="K2764" i="1"/>
  <c r="K2765" i="1"/>
  <c r="N2765" i="1" s="1"/>
  <c r="O2765" i="1" s="1"/>
  <c r="K2766" i="1"/>
  <c r="K2767" i="1"/>
  <c r="N2767" i="1" s="1"/>
  <c r="O2767" i="1" s="1"/>
  <c r="K2768" i="1"/>
  <c r="K2769" i="1"/>
  <c r="N2769" i="1" s="1"/>
  <c r="O2769" i="1" s="1"/>
  <c r="K2770" i="1"/>
  <c r="K2771" i="1"/>
  <c r="N2771" i="1" s="1"/>
  <c r="O2771" i="1" s="1"/>
  <c r="K2772" i="1"/>
  <c r="K2773" i="1"/>
  <c r="N2773" i="1" s="1"/>
  <c r="O2773" i="1" s="1"/>
  <c r="K2774" i="1"/>
  <c r="K2775" i="1"/>
  <c r="N2775" i="1" s="1"/>
  <c r="O2775" i="1" s="1"/>
  <c r="K2776" i="1"/>
  <c r="K2777" i="1"/>
  <c r="N2777" i="1" s="1"/>
  <c r="O2777" i="1" s="1"/>
  <c r="K2778" i="1"/>
  <c r="K2779" i="1"/>
  <c r="N2779" i="1" s="1"/>
  <c r="O2779" i="1" s="1"/>
  <c r="K2780" i="1"/>
  <c r="K2781" i="1"/>
  <c r="N2781" i="1" s="1"/>
  <c r="O2781" i="1" s="1"/>
  <c r="K2782" i="1"/>
  <c r="K2783" i="1"/>
  <c r="N2783" i="1" s="1"/>
  <c r="O2783" i="1" s="1"/>
  <c r="K2784" i="1"/>
  <c r="K2785" i="1"/>
  <c r="N2785" i="1" s="1"/>
  <c r="O2785" i="1" s="1"/>
  <c r="K2786" i="1"/>
  <c r="K2787" i="1"/>
  <c r="N2787" i="1" s="1"/>
  <c r="O2787" i="1" s="1"/>
  <c r="K2788" i="1"/>
  <c r="K2789" i="1"/>
  <c r="N2789" i="1" s="1"/>
  <c r="O2789" i="1" s="1"/>
  <c r="K2790" i="1"/>
  <c r="K2791" i="1"/>
  <c r="N2791" i="1" s="1"/>
  <c r="O2791" i="1" s="1"/>
  <c r="K2792" i="1"/>
  <c r="K2793" i="1"/>
  <c r="N2793" i="1" s="1"/>
  <c r="O2793" i="1" s="1"/>
  <c r="K2794" i="1"/>
  <c r="K2795" i="1"/>
  <c r="N2795" i="1" s="1"/>
  <c r="O2795" i="1" s="1"/>
  <c r="K2796" i="1"/>
  <c r="K2797" i="1"/>
  <c r="N2797" i="1" s="1"/>
  <c r="O2797" i="1" s="1"/>
  <c r="K2798" i="1"/>
  <c r="K2799" i="1"/>
  <c r="N2799" i="1" s="1"/>
  <c r="O2799" i="1" s="1"/>
  <c r="K2800" i="1"/>
  <c r="K2801" i="1"/>
  <c r="N2801" i="1" s="1"/>
  <c r="O2801" i="1" s="1"/>
  <c r="K2802" i="1"/>
  <c r="K2803" i="1"/>
  <c r="N2803" i="1" s="1"/>
  <c r="O2803" i="1" s="1"/>
  <c r="K2804" i="1"/>
  <c r="K2805" i="1"/>
  <c r="N2805" i="1" s="1"/>
  <c r="O2805" i="1" s="1"/>
  <c r="K2806" i="1"/>
  <c r="K2807" i="1"/>
  <c r="N2807" i="1" s="1"/>
  <c r="O2807" i="1" s="1"/>
  <c r="K2808" i="1"/>
  <c r="K2809" i="1"/>
  <c r="N2809" i="1" s="1"/>
  <c r="O2809" i="1" s="1"/>
  <c r="K2810" i="1"/>
  <c r="K2811" i="1"/>
  <c r="N2811" i="1" s="1"/>
  <c r="O2811" i="1" s="1"/>
  <c r="K2812" i="1"/>
  <c r="K2813" i="1"/>
  <c r="N2813" i="1" s="1"/>
  <c r="O2813" i="1" s="1"/>
  <c r="K2814" i="1"/>
  <c r="K2815" i="1"/>
  <c r="N2815" i="1" s="1"/>
  <c r="O2815" i="1" s="1"/>
  <c r="K2816" i="1"/>
  <c r="K2817" i="1"/>
  <c r="N2817" i="1" s="1"/>
  <c r="O2817" i="1" s="1"/>
  <c r="K2818" i="1"/>
  <c r="K2819" i="1"/>
  <c r="N2819" i="1" s="1"/>
  <c r="O2819" i="1" s="1"/>
  <c r="K2820" i="1"/>
  <c r="K2821" i="1"/>
  <c r="N2821" i="1" s="1"/>
  <c r="O2821" i="1" s="1"/>
  <c r="K2822" i="1"/>
  <c r="K2823" i="1"/>
  <c r="N2823" i="1" s="1"/>
  <c r="O2823" i="1" s="1"/>
  <c r="K2824" i="1"/>
  <c r="K2825" i="1"/>
  <c r="N2825" i="1" s="1"/>
  <c r="O2825" i="1" s="1"/>
  <c r="K2826" i="1"/>
  <c r="K2827" i="1"/>
  <c r="N2827" i="1" s="1"/>
  <c r="O2827" i="1" s="1"/>
  <c r="K2828" i="1"/>
  <c r="K2829" i="1"/>
  <c r="N2829" i="1" s="1"/>
  <c r="O2829" i="1" s="1"/>
  <c r="K2830" i="1"/>
  <c r="K2831" i="1"/>
  <c r="N2831" i="1" s="1"/>
  <c r="O2831" i="1" s="1"/>
  <c r="K2832" i="1"/>
  <c r="K2833" i="1"/>
  <c r="N2833" i="1" s="1"/>
  <c r="O2833" i="1" s="1"/>
  <c r="K2834" i="1"/>
  <c r="K2835" i="1"/>
  <c r="N2835" i="1" s="1"/>
  <c r="O2835" i="1" s="1"/>
  <c r="K2836" i="1"/>
  <c r="K2837" i="1"/>
  <c r="N2837" i="1" s="1"/>
  <c r="O2837" i="1" s="1"/>
  <c r="K2838" i="1"/>
  <c r="K2839" i="1"/>
  <c r="N2839" i="1" s="1"/>
  <c r="O2839" i="1" s="1"/>
  <c r="K2840" i="1"/>
  <c r="K2841" i="1"/>
  <c r="N2841" i="1" s="1"/>
  <c r="O2841" i="1" s="1"/>
  <c r="K2842" i="1"/>
  <c r="K2843" i="1"/>
  <c r="N2843" i="1" s="1"/>
  <c r="O2843" i="1" s="1"/>
  <c r="K2844" i="1"/>
  <c r="K2845" i="1"/>
  <c r="N2845" i="1" s="1"/>
  <c r="O2845" i="1" s="1"/>
  <c r="K2846" i="1"/>
  <c r="K2847" i="1"/>
  <c r="N2847" i="1" s="1"/>
  <c r="O2847" i="1" s="1"/>
  <c r="K2848" i="1"/>
  <c r="K2849" i="1"/>
  <c r="N2849" i="1" s="1"/>
  <c r="O2849" i="1" s="1"/>
  <c r="K2850" i="1"/>
  <c r="K2851" i="1"/>
  <c r="N2851" i="1" s="1"/>
  <c r="O2851" i="1" s="1"/>
  <c r="K2852" i="1"/>
  <c r="K2853" i="1"/>
  <c r="N2853" i="1" s="1"/>
  <c r="O2853" i="1" s="1"/>
  <c r="K2854" i="1"/>
  <c r="K2855" i="1"/>
  <c r="N2855" i="1" s="1"/>
  <c r="O2855" i="1" s="1"/>
  <c r="K2856" i="1"/>
  <c r="K2857" i="1"/>
  <c r="N2857" i="1" s="1"/>
  <c r="O2857" i="1" s="1"/>
  <c r="K2858" i="1"/>
  <c r="K2859" i="1"/>
  <c r="N2859" i="1" s="1"/>
  <c r="O2859" i="1" s="1"/>
  <c r="K2860" i="1"/>
  <c r="K2861" i="1"/>
  <c r="N2861" i="1" s="1"/>
  <c r="O2861" i="1" s="1"/>
  <c r="K2862" i="1"/>
  <c r="K2863" i="1"/>
  <c r="N2863" i="1" s="1"/>
  <c r="O2863" i="1" s="1"/>
  <c r="K2864" i="1"/>
  <c r="K2865" i="1"/>
  <c r="N2865" i="1" s="1"/>
  <c r="O2865" i="1" s="1"/>
  <c r="K2866" i="1"/>
  <c r="K2867" i="1"/>
  <c r="N2867" i="1" s="1"/>
  <c r="O2867" i="1" s="1"/>
  <c r="K2868" i="1"/>
  <c r="K2869" i="1"/>
  <c r="N2869" i="1" s="1"/>
  <c r="O2869" i="1" s="1"/>
  <c r="K2870" i="1"/>
  <c r="K2871" i="1"/>
  <c r="N2871" i="1" s="1"/>
  <c r="O2871" i="1" s="1"/>
  <c r="K2872" i="1"/>
  <c r="K2873" i="1"/>
  <c r="N2873" i="1" s="1"/>
  <c r="O2873" i="1" s="1"/>
  <c r="K2874" i="1"/>
  <c r="K2875" i="1"/>
  <c r="N2875" i="1" s="1"/>
  <c r="O2875" i="1" s="1"/>
  <c r="K2876" i="1"/>
  <c r="K2877" i="1"/>
  <c r="N2877" i="1" s="1"/>
  <c r="O2877" i="1" s="1"/>
  <c r="K2878" i="1"/>
  <c r="K2879" i="1"/>
  <c r="N2879" i="1" s="1"/>
  <c r="O2879" i="1" s="1"/>
  <c r="K2880" i="1"/>
  <c r="K2881" i="1"/>
  <c r="N2881" i="1" s="1"/>
  <c r="O2881" i="1" s="1"/>
  <c r="K2882" i="1"/>
  <c r="K2883" i="1"/>
  <c r="N2883" i="1" s="1"/>
  <c r="O2883" i="1" s="1"/>
  <c r="K2884" i="1"/>
  <c r="K2885" i="1"/>
  <c r="N2885" i="1" s="1"/>
  <c r="O2885" i="1" s="1"/>
  <c r="K2886" i="1"/>
  <c r="K2887" i="1"/>
  <c r="N2887" i="1" s="1"/>
  <c r="O2887" i="1" s="1"/>
  <c r="K2888" i="1"/>
  <c r="K2889" i="1"/>
  <c r="N2889" i="1" s="1"/>
  <c r="O2889" i="1" s="1"/>
  <c r="K2890" i="1"/>
  <c r="K2891" i="1"/>
  <c r="N2891" i="1" s="1"/>
  <c r="O2891" i="1" s="1"/>
  <c r="K13" i="1"/>
  <c r="N13" i="1" s="1"/>
  <c r="O13" i="1" s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J2001" i="1"/>
  <c r="J2002" i="1"/>
  <c r="J2003" i="1"/>
  <c r="J2004" i="1"/>
  <c r="J2005" i="1"/>
  <c r="J2006" i="1"/>
  <c r="J2007" i="1"/>
  <c r="J2008" i="1"/>
  <c r="J2009" i="1"/>
  <c r="J2010" i="1"/>
  <c r="J2011" i="1"/>
  <c r="J2012" i="1"/>
  <c r="J2013" i="1"/>
  <c r="J2014" i="1"/>
  <c r="J2015" i="1"/>
  <c r="J2016" i="1"/>
  <c r="J2017" i="1"/>
  <c r="J2018" i="1"/>
  <c r="J2019" i="1"/>
  <c r="J2020" i="1"/>
  <c r="J2021" i="1"/>
  <c r="J2022" i="1"/>
  <c r="J2023" i="1"/>
  <c r="J2024" i="1"/>
  <c r="J2025" i="1"/>
  <c r="J2026" i="1"/>
  <c r="J2027" i="1"/>
  <c r="J2028" i="1"/>
  <c r="J2029" i="1"/>
  <c r="J2030" i="1"/>
  <c r="J2031" i="1"/>
  <c r="J2032" i="1"/>
  <c r="J2033" i="1"/>
  <c r="J2034" i="1"/>
  <c r="J2035" i="1"/>
  <c r="J2036" i="1"/>
  <c r="J2037" i="1"/>
  <c r="J2038" i="1"/>
  <c r="J2039" i="1"/>
  <c r="J2040" i="1"/>
  <c r="J2041" i="1"/>
  <c r="J2042" i="1"/>
  <c r="J2043" i="1"/>
  <c r="J2044" i="1"/>
  <c r="J2045" i="1"/>
  <c r="J2046" i="1"/>
  <c r="J2047" i="1"/>
  <c r="J2048" i="1"/>
  <c r="J2049" i="1"/>
  <c r="J2050" i="1"/>
  <c r="J2051" i="1"/>
  <c r="J2052" i="1"/>
  <c r="J2053" i="1"/>
  <c r="J2054" i="1"/>
  <c r="J2055" i="1"/>
  <c r="J2056" i="1"/>
  <c r="J2057" i="1"/>
  <c r="J2058" i="1"/>
  <c r="J2059" i="1"/>
  <c r="J2060" i="1"/>
  <c r="J2061" i="1"/>
  <c r="J2062" i="1"/>
  <c r="J2063" i="1"/>
  <c r="J2064" i="1"/>
  <c r="J2065" i="1"/>
  <c r="J2066" i="1"/>
  <c r="J2067" i="1"/>
  <c r="J2068" i="1"/>
  <c r="J2069" i="1"/>
  <c r="J2070" i="1"/>
  <c r="J2071" i="1"/>
  <c r="J2072" i="1"/>
  <c r="J2073" i="1"/>
  <c r="J2074" i="1"/>
  <c r="J2075" i="1"/>
  <c r="J2076" i="1"/>
  <c r="J2077" i="1"/>
  <c r="J2078" i="1"/>
  <c r="J2079" i="1"/>
  <c r="J2080" i="1"/>
  <c r="J2081" i="1"/>
  <c r="J2082" i="1"/>
  <c r="J2083" i="1"/>
  <c r="J2084" i="1"/>
  <c r="J2085" i="1"/>
  <c r="J2086" i="1"/>
  <c r="J2087" i="1"/>
  <c r="J2088" i="1"/>
  <c r="J2089" i="1"/>
  <c r="J2090" i="1"/>
  <c r="J2091" i="1"/>
  <c r="J2092" i="1"/>
  <c r="J2093" i="1"/>
  <c r="J2094" i="1"/>
  <c r="J2095" i="1"/>
  <c r="J2096" i="1"/>
  <c r="J2097" i="1"/>
  <c r="J2098" i="1"/>
  <c r="J2099" i="1"/>
  <c r="J2100" i="1"/>
  <c r="J2101" i="1"/>
  <c r="J2102" i="1"/>
  <c r="J2103" i="1"/>
  <c r="J2104" i="1"/>
  <c r="J2105" i="1"/>
  <c r="J2106" i="1"/>
  <c r="J2107" i="1"/>
  <c r="J2108" i="1"/>
  <c r="J2109" i="1"/>
  <c r="J2110" i="1"/>
  <c r="J2111" i="1"/>
  <c r="J2112" i="1"/>
  <c r="J2113" i="1"/>
  <c r="J2114" i="1"/>
  <c r="J2115" i="1"/>
  <c r="J2116" i="1"/>
  <c r="J2117" i="1"/>
  <c r="J2118" i="1"/>
  <c r="J2119" i="1"/>
  <c r="J2120" i="1"/>
  <c r="J2121" i="1"/>
  <c r="J2122" i="1"/>
  <c r="J2123" i="1"/>
  <c r="J2124" i="1"/>
  <c r="J2125" i="1"/>
  <c r="J2126" i="1"/>
  <c r="J2127" i="1"/>
  <c r="J2128" i="1"/>
  <c r="J2129" i="1"/>
  <c r="J2130" i="1"/>
  <c r="J2131" i="1"/>
  <c r="J2132" i="1"/>
  <c r="J2133" i="1"/>
  <c r="J2134" i="1"/>
  <c r="J2135" i="1"/>
  <c r="J2136" i="1"/>
  <c r="J2137" i="1"/>
  <c r="J2138" i="1"/>
  <c r="J2139" i="1"/>
  <c r="J2140" i="1"/>
  <c r="J2141" i="1"/>
  <c r="J2142" i="1"/>
  <c r="J2143" i="1"/>
  <c r="J2144" i="1"/>
  <c r="J2145" i="1"/>
  <c r="J2146" i="1"/>
  <c r="J2147" i="1"/>
  <c r="J2148" i="1"/>
  <c r="J2149" i="1"/>
  <c r="J2150" i="1"/>
  <c r="J2151" i="1"/>
  <c r="J2152" i="1"/>
  <c r="J2153" i="1"/>
  <c r="J2154" i="1"/>
  <c r="J2155" i="1"/>
  <c r="J2156" i="1"/>
  <c r="J2157" i="1"/>
  <c r="J2158" i="1"/>
  <c r="J2159" i="1"/>
  <c r="J2160" i="1"/>
  <c r="J2161" i="1"/>
  <c r="J2162" i="1"/>
  <c r="J2163" i="1"/>
  <c r="J2164" i="1"/>
  <c r="J2165" i="1"/>
  <c r="J2166" i="1"/>
  <c r="J2167" i="1"/>
  <c r="J2168" i="1"/>
  <c r="J2169" i="1"/>
  <c r="J2170" i="1"/>
  <c r="J2171" i="1"/>
  <c r="J2172" i="1"/>
  <c r="J2173" i="1"/>
  <c r="J2174" i="1"/>
  <c r="J2175" i="1"/>
  <c r="J2176" i="1"/>
  <c r="J2177" i="1"/>
  <c r="J2178" i="1"/>
  <c r="J2179" i="1"/>
  <c r="J2180" i="1"/>
  <c r="J2181" i="1"/>
  <c r="J2182" i="1"/>
  <c r="J2183" i="1"/>
  <c r="J2184" i="1"/>
  <c r="J2185" i="1"/>
  <c r="J2186" i="1"/>
  <c r="J2187" i="1"/>
  <c r="J2188" i="1"/>
  <c r="J2189" i="1"/>
  <c r="J2190" i="1"/>
  <c r="J2191" i="1"/>
  <c r="J2192" i="1"/>
  <c r="J2193" i="1"/>
  <c r="J2194" i="1"/>
  <c r="J2195" i="1"/>
  <c r="J2196" i="1"/>
  <c r="J2197" i="1"/>
  <c r="J2198" i="1"/>
  <c r="J2199" i="1"/>
  <c r="J2200" i="1"/>
  <c r="J2201" i="1"/>
  <c r="J2202" i="1"/>
  <c r="J2203" i="1"/>
  <c r="J2204" i="1"/>
  <c r="J2205" i="1"/>
  <c r="J2206" i="1"/>
  <c r="J2207" i="1"/>
  <c r="J2208" i="1"/>
  <c r="J2209" i="1"/>
  <c r="J2210" i="1"/>
  <c r="J2211" i="1"/>
  <c r="J2212" i="1"/>
  <c r="J2213" i="1"/>
  <c r="J2214" i="1"/>
  <c r="J2215" i="1"/>
  <c r="J2216" i="1"/>
  <c r="J2217" i="1"/>
  <c r="J2218" i="1"/>
  <c r="J2219" i="1"/>
  <c r="J2220" i="1"/>
  <c r="J2221" i="1"/>
  <c r="J2222" i="1"/>
  <c r="J2223" i="1"/>
  <c r="J2224" i="1"/>
  <c r="J2225" i="1"/>
  <c r="J2226" i="1"/>
  <c r="J2227" i="1"/>
  <c r="J2228" i="1"/>
  <c r="J2229" i="1"/>
  <c r="J2230" i="1"/>
  <c r="J2231" i="1"/>
  <c r="J2232" i="1"/>
  <c r="J2233" i="1"/>
  <c r="J2234" i="1"/>
  <c r="J2235" i="1"/>
  <c r="J2236" i="1"/>
  <c r="J2237" i="1"/>
  <c r="J2238" i="1"/>
  <c r="J2239" i="1"/>
  <c r="J2240" i="1"/>
  <c r="J2241" i="1"/>
  <c r="J2242" i="1"/>
  <c r="J2243" i="1"/>
  <c r="J2244" i="1"/>
  <c r="J2245" i="1"/>
  <c r="J2246" i="1"/>
  <c r="J2247" i="1"/>
  <c r="J2248" i="1"/>
  <c r="J2249" i="1"/>
  <c r="J2250" i="1"/>
  <c r="J2251" i="1"/>
  <c r="J2252" i="1"/>
  <c r="J2253" i="1"/>
  <c r="J2254" i="1"/>
  <c r="J2255" i="1"/>
  <c r="J2256" i="1"/>
  <c r="J2257" i="1"/>
  <c r="J2258" i="1"/>
  <c r="J2259" i="1"/>
  <c r="J2260" i="1"/>
  <c r="J2261" i="1"/>
  <c r="J2262" i="1"/>
  <c r="J2263" i="1"/>
  <c r="J2264" i="1"/>
  <c r="J2265" i="1"/>
  <c r="J2266" i="1"/>
  <c r="J2267" i="1"/>
  <c r="J2268" i="1"/>
  <c r="J2269" i="1"/>
  <c r="J2270" i="1"/>
  <c r="J2271" i="1"/>
  <c r="J2272" i="1"/>
  <c r="J2273" i="1"/>
  <c r="J2274" i="1"/>
  <c r="J2275" i="1"/>
  <c r="J2276" i="1"/>
  <c r="J2277" i="1"/>
  <c r="J2278" i="1"/>
  <c r="J2279" i="1"/>
  <c r="J2280" i="1"/>
  <c r="J2281" i="1"/>
  <c r="J2282" i="1"/>
  <c r="J2283" i="1"/>
  <c r="J2284" i="1"/>
  <c r="J2285" i="1"/>
  <c r="J2286" i="1"/>
  <c r="J2287" i="1"/>
  <c r="J2288" i="1"/>
  <c r="J2289" i="1"/>
  <c r="J2290" i="1"/>
  <c r="J2291" i="1"/>
  <c r="J2292" i="1"/>
  <c r="J2293" i="1"/>
  <c r="J2294" i="1"/>
  <c r="J2295" i="1"/>
  <c r="J2296" i="1"/>
  <c r="J2297" i="1"/>
  <c r="J2298" i="1"/>
  <c r="J2299" i="1"/>
  <c r="J2300" i="1"/>
  <c r="J2301" i="1"/>
  <c r="J2302" i="1"/>
  <c r="J2303" i="1"/>
  <c r="J2304" i="1"/>
  <c r="J2305" i="1"/>
  <c r="J2306" i="1"/>
  <c r="J2307" i="1"/>
  <c r="J2308" i="1"/>
  <c r="J2309" i="1"/>
  <c r="J2310" i="1"/>
  <c r="J2311" i="1"/>
  <c r="J2312" i="1"/>
  <c r="J2313" i="1"/>
  <c r="J2314" i="1"/>
  <c r="J2315" i="1"/>
  <c r="J2316" i="1"/>
  <c r="J2317" i="1"/>
  <c r="J2318" i="1"/>
  <c r="J2319" i="1"/>
  <c r="J2320" i="1"/>
  <c r="J2321" i="1"/>
  <c r="J2322" i="1"/>
  <c r="J2323" i="1"/>
  <c r="J2324" i="1"/>
  <c r="J2325" i="1"/>
  <c r="J2326" i="1"/>
  <c r="J2327" i="1"/>
  <c r="J2328" i="1"/>
  <c r="J2329" i="1"/>
  <c r="J2330" i="1"/>
  <c r="J2331" i="1"/>
  <c r="J2332" i="1"/>
  <c r="J2333" i="1"/>
  <c r="J2334" i="1"/>
  <c r="J2335" i="1"/>
  <c r="J2336" i="1"/>
  <c r="J2337" i="1"/>
  <c r="J2338" i="1"/>
  <c r="J2339" i="1"/>
  <c r="J2340" i="1"/>
  <c r="J2341" i="1"/>
  <c r="J2342" i="1"/>
  <c r="J2343" i="1"/>
  <c r="J2344" i="1"/>
  <c r="J2345" i="1"/>
  <c r="J2346" i="1"/>
  <c r="J2347" i="1"/>
  <c r="J2348" i="1"/>
  <c r="J2349" i="1"/>
  <c r="J2350" i="1"/>
  <c r="J2351" i="1"/>
  <c r="J2352" i="1"/>
  <c r="J2353" i="1"/>
  <c r="J2354" i="1"/>
  <c r="J2355" i="1"/>
  <c r="J2356" i="1"/>
  <c r="J2357" i="1"/>
  <c r="J2358" i="1"/>
  <c r="J2359" i="1"/>
  <c r="J2360" i="1"/>
  <c r="J2361" i="1"/>
  <c r="J2362" i="1"/>
  <c r="J2363" i="1"/>
  <c r="J2364" i="1"/>
  <c r="J2365" i="1"/>
  <c r="J2366" i="1"/>
  <c r="J2367" i="1"/>
  <c r="J2368" i="1"/>
  <c r="J2369" i="1"/>
  <c r="J2370" i="1"/>
  <c r="J2371" i="1"/>
  <c r="J2372" i="1"/>
  <c r="J2373" i="1"/>
  <c r="J2374" i="1"/>
  <c r="J2375" i="1"/>
  <c r="J2376" i="1"/>
  <c r="J2377" i="1"/>
  <c r="J2378" i="1"/>
  <c r="J2379" i="1"/>
  <c r="J2380" i="1"/>
  <c r="J2381" i="1"/>
  <c r="J2382" i="1"/>
  <c r="J2383" i="1"/>
  <c r="J2384" i="1"/>
  <c r="J2385" i="1"/>
  <c r="J2386" i="1"/>
  <c r="J2387" i="1"/>
  <c r="J2388" i="1"/>
  <c r="J2389" i="1"/>
  <c r="J2390" i="1"/>
  <c r="J2391" i="1"/>
  <c r="J2392" i="1"/>
  <c r="J2393" i="1"/>
  <c r="J2394" i="1"/>
  <c r="J2395" i="1"/>
  <c r="J2396" i="1"/>
  <c r="J2397" i="1"/>
  <c r="J2398" i="1"/>
  <c r="J2399" i="1"/>
  <c r="J2400" i="1"/>
  <c r="J2401" i="1"/>
  <c r="J2402" i="1"/>
  <c r="J2403" i="1"/>
  <c r="J2404" i="1"/>
  <c r="J2405" i="1"/>
  <c r="J2406" i="1"/>
  <c r="J2407" i="1"/>
  <c r="J2408" i="1"/>
  <c r="J2409" i="1"/>
  <c r="J2410" i="1"/>
  <c r="J2411" i="1"/>
  <c r="J2412" i="1"/>
  <c r="J2413" i="1"/>
  <c r="J2414" i="1"/>
  <c r="J2415" i="1"/>
  <c r="J2416" i="1"/>
  <c r="J2417" i="1"/>
  <c r="J2418" i="1"/>
  <c r="J2419" i="1"/>
  <c r="J2420" i="1"/>
  <c r="J2421" i="1"/>
  <c r="J2422" i="1"/>
  <c r="J2423" i="1"/>
  <c r="J2424" i="1"/>
  <c r="J2425" i="1"/>
  <c r="J2426" i="1"/>
  <c r="J2427" i="1"/>
  <c r="J2428" i="1"/>
  <c r="J2429" i="1"/>
  <c r="J2430" i="1"/>
  <c r="J2431" i="1"/>
  <c r="J2432" i="1"/>
  <c r="J2433" i="1"/>
  <c r="J2434" i="1"/>
  <c r="J2435" i="1"/>
  <c r="J2436" i="1"/>
  <c r="J2437" i="1"/>
  <c r="J2438" i="1"/>
  <c r="J2439" i="1"/>
  <c r="J2440" i="1"/>
  <c r="J2441" i="1"/>
  <c r="J2442" i="1"/>
  <c r="J2443" i="1"/>
  <c r="J2444" i="1"/>
  <c r="J2445" i="1"/>
  <c r="J2446" i="1"/>
  <c r="J2447" i="1"/>
  <c r="J2448" i="1"/>
  <c r="J2449" i="1"/>
  <c r="J2450" i="1"/>
  <c r="J2451" i="1"/>
  <c r="J2452" i="1"/>
  <c r="J2453" i="1"/>
  <c r="J2454" i="1"/>
  <c r="J2455" i="1"/>
  <c r="J2456" i="1"/>
  <c r="J2457" i="1"/>
  <c r="J2458" i="1"/>
  <c r="J2459" i="1"/>
  <c r="J2460" i="1"/>
  <c r="J2461" i="1"/>
  <c r="J2462" i="1"/>
  <c r="J2463" i="1"/>
  <c r="J2464" i="1"/>
  <c r="J2465" i="1"/>
  <c r="J2466" i="1"/>
  <c r="J2467" i="1"/>
  <c r="J2468" i="1"/>
  <c r="J2469" i="1"/>
  <c r="J2470" i="1"/>
  <c r="J2471" i="1"/>
  <c r="J2472" i="1"/>
  <c r="J2473" i="1"/>
  <c r="J2474" i="1"/>
  <c r="J2475" i="1"/>
  <c r="J2476" i="1"/>
  <c r="J2477" i="1"/>
  <c r="J2478" i="1"/>
  <c r="J2479" i="1"/>
  <c r="J2480" i="1"/>
  <c r="J2481" i="1"/>
  <c r="J2482" i="1"/>
  <c r="J2483" i="1"/>
  <c r="J2484" i="1"/>
  <c r="J2485" i="1"/>
  <c r="J2486" i="1"/>
  <c r="J2487" i="1"/>
  <c r="J2488" i="1"/>
  <c r="J2489" i="1"/>
  <c r="J2490" i="1"/>
  <c r="J2491" i="1"/>
  <c r="J2492" i="1"/>
  <c r="J2493" i="1"/>
  <c r="J2494" i="1"/>
  <c r="J2495" i="1"/>
  <c r="J2496" i="1"/>
  <c r="J2497" i="1"/>
  <c r="J2498" i="1"/>
  <c r="J2499" i="1"/>
  <c r="J2500" i="1"/>
  <c r="J2501" i="1"/>
  <c r="J2502" i="1"/>
  <c r="J2503" i="1"/>
  <c r="J2504" i="1"/>
  <c r="J2505" i="1"/>
  <c r="J2506" i="1"/>
  <c r="J2507" i="1"/>
  <c r="J2508" i="1"/>
  <c r="J2509" i="1"/>
  <c r="J2510" i="1"/>
  <c r="J2511" i="1"/>
  <c r="J2512" i="1"/>
  <c r="J2513" i="1"/>
  <c r="J2514" i="1"/>
  <c r="J2515" i="1"/>
  <c r="J2516" i="1"/>
  <c r="J2517" i="1"/>
  <c r="J2518" i="1"/>
  <c r="J2519" i="1"/>
  <c r="J2520" i="1"/>
  <c r="J2521" i="1"/>
  <c r="J2522" i="1"/>
  <c r="J2523" i="1"/>
  <c r="J2524" i="1"/>
  <c r="J2525" i="1"/>
  <c r="J2526" i="1"/>
  <c r="J2527" i="1"/>
  <c r="J2528" i="1"/>
  <c r="J2529" i="1"/>
  <c r="J2530" i="1"/>
  <c r="J2531" i="1"/>
  <c r="J2532" i="1"/>
  <c r="J2533" i="1"/>
  <c r="J2534" i="1"/>
  <c r="J2535" i="1"/>
  <c r="J2536" i="1"/>
  <c r="J2537" i="1"/>
  <c r="J2538" i="1"/>
  <c r="J2539" i="1"/>
  <c r="J2540" i="1"/>
  <c r="J2541" i="1"/>
  <c r="J2542" i="1"/>
  <c r="J2543" i="1"/>
  <c r="J2544" i="1"/>
  <c r="J2545" i="1"/>
  <c r="J2546" i="1"/>
  <c r="J2547" i="1"/>
  <c r="J2548" i="1"/>
  <c r="J2549" i="1"/>
  <c r="J2550" i="1"/>
  <c r="J2551" i="1"/>
  <c r="J2552" i="1"/>
  <c r="J2553" i="1"/>
  <c r="J2554" i="1"/>
  <c r="J2555" i="1"/>
  <c r="J2556" i="1"/>
  <c r="J2557" i="1"/>
  <c r="J2558" i="1"/>
  <c r="J2559" i="1"/>
  <c r="J2560" i="1"/>
  <c r="J2561" i="1"/>
  <c r="J2562" i="1"/>
  <c r="J2563" i="1"/>
  <c r="J2564" i="1"/>
  <c r="J2565" i="1"/>
  <c r="J2566" i="1"/>
  <c r="J2567" i="1"/>
  <c r="J2568" i="1"/>
  <c r="J2569" i="1"/>
  <c r="J2570" i="1"/>
  <c r="J2571" i="1"/>
  <c r="J2572" i="1"/>
  <c r="J2573" i="1"/>
  <c r="J2574" i="1"/>
  <c r="J2575" i="1"/>
  <c r="J2576" i="1"/>
  <c r="J2577" i="1"/>
  <c r="J2578" i="1"/>
  <c r="J2579" i="1"/>
  <c r="J2580" i="1"/>
  <c r="J2581" i="1"/>
  <c r="J2582" i="1"/>
  <c r="J2583" i="1"/>
  <c r="J2584" i="1"/>
  <c r="J2585" i="1"/>
  <c r="J2586" i="1"/>
  <c r="J2587" i="1"/>
  <c r="J2588" i="1"/>
  <c r="J2589" i="1"/>
  <c r="J2590" i="1"/>
  <c r="J2591" i="1"/>
  <c r="J2592" i="1"/>
  <c r="J2593" i="1"/>
  <c r="J2594" i="1"/>
  <c r="J2595" i="1"/>
  <c r="J2596" i="1"/>
  <c r="J2597" i="1"/>
  <c r="J2598" i="1"/>
  <c r="J2599" i="1"/>
  <c r="J2600" i="1"/>
  <c r="J2601" i="1"/>
  <c r="J2602" i="1"/>
  <c r="J2603" i="1"/>
  <c r="J2604" i="1"/>
  <c r="J2605" i="1"/>
  <c r="J2606" i="1"/>
  <c r="J2607" i="1"/>
  <c r="J2608" i="1"/>
  <c r="J2609" i="1"/>
  <c r="J2610" i="1"/>
  <c r="J2611" i="1"/>
  <c r="J2612" i="1"/>
  <c r="J2613" i="1"/>
  <c r="J2614" i="1"/>
  <c r="J2615" i="1"/>
  <c r="J2616" i="1"/>
  <c r="J2617" i="1"/>
  <c r="J2618" i="1"/>
  <c r="J2619" i="1"/>
  <c r="J2620" i="1"/>
  <c r="J2621" i="1"/>
  <c r="J2622" i="1"/>
  <c r="J2623" i="1"/>
  <c r="J2624" i="1"/>
  <c r="J2625" i="1"/>
  <c r="J2626" i="1"/>
  <c r="J2627" i="1"/>
  <c r="J2628" i="1"/>
  <c r="J2629" i="1"/>
  <c r="J2630" i="1"/>
  <c r="J2631" i="1"/>
  <c r="J2632" i="1"/>
  <c r="J2633" i="1"/>
  <c r="J2634" i="1"/>
  <c r="J2635" i="1"/>
  <c r="J2636" i="1"/>
  <c r="J2637" i="1"/>
  <c r="J2638" i="1"/>
  <c r="J2639" i="1"/>
  <c r="J2640" i="1"/>
  <c r="J2641" i="1"/>
  <c r="J2642" i="1"/>
  <c r="J2643" i="1"/>
  <c r="J2644" i="1"/>
  <c r="J2645" i="1"/>
  <c r="J2646" i="1"/>
  <c r="J2647" i="1"/>
  <c r="J2648" i="1"/>
  <c r="J2649" i="1"/>
  <c r="J2650" i="1"/>
  <c r="J2651" i="1"/>
  <c r="J2652" i="1"/>
  <c r="J2653" i="1"/>
  <c r="J2654" i="1"/>
  <c r="J2655" i="1"/>
  <c r="J2656" i="1"/>
  <c r="J2657" i="1"/>
  <c r="J2658" i="1"/>
  <c r="J2659" i="1"/>
  <c r="J2660" i="1"/>
  <c r="J2661" i="1"/>
  <c r="J2662" i="1"/>
  <c r="J2663" i="1"/>
  <c r="J2664" i="1"/>
  <c r="J2665" i="1"/>
  <c r="J2666" i="1"/>
  <c r="J2667" i="1"/>
  <c r="J2668" i="1"/>
  <c r="J2669" i="1"/>
  <c r="J2670" i="1"/>
  <c r="J2671" i="1"/>
  <c r="J2672" i="1"/>
  <c r="J2673" i="1"/>
  <c r="J2674" i="1"/>
  <c r="J2675" i="1"/>
  <c r="J2676" i="1"/>
  <c r="J2677" i="1"/>
  <c r="J2678" i="1"/>
  <c r="J2679" i="1"/>
  <c r="J2680" i="1"/>
  <c r="J2681" i="1"/>
  <c r="J2682" i="1"/>
  <c r="J2683" i="1"/>
  <c r="J2684" i="1"/>
  <c r="J2685" i="1"/>
  <c r="J2686" i="1"/>
  <c r="J2687" i="1"/>
  <c r="J2688" i="1"/>
  <c r="J2689" i="1"/>
  <c r="J2690" i="1"/>
  <c r="J2691" i="1"/>
  <c r="J2692" i="1"/>
  <c r="J2693" i="1"/>
  <c r="J2694" i="1"/>
  <c r="J2695" i="1"/>
  <c r="J2696" i="1"/>
  <c r="J2697" i="1"/>
  <c r="J2698" i="1"/>
  <c r="J2699" i="1"/>
  <c r="J2700" i="1"/>
  <c r="J2701" i="1"/>
  <c r="J2702" i="1"/>
  <c r="J2703" i="1"/>
  <c r="J2704" i="1"/>
  <c r="J2705" i="1"/>
  <c r="J2706" i="1"/>
  <c r="J2707" i="1"/>
  <c r="J2708" i="1"/>
  <c r="J2709" i="1"/>
  <c r="J2710" i="1"/>
  <c r="J2711" i="1"/>
  <c r="J2712" i="1"/>
  <c r="J2713" i="1"/>
  <c r="J2714" i="1"/>
  <c r="J2715" i="1"/>
  <c r="J2716" i="1"/>
  <c r="J2717" i="1"/>
  <c r="J2718" i="1"/>
  <c r="J2719" i="1"/>
  <c r="J2720" i="1"/>
  <c r="J2721" i="1"/>
  <c r="J2722" i="1"/>
  <c r="J2723" i="1"/>
  <c r="J2724" i="1"/>
  <c r="J2725" i="1"/>
  <c r="J2726" i="1"/>
  <c r="J2727" i="1"/>
  <c r="J2728" i="1"/>
  <c r="J2729" i="1"/>
  <c r="J2730" i="1"/>
  <c r="J2731" i="1"/>
  <c r="J2732" i="1"/>
  <c r="J2733" i="1"/>
  <c r="J2734" i="1"/>
  <c r="J2735" i="1"/>
  <c r="J2736" i="1"/>
  <c r="J2737" i="1"/>
  <c r="J2738" i="1"/>
  <c r="J2739" i="1"/>
  <c r="J2740" i="1"/>
  <c r="J2741" i="1"/>
  <c r="J2742" i="1"/>
  <c r="J2743" i="1"/>
  <c r="J2744" i="1"/>
  <c r="J2745" i="1"/>
  <c r="J2746" i="1"/>
  <c r="J2747" i="1"/>
  <c r="J2748" i="1"/>
  <c r="J2749" i="1"/>
  <c r="J2750" i="1"/>
  <c r="J2751" i="1"/>
  <c r="J2752" i="1"/>
  <c r="J2753" i="1"/>
  <c r="J2754" i="1"/>
  <c r="J2755" i="1"/>
  <c r="J2756" i="1"/>
  <c r="J2757" i="1"/>
  <c r="J2758" i="1"/>
  <c r="J2759" i="1"/>
  <c r="J2760" i="1"/>
  <c r="J2761" i="1"/>
  <c r="J2762" i="1"/>
  <c r="J2763" i="1"/>
  <c r="J2764" i="1"/>
  <c r="J2765" i="1"/>
  <c r="J2766" i="1"/>
  <c r="J2767" i="1"/>
  <c r="J2768" i="1"/>
  <c r="J2769" i="1"/>
  <c r="J2770" i="1"/>
  <c r="J2771" i="1"/>
  <c r="J2772" i="1"/>
  <c r="J2773" i="1"/>
  <c r="J2774" i="1"/>
  <c r="J2775" i="1"/>
  <c r="J2776" i="1"/>
  <c r="J2777" i="1"/>
  <c r="J2778" i="1"/>
  <c r="J2779" i="1"/>
  <c r="J2780" i="1"/>
  <c r="J2781" i="1"/>
  <c r="J2782" i="1"/>
  <c r="J2783" i="1"/>
  <c r="J2784" i="1"/>
  <c r="J2785" i="1"/>
  <c r="J2786" i="1"/>
  <c r="J2787" i="1"/>
  <c r="J2788" i="1"/>
  <c r="J2789" i="1"/>
  <c r="J2790" i="1"/>
  <c r="J2791" i="1"/>
  <c r="J2792" i="1"/>
  <c r="J2793" i="1"/>
  <c r="J2794" i="1"/>
  <c r="J2795" i="1"/>
  <c r="J2796" i="1"/>
  <c r="J2797" i="1"/>
  <c r="J2798" i="1"/>
  <c r="J2799" i="1"/>
  <c r="J2800" i="1"/>
  <c r="J2801" i="1"/>
  <c r="J2802" i="1"/>
  <c r="J2803" i="1"/>
  <c r="J2804" i="1"/>
  <c r="J2805" i="1"/>
  <c r="J2806" i="1"/>
  <c r="J2807" i="1"/>
  <c r="J2808" i="1"/>
  <c r="J2809" i="1"/>
  <c r="J2810" i="1"/>
  <c r="J2811" i="1"/>
  <c r="J2812" i="1"/>
  <c r="J2813" i="1"/>
  <c r="J2814" i="1"/>
  <c r="J2815" i="1"/>
  <c r="J2816" i="1"/>
  <c r="J2817" i="1"/>
  <c r="J2818" i="1"/>
  <c r="J2819" i="1"/>
  <c r="J2820" i="1"/>
  <c r="J2821" i="1"/>
  <c r="J2822" i="1"/>
  <c r="J2823" i="1"/>
  <c r="J2824" i="1"/>
  <c r="J2825" i="1"/>
  <c r="J2826" i="1"/>
  <c r="J2827" i="1"/>
  <c r="J2828" i="1"/>
  <c r="J2829" i="1"/>
  <c r="J2830" i="1"/>
  <c r="J2831" i="1"/>
  <c r="J2832" i="1"/>
  <c r="J2833" i="1"/>
  <c r="J2834" i="1"/>
  <c r="J2835" i="1"/>
  <c r="J2836" i="1"/>
  <c r="J2837" i="1"/>
  <c r="J2838" i="1"/>
  <c r="J2839" i="1"/>
  <c r="J2840" i="1"/>
  <c r="J2841" i="1"/>
  <c r="J2842" i="1"/>
  <c r="J2843" i="1"/>
  <c r="J2844" i="1"/>
  <c r="J2845" i="1"/>
  <c r="J2846" i="1"/>
  <c r="J2847" i="1"/>
  <c r="J2848" i="1"/>
  <c r="J2849" i="1"/>
  <c r="J2850" i="1"/>
  <c r="J2851" i="1"/>
  <c r="J2852" i="1"/>
  <c r="J2853" i="1"/>
  <c r="J2854" i="1"/>
  <c r="J2855" i="1"/>
  <c r="J2856" i="1"/>
  <c r="J2857" i="1"/>
  <c r="J2858" i="1"/>
  <c r="J2859" i="1"/>
  <c r="J2860" i="1"/>
  <c r="J2861" i="1"/>
  <c r="J2862" i="1"/>
  <c r="J2863" i="1"/>
  <c r="J2864" i="1"/>
  <c r="J2865" i="1"/>
  <c r="J2866" i="1"/>
  <c r="J2867" i="1"/>
  <c r="J2868" i="1"/>
  <c r="J2869" i="1"/>
  <c r="J2870" i="1"/>
  <c r="J2871" i="1"/>
  <c r="J2872" i="1"/>
  <c r="J2873" i="1"/>
  <c r="J2874" i="1"/>
  <c r="J2875" i="1"/>
  <c r="J2876" i="1"/>
  <c r="J2877" i="1"/>
  <c r="J2878" i="1"/>
  <c r="J2879" i="1"/>
  <c r="J2880" i="1"/>
  <c r="J2881" i="1"/>
  <c r="J2882" i="1"/>
  <c r="J2883" i="1"/>
  <c r="J2884" i="1"/>
  <c r="J2885" i="1"/>
  <c r="J2886" i="1"/>
  <c r="J2887" i="1"/>
  <c r="J2888" i="1"/>
  <c r="J2889" i="1"/>
  <c r="J2890" i="1"/>
  <c r="J2891" i="1"/>
  <c r="J7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4" i="1"/>
  <c r="N2888" i="1" l="1"/>
  <c r="O2888" i="1" s="1"/>
  <c r="N2884" i="1"/>
  <c r="O2884" i="1" s="1"/>
  <c r="N2880" i="1"/>
  <c r="O2880" i="1" s="1"/>
  <c r="N2876" i="1"/>
  <c r="O2876" i="1" s="1"/>
  <c r="N2872" i="1"/>
  <c r="O2872" i="1" s="1"/>
  <c r="N2868" i="1"/>
  <c r="O2868" i="1" s="1"/>
  <c r="N2864" i="1"/>
  <c r="O2864" i="1" s="1"/>
  <c r="N2860" i="1"/>
  <c r="O2860" i="1" s="1"/>
  <c r="N2856" i="1"/>
  <c r="O2856" i="1" s="1"/>
  <c r="N2852" i="1"/>
  <c r="O2852" i="1" s="1"/>
  <c r="N2848" i="1"/>
  <c r="O2848" i="1" s="1"/>
  <c r="N2844" i="1"/>
  <c r="O2844" i="1" s="1"/>
  <c r="N2840" i="1"/>
  <c r="O2840" i="1" s="1"/>
  <c r="N2836" i="1"/>
  <c r="O2836" i="1" s="1"/>
  <c r="N2832" i="1"/>
  <c r="O2832" i="1" s="1"/>
  <c r="N2828" i="1"/>
  <c r="O2828" i="1" s="1"/>
  <c r="N2824" i="1"/>
  <c r="O2824" i="1" s="1"/>
  <c r="N2820" i="1"/>
  <c r="O2820" i="1" s="1"/>
  <c r="N2816" i="1"/>
  <c r="O2816" i="1" s="1"/>
  <c r="N2812" i="1"/>
  <c r="O2812" i="1" s="1"/>
  <c r="N2808" i="1"/>
  <c r="O2808" i="1" s="1"/>
  <c r="N2804" i="1"/>
  <c r="O2804" i="1" s="1"/>
  <c r="N2800" i="1"/>
  <c r="O2800" i="1" s="1"/>
  <c r="N2796" i="1"/>
  <c r="O2796" i="1" s="1"/>
  <c r="N2792" i="1"/>
  <c r="O2792" i="1" s="1"/>
  <c r="N2788" i="1"/>
  <c r="O2788" i="1" s="1"/>
  <c r="N2784" i="1"/>
  <c r="O2784" i="1" s="1"/>
  <c r="N2780" i="1"/>
  <c r="O2780" i="1" s="1"/>
  <c r="N2776" i="1"/>
  <c r="O2776" i="1" s="1"/>
  <c r="N2772" i="1"/>
  <c r="O2772" i="1" s="1"/>
  <c r="N2768" i="1"/>
  <c r="O2768" i="1" s="1"/>
  <c r="N2764" i="1"/>
  <c r="O2764" i="1" s="1"/>
  <c r="N2760" i="1"/>
  <c r="O2760" i="1" s="1"/>
  <c r="N2756" i="1"/>
  <c r="O2756" i="1" s="1"/>
  <c r="N2752" i="1"/>
  <c r="O2752" i="1" s="1"/>
  <c r="N2748" i="1"/>
  <c r="O2748" i="1" s="1"/>
  <c r="N2744" i="1"/>
  <c r="O2744" i="1" s="1"/>
  <c r="N2740" i="1"/>
  <c r="O2740" i="1" s="1"/>
  <c r="N2736" i="1"/>
  <c r="O2736" i="1" s="1"/>
  <c r="N2732" i="1"/>
  <c r="O2732" i="1" s="1"/>
  <c r="N2728" i="1"/>
  <c r="O2728" i="1" s="1"/>
  <c r="N2724" i="1"/>
  <c r="O2724" i="1" s="1"/>
  <c r="N2720" i="1"/>
  <c r="O2720" i="1" s="1"/>
  <c r="N2716" i="1"/>
  <c r="O2716" i="1" s="1"/>
  <c r="N2712" i="1"/>
  <c r="O2712" i="1" s="1"/>
  <c r="N2708" i="1"/>
  <c r="O2708" i="1" s="1"/>
  <c r="N2704" i="1"/>
  <c r="O2704" i="1" s="1"/>
  <c r="N2700" i="1"/>
  <c r="O2700" i="1" s="1"/>
  <c r="N2696" i="1"/>
  <c r="O2696" i="1" s="1"/>
  <c r="N2692" i="1"/>
  <c r="O2692" i="1" s="1"/>
  <c r="N2688" i="1"/>
  <c r="O2688" i="1" s="1"/>
  <c r="N2684" i="1"/>
  <c r="O2684" i="1" s="1"/>
  <c r="N2680" i="1"/>
  <c r="O2680" i="1" s="1"/>
  <c r="N2676" i="1"/>
  <c r="O2676" i="1" s="1"/>
  <c r="N2672" i="1"/>
  <c r="O2672" i="1" s="1"/>
  <c r="N2668" i="1"/>
  <c r="O2668" i="1" s="1"/>
  <c r="N2664" i="1"/>
  <c r="O2664" i="1" s="1"/>
  <c r="N2660" i="1"/>
  <c r="O2660" i="1" s="1"/>
  <c r="N2656" i="1"/>
  <c r="O2656" i="1" s="1"/>
  <c r="N2652" i="1"/>
  <c r="O2652" i="1" s="1"/>
  <c r="N2648" i="1"/>
  <c r="O2648" i="1" s="1"/>
  <c r="N2644" i="1"/>
  <c r="O2644" i="1" s="1"/>
  <c r="N2640" i="1"/>
  <c r="O2640" i="1" s="1"/>
  <c r="N2636" i="1"/>
  <c r="O2636" i="1" s="1"/>
  <c r="N2632" i="1"/>
  <c r="O2632" i="1" s="1"/>
  <c r="N2628" i="1"/>
  <c r="O2628" i="1" s="1"/>
  <c r="N2624" i="1"/>
  <c r="O2624" i="1" s="1"/>
  <c r="N2620" i="1"/>
  <c r="O2620" i="1" s="1"/>
  <c r="N2616" i="1"/>
  <c r="O2616" i="1" s="1"/>
  <c r="N2612" i="1"/>
  <c r="O2612" i="1" s="1"/>
  <c r="N2608" i="1"/>
  <c r="O2608" i="1" s="1"/>
  <c r="N2604" i="1"/>
  <c r="O2604" i="1" s="1"/>
  <c r="N2600" i="1"/>
  <c r="O2600" i="1" s="1"/>
  <c r="N2596" i="1"/>
  <c r="O2596" i="1" s="1"/>
  <c r="N2592" i="1"/>
  <c r="O2592" i="1" s="1"/>
  <c r="N2588" i="1"/>
  <c r="O2588" i="1" s="1"/>
  <c r="N2584" i="1"/>
  <c r="O2584" i="1" s="1"/>
  <c r="N2580" i="1"/>
  <c r="O2580" i="1" s="1"/>
  <c r="N2576" i="1"/>
  <c r="O2576" i="1" s="1"/>
  <c r="N2572" i="1"/>
  <c r="O2572" i="1" s="1"/>
  <c r="N2568" i="1"/>
  <c r="O2568" i="1" s="1"/>
  <c r="N2564" i="1"/>
  <c r="O2564" i="1" s="1"/>
  <c r="N2560" i="1"/>
  <c r="O2560" i="1" s="1"/>
  <c r="N2556" i="1"/>
  <c r="O2556" i="1" s="1"/>
  <c r="N2552" i="1"/>
  <c r="O2552" i="1" s="1"/>
  <c r="N2548" i="1"/>
  <c r="O2548" i="1" s="1"/>
  <c r="N2544" i="1"/>
  <c r="O2544" i="1" s="1"/>
  <c r="N2540" i="1"/>
  <c r="O2540" i="1" s="1"/>
  <c r="N2536" i="1"/>
  <c r="O2536" i="1" s="1"/>
  <c r="N2532" i="1"/>
  <c r="O2532" i="1" s="1"/>
  <c r="N2528" i="1"/>
  <c r="O2528" i="1" s="1"/>
  <c r="N2524" i="1"/>
  <c r="O2524" i="1" s="1"/>
  <c r="N2520" i="1"/>
  <c r="O2520" i="1" s="1"/>
  <c r="N2516" i="1"/>
  <c r="O2516" i="1" s="1"/>
  <c r="N2512" i="1"/>
  <c r="O2512" i="1" s="1"/>
  <c r="N2508" i="1"/>
  <c r="O2508" i="1" s="1"/>
  <c r="N2504" i="1"/>
  <c r="O2504" i="1" s="1"/>
  <c r="N2500" i="1"/>
  <c r="O2500" i="1" s="1"/>
  <c r="N2496" i="1"/>
  <c r="O2496" i="1" s="1"/>
  <c r="N2492" i="1"/>
  <c r="O2492" i="1" s="1"/>
  <c r="N2488" i="1"/>
  <c r="O2488" i="1" s="1"/>
  <c r="N2484" i="1"/>
  <c r="O2484" i="1" s="1"/>
  <c r="N2480" i="1"/>
  <c r="O2480" i="1" s="1"/>
  <c r="N2476" i="1"/>
  <c r="O2476" i="1" s="1"/>
  <c r="N2472" i="1"/>
  <c r="O2472" i="1" s="1"/>
  <c r="N2468" i="1"/>
  <c r="O2468" i="1" s="1"/>
  <c r="N2464" i="1"/>
  <c r="O2464" i="1" s="1"/>
  <c r="N2460" i="1"/>
  <c r="O2460" i="1" s="1"/>
  <c r="N2456" i="1"/>
  <c r="O2456" i="1" s="1"/>
  <c r="N2452" i="1"/>
  <c r="O2452" i="1" s="1"/>
  <c r="N2448" i="1"/>
  <c r="O2448" i="1" s="1"/>
  <c r="N2444" i="1"/>
  <c r="O2444" i="1" s="1"/>
  <c r="N2440" i="1"/>
  <c r="O2440" i="1" s="1"/>
  <c r="N2436" i="1"/>
  <c r="O2436" i="1" s="1"/>
  <c r="N2432" i="1"/>
  <c r="O2432" i="1" s="1"/>
  <c r="N2428" i="1"/>
  <c r="O2428" i="1" s="1"/>
  <c r="N2424" i="1"/>
  <c r="O2424" i="1" s="1"/>
  <c r="N2420" i="1"/>
  <c r="O2420" i="1" s="1"/>
  <c r="N2416" i="1"/>
  <c r="O2416" i="1" s="1"/>
  <c r="N2412" i="1"/>
  <c r="O2412" i="1" s="1"/>
  <c r="N2408" i="1"/>
  <c r="O2408" i="1" s="1"/>
  <c r="N2404" i="1"/>
  <c r="O2404" i="1" s="1"/>
  <c r="N2400" i="1"/>
  <c r="O2400" i="1" s="1"/>
  <c r="N2396" i="1"/>
  <c r="O2396" i="1" s="1"/>
  <c r="N2392" i="1"/>
  <c r="O2392" i="1" s="1"/>
  <c r="N2388" i="1"/>
  <c r="O2388" i="1" s="1"/>
  <c r="N2384" i="1"/>
  <c r="O2384" i="1" s="1"/>
  <c r="N2380" i="1"/>
  <c r="O2380" i="1" s="1"/>
  <c r="N2376" i="1"/>
  <c r="O2376" i="1" s="1"/>
  <c r="N2372" i="1"/>
  <c r="O2372" i="1" s="1"/>
  <c r="N2368" i="1"/>
  <c r="O2368" i="1" s="1"/>
  <c r="N2364" i="1"/>
  <c r="O2364" i="1" s="1"/>
  <c r="N2360" i="1"/>
  <c r="O2360" i="1" s="1"/>
  <c r="N2356" i="1"/>
  <c r="O2356" i="1" s="1"/>
  <c r="N2352" i="1"/>
  <c r="O2352" i="1" s="1"/>
  <c r="N2348" i="1"/>
  <c r="O2348" i="1" s="1"/>
  <c r="N2344" i="1"/>
  <c r="O2344" i="1" s="1"/>
  <c r="N2340" i="1"/>
  <c r="O2340" i="1" s="1"/>
  <c r="N2336" i="1"/>
  <c r="O2336" i="1" s="1"/>
  <c r="N2332" i="1"/>
  <c r="O2332" i="1" s="1"/>
  <c r="N2328" i="1"/>
  <c r="O2328" i="1" s="1"/>
  <c r="N2324" i="1"/>
  <c r="O2324" i="1" s="1"/>
  <c r="N2320" i="1"/>
  <c r="O2320" i="1" s="1"/>
  <c r="N2316" i="1"/>
  <c r="O2316" i="1" s="1"/>
  <c r="N2312" i="1"/>
  <c r="O2312" i="1" s="1"/>
  <c r="N2308" i="1"/>
  <c r="O2308" i="1" s="1"/>
  <c r="N2304" i="1"/>
  <c r="O2304" i="1" s="1"/>
  <c r="N2300" i="1"/>
  <c r="O2300" i="1" s="1"/>
  <c r="N2296" i="1"/>
  <c r="O2296" i="1" s="1"/>
  <c r="N2292" i="1"/>
  <c r="O2292" i="1" s="1"/>
  <c r="N2288" i="1"/>
  <c r="O2288" i="1" s="1"/>
  <c r="N2284" i="1"/>
  <c r="O2284" i="1" s="1"/>
  <c r="N2280" i="1"/>
  <c r="O2280" i="1" s="1"/>
  <c r="N2276" i="1"/>
  <c r="O2276" i="1" s="1"/>
  <c r="N2272" i="1"/>
  <c r="O2272" i="1" s="1"/>
  <c r="N2268" i="1"/>
  <c r="O2268" i="1" s="1"/>
  <c r="N2264" i="1"/>
  <c r="O2264" i="1" s="1"/>
  <c r="N2260" i="1"/>
  <c r="O2260" i="1" s="1"/>
  <c r="N2256" i="1"/>
  <c r="O2256" i="1" s="1"/>
  <c r="N2252" i="1"/>
  <c r="O2252" i="1" s="1"/>
  <c r="N2248" i="1"/>
  <c r="O2248" i="1" s="1"/>
  <c r="N2244" i="1"/>
  <c r="O2244" i="1" s="1"/>
  <c r="N2240" i="1"/>
  <c r="O2240" i="1" s="1"/>
  <c r="N2236" i="1"/>
  <c r="O2236" i="1" s="1"/>
  <c r="N2232" i="1"/>
  <c r="O2232" i="1" s="1"/>
  <c r="N2228" i="1"/>
  <c r="O2228" i="1" s="1"/>
  <c r="N2224" i="1"/>
  <c r="O2224" i="1" s="1"/>
  <c r="N2220" i="1"/>
  <c r="O2220" i="1" s="1"/>
  <c r="N2216" i="1"/>
  <c r="O2216" i="1" s="1"/>
  <c r="N2212" i="1"/>
  <c r="O2212" i="1" s="1"/>
  <c r="N2208" i="1"/>
  <c r="O2208" i="1" s="1"/>
  <c r="N2204" i="1"/>
  <c r="O2204" i="1" s="1"/>
  <c r="N2200" i="1"/>
  <c r="O2200" i="1" s="1"/>
  <c r="N2196" i="1"/>
  <c r="O2196" i="1" s="1"/>
  <c r="N2192" i="1"/>
  <c r="O2192" i="1" s="1"/>
  <c r="N2188" i="1"/>
  <c r="O2188" i="1" s="1"/>
  <c r="N2184" i="1"/>
  <c r="O2184" i="1" s="1"/>
  <c r="N2180" i="1"/>
  <c r="O2180" i="1" s="1"/>
  <c r="N2176" i="1"/>
  <c r="O2176" i="1" s="1"/>
  <c r="N2172" i="1"/>
  <c r="O2172" i="1" s="1"/>
  <c r="N2168" i="1"/>
  <c r="O2168" i="1" s="1"/>
  <c r="N2164" i="1"/>
  <c r="O2164" i="1" s="1"/>
  <c r="N2160" i="1"/>
  <c r="O2160" i="1" s="1"/>
  <c r="N2156" i="1"/>
  <c r="O2156" i="1" s="1"/>
  <c r="N2152" i="1"/>
  <c r="O2152" i="1" s="1"/>
  <c r="N2148" i="1"/>
  <c r="O2148" i="1" s="1"/>
  <c r="N2144" i="1"/>
  <c r="O2144" i="1" s="1"/>
  <c r="N2140" i="1"/>
  <c r="O2140" i="1" s="1"/>
  <c r="N2136" i="1"/>
  <c r="O2136" i="1" s="1"/>
  <c r="N2132" i="1"/>
  <c r="O2132" i="1" s="1"/>
  <c r="N2128" i="1"/>
  <c r="O2128" i="1" s="1"/>
  <c r="N2124" i="1"/>
  <c r="O2124" i="1" s="1"/>
  <c r="N2120" i="1"/>
  <c r="O2120" i="1" s="1"/>
  <c r="N2116" i="1"/>
  <c r="O2116" i="1" s="1"/>
  <c r="N2112" i="1"/>
  <c r="O2112" i="1" s="1"/>
  <c r="N2108" i="1"/>
  <c r="O2108" i="1" s="1"/>
  <c r="N2104" i="1"/>
  <c r="O2104" i="1" s="1"/>
  <c r="N2100" i="1"/>
  <c r="O2100" i="1" s="1"/>
  <c r="N2096" i="1"/>
  <c r="O2096" i="1" s="1"/>
  <c r="N2092" i="1"/>
  <c r="O2092" i="1" s="1"/>
  <c r="N2088" i="1"/>
  <c r="O2088" i="1" s="1"/>
  <c r="N2084" i="1"/>
  <c r="O2084" i="1" s="1"/>
  <c r="N2080" i="1"/>
  <c r="O2080" i="1" s="1"/>
  <c r="N2076" i="1"/>
  <c r="O2076" i="1" s="1"/>
  <c r="N2072" i="1"/>
  <c r="O2072" i="1" s="1"/>
  <c r="N2068" i="1"/>
  <c r="O2068" i="1" s="1"/>
  <c r="N2064" i="1"/>
  <c r="O2064" i="1" s="1"/>
  <c r="N2060" i="1"/>
  <c r="O2060" i="1" s="1"/>
  <c r="N2056" i="1"/>
  <c r="O2056" i="1" s="1"/>
  <c r="N2052" i="1"/>
  <c r="O2052" i="1" s="1"/>
  <c r="N2048" i="1"/>
  <c r="O2048" i="1" s="1"/>
  <c r="N2044" i="1"/>
  <c r="O2044" i="1" s="1"/>
  <c r="N2040" i="1"/>
  <c r="O2040" i="1" s="1"/>
  <c r="N2036" i="1"/>
  <c r="O2036" i="1" s="1"/>
  <c r="N2032" i="1"/>
  <c r="O2032" i="1" s="1"/>
  <c r="N2028" i="1"/>
  <c r="O2028" i="1" s="1"/>
  <c r="N2024" i="1"/>
  <c r="O2024" i="1" s="1"/>
  <c r="N2020" i="1"/>
  <c r="O2020" i="1" s="1"/>
  <c r="N2016" i="1"/>
  <c r="O2016" i="1" s="1"/>
  <c r="N2012" i="1"/>
  <c r="O2012" i="1" s="1"/>
  <c r="N2008" i="1"/>
  <c r="O2008" i="1" s="1"/>
  <c r="N2004" i="1"/>
  <c r="O2004" i="1" s="1"/>
  <c r="N2000" i="1"/>
  <c r="O2000" i="1" s="1"/>
  <c r="N1996" i="1"/>
  <c r="O1996" i="1" s="1"/>
  <c r="N1992" i="1"/>
  <c r="O1992" i="1" s="1"/>
  <c r="N1988" i="1"/>
  <c r="O1988" i="1" s="1"/>
  <c r="N1984" i="1"/>
  <c r="O1984" i="1" s="1"/>
  <c r="N1980" i="1"/>
  <c r="O1980" i="1" s="1"/>
  <c r="N1976" i="1"/>
  <c r="O1976" i="1" s="1"/>
  <c r="N1972" i="1"/>
  <c r="O1972" i="1" s="1"/>
  <c r="N1968" i="1"/>
  <c r="O1968" i="1" s="1"/>
  <c r="N1964" i="1"/>
  <c r="O1964" i="1" s="1"/>
  <c r="N1960" i="1"/>
  <c r="O1960" i="1" s="1"/>
  <c r="N1956" i="1"/>
  <c r="O1956" i="1" s="1"/>
  <c r="N1952" i="1"/>
  <c r="O1952" i="1" s="1"/>
  <c r="N1948" i="1"/>
  <c r="O1948" i="1" s="1"/>
  <c r="N1944" i="1"/>
  <c r="O1944" i="1" s="1"/>
  <c r="N1940" i="1"/>
  <c r="O1940" i="1" s="1"/>
  <c r="N1936" i="1"/>
  <c r="O1936" i="1" s="1"/>
  <c r="N1932" i="1"/>
  <c r="O1932" i="1" s="1"/>
  <c r="N1928" i="1"/>
  <c r="O1928" i="1" s="1"/>
  <c r="N1924" i="1"/>
  <c r="O1924" i="1" s="1"/>
  <c r="N1920" i="1"/>
  <c r="O1920" i="1" s="1"/>
  <c r="N1916" i="1"/>
  <c r="O1916" i="1" s="1"/>
  <c r="N1912" i="1"/>
  <c r="O1912" i="1" s="1"/>
  <c r="N1908" i="1"/>
  <c r="O1908" i="1" s="1"/>
  <c r="N1904" i="1"/>
  <c r="O1904" i="1" s="1"/>
  <c r="N1900" i="1"/>
  <c r="O1900" i="1" s="1"/>
  <c r="N1896" i="1"/>
  <c r="O1896" i="1" s="1"/>
  <c r="N1892" i="1"/>
  <c r="O1892" i="1" s="1"/>
  <c r="N1888" i="1"/>
  <c r="O1888" i="1" s="1"/>
  <c r="N1884" i="1"/>
  <c r="O1884" i="1" s="1"/>
  <c r="N1880" i="1"/>
  <c r="O1880" i="1" s="1"/>
  <c r="N1876" i="1"/>
  <c r="O1876" i="1" s="1"/>
  <c r="N1872" i="1"/>
  <c r="O1872" i="1" s="1"/>
  <c r="N1868" i="1"/>
  <c r="O1868" i="1" s="1"/>
  <c r="N1864" i="1"/>
  <c r="O1864" i="1" s="1"/>
  <c r="N1860" i="1"/>
  <c r="O1860" i="1" s="1"/>
  <c r="N1856" i="1"/>
  <c r="O1856" i="1" s="1"/>
  <c r="N1852" i="1"/>
  <c r="O1852" i="1" s="1"/>
  <c r="N1848" i="1"/>
  <c r="O1848" i="1" s="1"/>
  <c r="N1844" i="1"/>
  <c r="O1844" i="1" s="1"/>
  <c r="N1840" i="1"/>
  <c r="O1840" i="1" s="1"/>
  <c r="N1836" i="1"/>
  <c r="O1836" i="1" s="1"/>
  <c r="N1832" i="1"/>
  <c r="O1832" i="1" s="1"/>
  <c r="N1828" i="1"/>
  <c r="O1828" i="1" s="1"/>
  <c r="N1824" i="1"/>
  <c r="O1824" i="1" s="1"/>
  <c r="N1820" i="1"/>
  <c r="O1820" i="1" s="1"/>
  <c r="N1816" i="1"/>
  <c r="O1816" i="1" s="1"/>
  <c r="N1812" i="1"/>
  <c r="O1812" i="1" s="1"/>
  <c r="N1808" i="1"/>
  <c r="O1808" i="1" s="1"/>
  <c r="N1804" i="1"/>
  <c r="O1804" i="1" s="1"/>
  <c r="N1800" i="1"/>
  <c r="O1800" i="1" s="1"/>
  <c r="N1796" i="1"/>
  <c r="O1796" i="1" s="1"/>
  <c r="N1792" i="1"/>
  <c r="O1792" i="1" s="1"/>
  <c r="N1788" i="1"/>
  <c r="O1788" i="1" s="1"/>
  <c r="N1784" i="1"/>
  <c r="O1784" i="1" s="1"/>
  <c r="N1780" i="1"/>
  <c r="O1780" i="1" s="1"/>
  <c r="N1776" i="1"/>
  <c r="O1776" i="1" s="1"/>
  <c r="N1772" i="1"/>
  <c r="O1772" i="1" s="1"/>
  <c r="N1768" i="1"/>
  <c r="O1768" i="1" s="1"/>
  <c r="N1764" i="1"/>
  <c r="O1764" i="1" s="1"/>
  <c r="N1760" i="1"/>
  <c r="O1760" i="1" s="1"/>
  <c r="N1756" i="1"/>
  <c r="O1756" i="1" s="1"/>
  <c r="N1752" i="1"/>
  <c r="O1752" i="1" s="1"/>
  <c r="N1748" i="1"/>
  <c r="O1748" i="1" s="1"/>
  <c r="N1744" i="1"/>
  <c r="O1744" i="1" s="1"/>
  <c r="N1740" i="1"/>
  <c r="O1740" i="1" s="1"/>
  <c r="N1736" i="1"/>
  <c r="O1736" i="1" s="1"/>
  <c r="N1732" i="1"/>
  <c r="O1732" i="1" s="1"/>
  <c r="N1728" i="1"/>
  <c r="O1728" i="1" s="1"/>
  <c r="N1724" i="1"/>
  <c r="O1724" i="1" s="1"/>
  <c r="N1720" i="1"/>
  <c r="O1720" i="1" s="1"/>
  <c r="N1716" i="1"/>
  <c r="O1716" i="1" s="1"/>
  <c r="N1712" i="1"/>
  <c r="O1712" i="1" s="1"/>
  <c r="N1708" i="1"/>
  <c r="O1708" i="1" s="1"/>
  <c r="N1704" i="1"/>
  <c r="O1704" i="1" s="1"/>
  <c r="N1700" i="1"/>
  <c r="O1700" i="1" s="1"/>
  <c r="N1696" i="1"/>
  <c r="O1696" i="1" s="1"/>
  <c r="N1692" i="1"/>
  <c r="O1692" i="1" s="1"/>
  <c r="N1688" i="1"/>
  <c r="O1688" i="1" s="1"/>
  <c r="N1684" i="1"/>
  <c r="O1684" i="1" s="1"/>
  <c r="N1680" i="1"/>
  <c r="O1680" i="1" s="1"/>
  <c r="N1676" i="1"/>
  <c r="O1676" i="1" s="1"/>
  <c r="N1672" i="1"/>
  <c r="O1672" i="1" s="1"/>
  <c r="N1668" i="1"/>
  <c r="O1668" i="1" s="1"/>
  <c r="N1664" i="1"/>
  <c r="O1664" i="1" s="1"/>
  <c r="N1660" i="1"/>
  <c r="O1660" i="1" s="1"/>
  <c r="N1656" i="1"/>
  <c r="O1656" i="1" s="1"/>
  <c r="N1652" i="1"/>
  <c r="O1652" i="1" s="1"/>
  <c r="N1648" i="1"/>
  <c r="O1648" i="1" s="1"/>
  <c r="N1644" i="1"/>
  <c r="O1644" i="1" s="1"/>
  <c r="N1640" i="1"/>
  <c r="O1640" i="1" s="1"/>
  <c r="N1636" i="1"/>
  <c r="O1636" i="1" s="1"/>
  <c r="N1632" i="1"/>
  <c r="O1632" i="1" s="1"/>
  <c r="N1628" i="1"/>
  <c r="O1628" i="1" s="1"/>
  <c r="N1624" i="1"/>
  <c r="O1624" i="1" s="1"/>
  <c r="N1620" i="1"/>
  <c r="O1620" i="1" s="1"/>
  <c r="N1616" i="1"/>
  <c r="O1616" i="1" s="1"/>
  <c r="N1612" i="1"/>
  <c r="O1612" i="1" s="1"/>
  <c r="N1608" i="1"/>
  <c r="O1608" i="1" s="1"/>
  <c r="N1604" i="1"/>
  <c r="O1604" i="1" s="1"/>
  <c r="N1600" i="1"/>
  <c r="O1600" i="1" s="1"/>
  <c r="N1596" i="1"/>
  <c r="O1596" i="1" s="1"/>
  <c r="N1592" i="1"/>
  <c r="O1592" i="1" s="1"/>
  <c r="N1588" i="1"/>
  <c r="O1588" i="1" s="1"/>
  <c r="N1584" i="1"/>
  <c r="O1584" i="1" s="1"/>
  <c r="N1580" i="1"/>
  <c r="O1580" i="1" s="1"/>
  <c r="N1576" i="1"/>
  <c r="O1576" i="1" s="1"/>
  <c r="N1572" i="1"/>
  <c r="O1572" i="1" s="1"/>
  <c r="N1568" i="1"/>
  <c r="O1568" i="1" s="1"/>
  <c r="N1564" i="1"/>
  <c r="O1564" i="1" s="1"/>
  <c r="N1560" i="1"/>
  <c r="O1560" i="1" s="1"/>
  <c r="N1556" i="1"/>
  <c r="O1556" i="1" s="1"/>
  <c r="N1552" i="1"/>
  <c r="O1552" i="1" s="1"/>
  <c r="N1548" i="1"/>
  <c r="O1548" i="1" s="1"/>
  <c r="N1544" i="1"/>
  <c r="O1544" i="1" s="1"/>
  <c r="N1540" i="1"/>
  <c r="O1540" i="1" s="1"/>
  <c r="N1536" i="1"/>
  <c r="O1536" i="1" s="1"/>
  <c r="N1532" i="1"/>
  <c r="O1532" i="1" s="1"/>
  <c r="N1528" i="1"/>
  <c r="O1528" i="1" s="1"/>
  <c r="N1524" i="1"/>
  <c r="O1524" i="1" s="1"/>
  <c r="N1520" i="1"/>
  <c r="O1520" i="1" s="1"/>
  <c r="N1516" i="1"/>
  <c r="O1516" i="1" s="1"/>
  <c r="N1512" i="1"/>
  <c r="O1512" i="1" s="1"/>
  <c r="N1508" i="1"/>
  <c r="O1508" i="1" s="1"/>
  <c r="N1504" i="1"/>
  <c r="O1504" i="1" s="1"/>
  <c r="N1500" i="1"/>
  <c r="O1500" i="1" s="1"/>
  <c r="N1496" i="1"/>
  <c r="O1496" i="1" s="1"/>
  <c r="N1492" i="1"/>
  <c r="O1492" i="1" s="1"/>
  <c r="N1488" i="1"/>
  <c r="O1488" i="1" s="1"/>
  <c r="N1484" i="1"/>
  <c r="O1484" i="1" s="1"/>
  <c r="N1480" i="1"/>
  <c r="O1480" i="1" s="1"/>
  <c r="N1476" i="1"/>
  <c r="O1476" i="1" s="1"/>
  <c r="N1472" i="1"/>
  <c r="O1472" i="1" s="1"/>
  <c r="N1468" i="1"/>
  <c r="O1468" i="1" s="1"/>
  <c r="N1464" i="1"/>
  <c r="O1464" i="1" s="1"/>
  <c r="N1460" i="1"/>
  <c r="O1460" i="1" s="1"/>
  <c r="N1456" i="1"/>
  <c r="O1456" i="1" s="1"/>
  <c r="N1452" i="1"/>
  <c r="O1452" i="1" s="1"/>
  <c r="N1448" i="1"/>
  <c r="O1448" i="1" s="1"/>
  <c r="N1444" i="1"/>
  <c r="O1444" i="1" s="1"/>
  <c r="N1440" i="1"/>
  <c r="O1440" i="1" s="1"/>
  <c r="N1436" i="1"/>
  <c r="O1436" i="1" s="1"/>
  <c r="N1432" i="1"/>
  <c r="O1432" i="1" s="1"/>
  <c r="N1428" i="1"/>
  <c r="O1428" i="1" s="1"/>
  <c r="N1424" i="1"/>
  <c r="O1424" i="1" s="1"/>
  <c r="N1420" i="1"/>
  <c r="O1420" i="1" s="1"/>
  <c r="N1416" i="1"/>
  <c r="O1416" i="1" s="1"/>
  <c r="N1412" i="1"/>
  <c r="O1412" i="1" s="1"/>
  <c r="N1408" i="1"/>
  <c r="O1408" i="1" s="1"/>
  <c r="N1404" i="1"/>
  <c r="O1404" i="1" s="1"/>
  <c r="N1400" i="1"/>
  <c r="O1400" i="1" s="1"/>
  <c r="N1396" i="1"/>
  <c r="O1396" i="1" s="1"/>
  <c r="N1392" i="1"/>
  <c r="O1392" i="1" s="1"/>
  <c r="N1388" i="1"/>
  <c r="O1388" i="1" s="1"/>
  <c r="N1384" i="1"/>
  <c r="O1384" i="1" s="1"/>
  <c r="N1380" i="1"/>
  <c r="O1380" i="1" s="1"/>
  <c r="N1376" i="1"/>
  <c r="O1376" i="1" s="1"/>
  <c r="N1372" i="1"/>
  <c r="O1372" i="1" s="1"/>
  <c r="N1368" i="1"/>
  <c r="O1368" i="1" s="1"/>
  <c r="N1364" i="1"/>
  <c r="O1364" i="1" s="1"/>
  <c r="N1360" i="1"/>
  <c r="O1360" i="1" s="1"/>
  <c r="N1356" i="1"/>
  <c r="O1356" i="1" s="1"/>
  <c r="N1352" i="1"/>
  <c r="O1352" i="1" s="1"/>
  <c r="N1348" i="1"/>
  <c r="O1348" i="1" s="1"/>
  <c r="N1344" i="1"/>
  <c r="O1344" i="1" s="1"/>
  <c r="N1340" i="1"/>
  <c r="O1340" i="1" s="1"/>
  <c r="N1336" i="1"/>
  <c r="O1336" i="1" s="1"/>
  <c r="N1332" i="1"/>
  <c r="O1332" i="1" s="1"/>
  <c r="N1328" i="1"/>
  <c r="O1328" i="1" s="1"/>
  <c r="N1324" i="1"/>
  <c r="O1324" i="1" s="1"/>
  <c r="N1320" i="1"/>
  <c r="O1320" i="1" s="1"/>
  <c r="N1316" i="1"/>
  <c r="O1316" i="1" s="1"/>
  <c r="N1312" i="1"/>
  <c r="O1312" i="1" s="1"/>
  <c r="N1308" i="1"/>
  <c r="O1308" i="1" s="1"/>
  <c r="N1304" i="1"/>
  <c r="O1304" i="1" s="1"/>
  <c r="N1300" i="1"/>
  <c r="O1300" i="1" s="1"/>
  <c r="N1296" i="1"/>
  <c r="O1296" i="1" s="1"/>
  <c r="N1292" i="1"/>
  <c r="O1292" i="1" s="1"/>
  <c r="N1288" i="1"/>
  <c r="O1288" i="1" s="1"/>
  <c r="N1284" i="1"/>
  <c r="O1284" i="1" s="1"/>
  <c r="N1280" i="1"/>
  <c r="O1280" i="1" s="1"/>
  <c r="N1276" i="1"/>
  <c r="O1276" i="1" s="1"/>
  <c r="N1272" i="1"/>
  <c r="O1272" i="1" s="1"/>
  <c r="N1268" i="1"/>
  <c r="O1268" i="1" s="1"/>
  <c r="N1264" i="1"/>
  <c r="O1264" i="1" s="1"/>
  <c r="N1260" i="1"/>
  <c r="O1260" i="1" s="1"/>
  <c r="N1256" i="1"/>
  <c r="O1256" i="1" s="1"/>
  <c r="N1252" i="1"/>
  <c r="O1252" i="1" s="1"/>
  <c r="N1248" i="1"/>
  <c r="O1248" i="1" s="1"/>
  <c r="N1244" i="1"/>
  <c r="O1244" i="1" s="1"/>
  <c r="N1240" i="1"/>
  <c r="O1240" i="1" s="1"/>
  <c r="N1236" i="1"/>
  <c r="O1236" i="1" s="1"/>
  <c r="N1232" i="1"/>
  <c r="O1232" i="1" s="1"/>
  <c r="N1228" i="1"/>
  <c r="O1228" i="1" s="1"/>
  <c r="N1224" i="1"/>
  <c r="O1224" i="1" s="1"/>
  <c r="N1220" i="1"/>
  <c r="O1220" i="1" s="1"/>
  <c r="N1216" i="1"/>
  <c r="O1216" i="1" s="1"/>
  <c r="N1212" i="1"/>
  <c r="O1212" i="1" s="1"/>
  <c r="N1208" i="1"/>
  <c r="O1208" i="1" s="1"/>
  <c r="N1204" i="1"/>
  <c r="O1204" i="1" s="1"/>
  <c r="N1200" i="1"/>
  <c r="O1200" i="1" s="1"/>
  <c r="N1196" i="1"/>
  <c r="O1196" i="1" s="1"/>
  <c r="N1192" i="1"/>
  <c r="O1192" i="1" s="1"/>
  <c r="N1188" i="1"/>
  <c r="O1188" i="1" s="1"/>
  <c r="N1184" i="1"/>
  <c r="O1184" i="1" s="1"/>
  <c r="N1180" i="1"/>
  <c r="O1180" i="1" s="1"/>
  <c r="N1176" i="1"/>
  <c r="O1176" i="1" s="1"/>
  <c r="N1172" i="1"/>
  <c r="O1172" i="1" s="1"/>
  <c r="N1168" i="1"/>
  <c r="O1168" i="1" s="1"/>
  <c r="N1164" i="1"/>
  <c r="O1164" i="1" s="1"/>
  <c r="N1160" i="1"/>
  <c r="O1160" i="1" s="1"/>
  <c r="N1156" i="1"/>
  <c r="O1156" i="1" s="1"/>
  <c r="N1152" i="1"/>
  <c r="O1152" i="1" s="1"/>
  <c r="N1148" i="1"/>
  <c r="O1148" i="1" s="1"/>
  <c r="N1144" i="1"/>
  <c r="O1144" i="1" s="1"/>
  <c r="N1140" i="1"/>
  <c r="O1140" i="1" s="1"/>
  <c r="N1136" i="1"/>
  <c r="O1136" i="1" s="1"/>
  <c r="N1132" i="1"/>
  <c r="O1132" i="1" s="1"/>
  <c r="N1128" i="1"/>
  <c r="O1128" i="1" s="1"/>
  <c r="N1124" i="1"/>
  <c r="O1124" i="1" s="1"/>
  <c r="N1120" i="1"/>
  <c r="O1120" i="1" s="1"/>
  <c r="N1116" i="1"/>
  <c r="O1116" i="1" s="1"/>
  <c r="N1112" i="1"/>
  <c r="O1112" i="1" s="1"/>
  <c r="N1108" i="1"/>
  <c r="O1108" i="1" s="1"/>
  <c r="N1104" i="1"/>
  <c r="O1104" i="1" s="1"/>
  <c r="N1100" i="1"/>
  <c r="O1100" i="1" s="1"/>
  <c r="N1096" i="1"/>
  <c r="O1096" i="1" s="1"/>
  <c r="N1092" i="1"/>
  <c r="O1092" i="1" s="1"/>
  <c r="N1088" i="1"/>
  <c r="O1088" i="1" s="1"/>
  <c r="N1084" i="1"/>
  <c r="O1084" i="1" s="1"/>
  <c r="N1080" i="1"/>
  <c r="O1080" i="1" s="1"/>
  <c r="N1076" i="1"/>
  <c r="O1076" i="1" s="1"/>
  <c r="N1072" i="1"/>
  <c r="O1072" i="1" s="1"/>
  <c r="N1068" i="1"/>
  <c r="O1068" i="1" s="1"/>
  <c r="N1064" i="1"/>
  <c r="O1064" i="1" s="1"/>
  <c r="N1060" i="1"/>
  <c r="O1060" i="1" s="1"/>
  <c r="N1056" i="1"/>
  <c r="O1056" i="1" s="1"/>
  <c r="N1052" i="1"/>
  <c r="O1052" i="1" s="1"/>
  <c r="N1048" i="1"/>
  <c r="O1048" i="1" s="1"/>
  <c r="N1044" i="1"/>
  <c r="O1044" i="1" s="1"/>
  <c r="N1040" i="1"/>
  <c r="O1040" i="1" s="1"/>
  <c r="N1036" i="1"/>
  <c r="O1036" i="1" s="1"/>
  <c r="N1032" i="1"/>
  <c r="O1032" i="1" s="1"/>
  <c r="N1028" i="1"/>
  <c r="O1028" i="1" s="1"/>
  <c r="N1024" i="1"/>
  <c r="O1024" i="1" s="1"/>
  <c r="N1020" i="1"/>
  <c r="O1020" i="1" s="1"/>
  <c r="N1016" i="1"/>
  <c r="O1016" i="1" s="1"/>
  <c r="N1012" i="1"/>
  <c r="O1012" i="1" s="1"/>
  <c r="N1008" i="1"/>
  <c r="O1008" i="1" s="1"/>
  <c r="N1004" i="1"/>
  <c r="O1004" i="1" s="1"/>
  <c r="N1000" i="1"/>
  <c r="O1000" i="1" s="1"/>
  <c r="N996" i="1"/>
  <c r="O996" i="1" s="1"/>
  <c r="N992" i="1"/>
  <c r="O992" i="1" s="1"/>
  <c r="N988" i="1"/>
  <c r="O988" i="1" s="1"/>
  <c r="N984" i="1"/>
  <c r="O984" i="1" s="1"/>
  <c r="N980" i="1"/>
  <c r="O980" i="1" s="1"/>
  <c r="N976" i="1"/>
  <c r="O976" i="1" s="1"/>
  <c r="N972" i="1"/>
  <c r="O972" i="1" s="1"/>
  <c r="N968" i="1"/>
  <c r="O968" i="1" s="1"/>
  <c r="N964" i="1"/>
  <c r="O964" i="1" s="1"/>
  <c r="N960" i="1"/>
  <c r="O960" i="1" s="1"/>
  <c r="N956" i="1"/>
  <c r="O956" i="1" s="1"/>
  <c r="N952" i="1"/>
  <c r="O952" i="1" s="1"/>
  <c r="N948" i="1"/>
  <c r="O948" i="1" s="1"/>
  <c r="N944" i="1"/>
  <c r="O944" i="1" s="1"/>
  <c r="N940" i="1"/>
  <c r="O940" i="1" s="1"/>
  <c r="N936" i="1"/>
  <c r="O936" i="1" s="1"/>
  <c r="N932" i="1"/>
  <c r="O932" i="1" s="1"/>
  <c r="N928" i="1"/>
  <c r="O928" i="1" s="1"/>
  <c r="N924" i="1"/>
  <c r="O924" i="1" s="1"/>
  <c r="N920" i="1"/>
  <c r="O920" i="1" s="1"/>
  <c r="N916" i="1"/>
  <c r="O916" i="1" s="1"/>
  <c r="N912" i="1"/>
  <c r="O912" i="1" s="1"/>
  <c r="N908" i="1"/>
  <c r="O908" i="1" s="1"/>
  <c r="N904" i="1"/>
  <c r="O904" i="1" s="1"/>
  <c r="N900" i="1"/>
  <c r="O900" i="1" s="1"/>
  <c r="N896" i="1"/>
  <c r="O896" i="1" s="1"/>
  <c r="N892" i="1"/>
  <c r="O892" i="1" s="1"/>
  <c r="N888" i="1"/>
  <c r="O888" i="1" s="1"/>
  <c r="N884" i="1"/>
  <c r="O884" i="1" s="1"/>
  <c r="N880" i="1"/>
  <c r="O880" i="1" s="1"/>
  <c r="N876" i="1"/>
  <c r="O876" i="1" s="1"/>
  <c r="N872" i="1"/>
  <c r="O872" i="1" s="1"/>
  <c r="N868" i="1"/>
  <c r="O868" i="1" s="1"/>
  <c r="N864" i="1"/>
  <c r="O864" i="1" s="1"/>
  <c r="N860" i="1"/>
  <c r="O860" i="1" s="1"/>
  <c r="N856" i="1"/>
  <c r="O856" i="1" s="1"/>
  <c r="N852" i="1"/>
  <c r="O852" i="1" s="1"/>
  <c r="N848" i="1"/>
  <c r="O848" i="1" s="1"/>
  <c r="N844" i="1"/>
  <c r="O844" i="1" s="1"/>
  <c r="N840" i="1"/>
  <c r="O840" i="1" s="1"/>
  <c r="N836" i="1"/>
  <c r="O836" i="1" s="1"/>
  <c r="N832" i="1"/>
  <c r="O832" i="1" s="1"/>
  <c r="N828" i="1"/>
  <c r="O828" i="1" s="1"/>
  <c r="N824" i="1"/>
  <c r="O824" i="1" s="1"/>
  <c r="N820" i="1"/>
  <c r="O820" i="1" s="1"/>
  <c r="N816" i="1"/>
  <c r="O816" i="1" s="1"/>
  <c r="N812" i="1"/>
  <c r="O812" i="1" s="1"/>
  <c r="N808" i="1"/>
  <c r="O808" i="1" s="1"/>
  <c r="N804" i="1"/>
  <c r="O804" i="1" s="1"/>
  <c r="N800" i="1"/>
  <c r="O800" i="1" s="1"/>
  <c r="N796" i="1"/>
  <c r="O796" i="1" s="1"/>
  <c r="N792" i="1"/>
  <c r="O792" i="1" s="1"/>
  <c r="N788" i="1"/>
  <c r="O788" i="1" s="1"/>
  <c r="N784" i="1"/>
  <c r="O784" i="1" s="1"/>
  <c r="N780" i="1"/>
  <c r="O780" i="1" s="1"/>
  <c r="N776" i="1"/>
  <c r="O776" i="1" s="1"/>
  <c r="N772" i="1"/>
  <c r="O772" i="1" s="1"/>
  <c r="N768" i="1"/>
  <c r="O768" i="1" s="1"/>
  <c r="N764" i="1"/>
  <c r="O764" i="1" s="1"/>
  <c r="N760" i="1"/>
  <c r="O760" i="1" s="1"/>
  <c r="N756" i="1"/>
  <c r="O756" i="1" s="1"/>
  <c r="N752" i="1"/>
  <c r="O752" i="1" s="1"/>
  <c r="N748" i="1"/>
  <c r="O748" i="1" s="1"/>
  <c r="N744" i="1"/>
  <c r="O744" i="1" s="1"/>
  <c r="N740" i="1"/>
  <c r="O740" i="1" s="1"/>
  <c r="N736" i="1"/>
  <c r="O736" i="1" s="1"/>
  <c r="N732" i="1"/>
  <c r="O732" i="1" s="1"/>
  <c r="N728" i="1"/>
  <c r="O728" i="1" s="1"/>
  <c r="N724" i="1"/>
  <c r="O724" i="1" s="1"/>
  <c r="N720" i="1"/>
  <c r="O720" i="1" s="1"/>
  <c r="N716" i="1"/>
  <c r="O716" i="1" s="1"/>
  <c r="N712" i="1"/>
  <c r="O712" i="1" s="1"/>
  <c r="N708" i="1"/>
  <c r="O708" i="1" s="1"/>
  <c r="N704" i="1"/>
  <c r="O704" i="1" s="1"/>
  <c r="N700" i="1"/>
  <c r="O700" i="1" s="1"/>
  <c r="N696" i="1"/>
  <c r="O696" i="1" s="1"/>
  <c r="N692" i="1"/>
  <c r="O692" i="1" s="1"/>
  <c r="N688" i="1"/>
  <c r="O688" i="1" s="1"/>
  <c r="N684" i="1"/>
  <c r="O684" i="1" s="1"/>
  <c r="N680" i="1"/>
  <c r="O680" i="1" s="1"/>
  <c r="N676" i="1"/>
  <c r="O676" i="1" s="1"/>
  <c r="N672" i="1"/>
  <c r="O672" i="1" s="1"/>
  <c r="N668" i="1"/>
  <c r="O668" i="1" s="1"/>
  <c r="N664" i="1"/>
  <c r="O664" i="1" s="1"/>
  <c r="N660" i="1"/>
  <c r="O660" i="1" s="1"/>
  <c r="N656" i="1"/>
  <c r="O656" i="1" s="1"/>
  <c r="N652" i="1"/>
  <c r="O652" i="1" s="1"/>
  <c r="N648" i="1"/>
  <c r="O648" i="1" s="1"/>
  <c r="N644" i="1"/>
  <c r="O644" i="1" s="1"/>
  <c r="N640" i="1"/>
  <c r="O640" i="1" s="1"/>
  <c r="N636" i="1"/>
  <c r="O636" i="1" s="1"/>
  <c r="N632" i="1"/>
  <c r="O632" i="1" s="1"/>
  <c r="N628" i="1"/>
  <c r="O628" i="1" s="1"/>
  <c r="N624" i="1"/>
  <c r="O624" i="1" s="1"/>
  <c r="N620" i="1"/>
  <c r="O620" i="1" s="1"/>
  <c r="N616" i="1"/>
  <c r="O616" i="1" s="1"/>
  <c r="N612" i="1"/>
  <c r="O612" i="1" s="1"/>
  <c r="N608" i="1"/>
  <c r="O608" i="1" s="1"/>
  <c r="N604" i="1"/>
  <c r="O604" i="1" s="1"/>
  <c r="N600" i="1"/>
  <c r="O600" i="1" s="1"/>
  <c r="N596" i="1"/>
  <c r="O596" i="1" s="1"/>
  <c r="N592" i="1"/>
  <c r="O592" i="1" s="1"/>
  <c r="N588" i="1"/>
  <c r="O588" i="1" s="1"/>
  <c r="N584" i="1"/>
  <c r="O584" i="1" s="1"/>
  <c r="N580" i="1"/>
  <c r="O580" i="1" s="1"/>
  <c r="N576" i="1"/>
  <c r="O576" i="1" s="1"/>
  <c r="N572" i="1"/>
  <c r="O572" i="1" s="1"/>
  <c r="N568" i="1"/>
  <c r="O568" i="1" s="1"/>
  <c r="N564" i="1"/>
  <c r="O564" i="1" s="1"/>
  <c r="N560" i="1"/>
  <c r="O560" i="1" s="1"/>
  <c r="N556" i="1"/>
  <c r="O556" i="1" s="1"/>
  <c r="N552" i="1"/>
  <c r="O552" i="1" s="1"/>
  <c r="N548" i="1"/>
  <c r="O548" i="1" s="1"/>
  <c r="N544" i="1"/>
  <c r="O544" i="1" s="1"/>
  <c r="N540" i="1"/>
  <c r="O540" i="1" s="1"/>
  <c r="N536" i="1"/>
  <c r="O536" i="1" s="1"/>
  <c r="N532" i="1"/>
  <c r="O532" i="1" s="1"/>
  <c r="N528" i="1"/>
  <c r="O528" i="1" s="1"/>
  <c r="N524" i="1"/>
  <c r="O524" i="1" s="1"/>
  <c r="N520" i="1"/>
  <c r="O520" i="1" s="1"/>
  <c r="N516" i="1"/>
  <c r="O516" i="1" s="1"/>
  <c r="N512" i="1"/>
  <c r="O512" i="1" s="1"/>
  <c r="N508" i="1"/>
  <c r="O508" i="1" s="1"/>
  <c r="N504" i="1"/>
  <c r="O504" i="1" s="1"/>
  <c r="N500" i="1"/>
  <c r="O500" i="1" s="1"/>
  <c r="N496" i="1"/>
  <c r="O496" i="1" s="1"/>
  <c r="N492" i="1"/>
  <c r="O492" i="1" s="1"/>
  <c r="N488" i="1"/>
  <c r="O488" i="1" s="1"/>
  <c r="N484" i="1"/>
  <c r="O484" i="1" s="1"/>
  <c r="N480" i="1"/>
  <c r="O480" i="1" s="1"/>
  <c r="N476" i="1"/>
  <c r="O476" i="1" s="1"/>
  <c r="N472" i="1"/>
  <c r="O472" i="1" s="1"/>
  <c r="N468" i="1"/>
  <c r="O468" i="1" s="1"/>
  <c r="N464" i="1"/>
  <c r="O464" i="1" s="1"/>
  <c r="N460" i="1"/>
  <c r="O460" i="1" s="1"/>
  <c r="N456" i="1"/>
  <c r="O456" i="1" s="1"/>
  <c r="N452" i="1"/>
  <c r="O452" i="1" s="1"/>
  <c r="N448" i="1"/>
  <c r="O448" i="1" s="1"/>
  <c r="N444" i="1"/>
  <c r="O444" i="1" s="1"/>
  <c r="N440" i="1"/>
  <c r="O440" i="1" s="1"/>
  <c r="N436" i="1"/>
  <c r="O436" i="1" s="1"/>
  <c r="N432" i="1"/>
  <c r="O432" i="1" s="1"/>
  <c r="N428" i="1"/>
  <c r="O428" i="1" s="1"/>
  <c r="N424" i="1"/>
  <c r="O424" i="1" s="1"/>
  <c r="N420" i="1"/>
  <c r="O420" i="1" s="1"/>
  <c r="N416" i="1"/>
  <c r="O416" i="1" s="1"/>
  <c r="N412" i="1"/>
  <c r="O412" i="1" s="1"/>
  <c r="N408" i="1"/>
  <c r="O408" i="1" s="1"/>
  <c r="N404" i="1"/>
  <c r="O404" i="1" s="1"/>
  <c r="N400" i="1"/>
  <c r="O400" i="1" s="1"/>
  <c r="N396" i="1"/>
  <c r="O396" i="1" s="1"/>
  <c r="N392" i="1"/>
  <c r="O392" i="1" s="1"/>
  <c r="N388" i="1"/>
  <c r="O388" i="1" s="1"/>
  <c r="N384" i="1"/>
  <c r="O384" i="1" s="1"/>
  <c r="N380" i="1"/>
  <c r="O380" i="1" s="1"/>
  <c r="N376" i="1"/>
  <c r="O376" i="1" s="1"/>
  <c r="N372" i="1"/>
  <c r="O372" i="1" s="1"/>
  <c r="N368" i="1"/>
  <c r="O368" i="1" s="1"/>
  <c r="N364" i="1"/>
  <c r="O364" i="1" s="1"/>
  <c r="N360" i="1"/>
  <c r="O360" i="1" s="1"/>
  <c r="N356" i="1"/>
  <c r="O356" i="1" s="1"/>
  <c r="N352" i="1"/>
  <c r="O352" i="1" s="1"/>
  <c r="N348" i="1"/>
  <c r="O348" i="1" s="1"/>
  <c r="N344" i="1"/>
  <c r="O344" i="1" s="1"/>
  <c r="N340" i="1"/>
  <c r="O340" i="1" s="1"/>
  <c r="N336" i="1"/>
  <c r="O336" i="1" s="1"/>
  <c r="N332" i="1"/>
  <c r="O332" i="1" s="1"/>
  <c r="N328" i="1"/>
  <c r="O328" i="1" s="1"/>
  <c r="N324" i="1"/>
  <c r="O324" i="1" s="1"/>
  <c r="N320" i="1"/>
  <c r="O320" i="1" s="1"/>
  <c r="N316" i="1"/>
  <c r="O316" i="1" s="1"/>
  <c r="N312" i="1"/>
  <c r="O312" i="1" s="1"/>
  <c r="N308" i="1"/>
  <c r="O308" i="1" s="1"/>
  <c r="N304" i="1"/>
  <c r="O304" i="1" s="1"/>
  <c r="N300" i="1"/>
  <c r="O300" i="1" s="1"/>
  <c r="N296" i="1"/>
  <c r="O296" i="1" s="1"/>
  <c r="N292" i="1"/>
  <c r="O292" i="1" s="1"/>
  <c r="N288" i="1"/>
  <c r="O288" i="1" s="1"/>
  <c r="N284" i="1"/>
  <c r="O284" i="1" s="1"/>
  <c r="N280" i="1"/>
  <c r="O280" i="1" s="1"/>
  <c r="N276" i="1"/>
  <c r="O276" i="1" s="1"/>
  <c r="N272" i="1"/>
  <c r="O272" i="1" s="1"/>
  <c r="N268" i="1"/>
  <c r="O268" i="1" s="1"/>
  <c r="N264" i="1"/>
  <c r="O264" i="1" s="1"/>
  <c r="N260" i="1"/>
  <c r="O260" i="1" s="1"/>
  <c r="N256" i="1"/>
  <c r="O256" i="1" s="1"/>
  <c r="N252" i="1"/>
  <c r="O252" i="1" s="1"/>
  <c r="N248" i="1"/>
  <c r="O248" i="1" s="1"/>
  <c r="N244" i="1"/>
  <c r="O244" i="1" s="1"/>
  <c r="N240" i="1"/>
  <c r="O240" i="1" s="1"/>
  <c r="N236" i="1"/>
  <c r="O236" i="1" s="1"/>
  <c r="N232" i="1"/>
  <c r="O232" i="1" s="1"/>
  <c r="N228" i="1"/>
  <c r="O228" i="1" s="1"/>
  <c r="N224" i="1"/>
  <c r="O224" i="1" s="1"/>
  <c r="N220" i="1"/>
  <c r="O220" i="1" s="1"/>
  <c r="N216" i="1"/>
  <c r="O216" i="1" s="1"/>
  <c r="N212" i="1"/>
  <c r="O212" i="1" s="1"/>
  <c r="N208" i="1"/>
  <c r="O208" i="1" s="1"/>
  <c r="N204" i="1"/>
  <c r="O204" i="1" s="1"/>
  <c r="N200" i="1"/>
  <c r="O200" i="1" s="1"/>
  <c r="N196" i="1"/>
  <c r="O196" i="1" s="1"/>
  <c r="N192" i="1"/>
  <c r="O192" i="1" s="1"/>
  <c r="N188" i="1"/>
  <c r="O188" i="1" s="1"/>
  <c r="N184" i="1"/>
  <c r="O184" i="1" s="1"/>
  <c r="N180" i="1"/>
  <c r="O180" i="1" s="1"/>
  <c r="N176" i="1"/>
  <c r="O176" i="1" s="1"/>
  <c r="N172" i="1"/>
  <c r="O172" i="1" s="1"/>
  <c r="N168" i="1"/>
  <c r="O168" i="1" s="1"/>
  <c r="N164" i="1"/>
  <c r="O164" i="1" s="1"/>
  <c r="N160" i="1"/>
  <c r="O160" i="1" s="1"/>
  <c r="N156" i="1"/>
  <c r="O156" i="1" s="1"/>
  <c r="N152" i="1"/>
  <c r="O152" i="1" s="1"/>
  <c r="N148" i="1"/>
  <c r="O148" i="1" s="1"/>
  <c r="N144" i="1"/>
  <c r="O144" i="1" s="1"/>
  <c r="N140" i="1"/>
  <c r="O140" i="1" s="1"/>
  <c r="N136" i="1"/>
  <c r="O136" i="1" s="1"/>
  <c r="N132" i="1"/>
  <c r="O132" i="1" s="1"/>
  <c r="N128" i="1"/>
  <c r="O128" i="1" s="1"/>
  <c r="N124" i="1"/>
  <c r="O124" i="1" s="1"/>
  <c r="N120" i="1"/>
  <c r="O120" i="1" s="1"/>
  <c r="N116" i="1"/>
  <c r="O116" i="1" s="1"/>
  <c r="N112" i="1"/>
  <c r="O112" i="1" s="1"/>
  <c r="N108" i="1"/>
  <c r="O108" i="1" s="1"/>
  <c r="N104" i="1"/>
  <c r="O104" i="1" s="1"/>
  <c r="N100" i="1"/>
  <c r="O100" i="1" s="1"/>
  <c r="N96" i="1"/>
  <c r="O96" i="1" s="1"/>
  <c r="N92" i="1"/>
  <c r="O92" i="1" s="1"/>
  <c r="N88" i="1"/>
  <c r="O88" i="1" s="1"/>
  <c r="N84" i="1"/>
  <c r="O84" i="1" s="1"/>
  <c r="N80" i="1"/>
  <c r="O80" i="1" s="1"/>
  <c r="N76" i="1"/>
  <c r="O76" i="1" s="1"/>
  <c r="N72" i="1"/>
  <c r="O72" i="1" s="1"/>
  <c r="N68" i="1"/>
  <c r="O68" i="1" s="1"/>
  <c r="N64" i="1"/>
  <c r="O64" i="1" s="1"/>
  <c r="N60" i="1"/>
  <c r="O60" i="1" s="1"/>
  <c r="N56" i="1"/>
  <c r="O56" i="1" s="1"/>
  <c r="N52" i="1"/>
  <c r="O52" i="1" s="1"/>
  <c r="N48" i="1"/>
  <c r="O48" i="1" s="1"/>
  <c r="N44" i="1"/>
  <c r="O44" i="1" s="1"/>
  <c r="N40" i="1"/>
  <c r="O40" i="1" s="1"/>
  <c r="N36" i="1"/>
  <c r="O36" i="1" s="1"/>
  <c r="N32" i="1"/>
  <c r="O32" i="1" s="1"/>
  <c r="N28" i="1"/>
  <c r="O28" i="1" s="1"/>
  <c r="N2890" i="1"/>
  <c r="O2890" i="1" s="1"/>
  <c r="N2886" i="1"/>
  <c r="O2886" i="1" s="1"/>
  <c r="N2882" i="1"/>
  <c r="O2882" i="1" s="1"/>
  <c r="N2878" i="1"/>
  <c r="O2878" i="1" s="1"/>
  <c r="N2874" i="1"/>
  <c r="O2874" i="1" s="1"/>
  <c r="N2870" i="1"/>
  <c r="O2870" i="1" s="1"/>
  <c r="N2866" i="1"/>
  <c r="O2866" i="1" s="1"/>
  <c r="N2862" i="1"/>
  <c r="O2862" i="1" s="1"/>
  <c r="N2858" i="1"/>
  <c r="O2858" i="1" s="1"/>
  <c r="N2854" i="1"/>
  <c r="O2854" i="1" s="1"/>
  <c r="N2850" i="1"/>
  <c r="O2850" i="1" s="1"/>
  <c r="N2846" i="1"/>
  <c r="O2846" i="1" s="1"/>
  <c r="N2842" i="1"/>
  <c r="O2842" i="1" s="1"/>
  <c r="N2838" i="1"/>
  <c r="O2838" i="1" s="1"/>
  <c r="N2834" i="1"/>
  <c r="O2834" i="1" s="1"/>
  <c r="N2830" i="1"/>
  <c r="O2830" i="1" s="1"/>
  <c r="N2826" i="1"/>
  <c r="O2826" i="1" s="1"/>
  <c r="N2822" i="1"/>
  <c r="O2822" i="1" s="1"/>
  <c r="N2818" i="1"/>
  <c r="O2818" i="1" s="1"/>
  <c r="N2814" i="1"/>
  <c r="O2814" i="1" s="1"/>
  <c r="N2810" i="1"/>
  <c r="O2810" i="1" s="1"/>
  <c r="N2806" i="1"/>
  <c r="O2806" i="1" s="1"/>
  <c r="N2802" i="1"/>
  <c r="O2802" i="1" s="1"/>
  <c r="N2798" i="1"/>
  <c r="O2798" i="1" s="1"/>
  <c r="N2794" i="1"/>
  <c r="O2794" i="1" s="1"/>
  <c r="N2790" i="1"/>
  <c r="O2790" i="1" s="1"/>
  <c r="N2786" i="1"/>
  <c r="O2786" i="1" s="1"/>
  <c r="N2782" i="1"/>
  <c r="O2782" i="1" s="1"/>
  <c r="N2778" i="1"/>
  <c r="O2778" i="1" s="1"/>
  <c r="N2774" i="1"/>
  <c r="O2774" i="1" s="1"/>
  <c r="N2770" i="1"/>
  <c r="O2770" i="1" s="1"/>
  <c r="N2766" i="1"/>
  <c r="O2766" i="1" s="1"/>
  <c r="N2762" i="1"/>
  <c r="O2762" i="1" s="1"/>
  <c r="N2758" i="1"/>
  <c r="O2758" i="1" s="1"/>
  <c r="N2754" i="1"/>
  <c r="O2754" i="1" s="1"/>
  <c r="N2750" i="1"/>
  <c r="O2750" i="1" s="1"/>
  <c r="N2746" i="1"/>
  <c r="O2746" i="1" s="1"/>
  <c r="N2742" i="1"/>
  <c r="O2742" i="1" s="1"/>
  <c r="N2738" i="1"/>
  <c r="O2738" i="1" s="1"/>
  <c r="N2734" i="1"/>
  <c r="O2734" i="1" s="1"/>
  <c r="N2730" i="1"/>
  <c r="O2730" i="1" s="1"/>
  <c r="N2726" i="1"/>
  <c r="O2726" i="1" s="1"/>
  <c r="N2722" i="1"/>
  <c r="O2722" i="1" s="1"/>
  <c r="N2718" i="1"/>
  <c r="O2718" i="1" s="1"/>
  <c r="N2714" i="1"/>
  <c r="O2714" i="1" s="1"/>
  <c r="N2710" i="1"/>
  <c r="O2710" i="1" s="1"/>
  <c r="N2706" i="1"/>
  <c r="O2706" i="1" s="1"/>
  <c r="N2702" i="1"/>
  <c r="O2702" i="1" s="1"/>
  <c r="N2698" i="1"/>
  <c r="O2698" i="1" s="1"/>
  <c r="N2694" i="1"/>
  <c r="O2694" i="1" s="1"/>
  <c r="N2690" i="1"/>
  <c r="O2690" i="1" s="1"/>
  <c r="N2686" i="1"/>
  <c r="O2686" i="1" s="1"/>
  <c r="N2682" i="1"/>
  <c r="O2682" i="1" s="1"/>
  <c r="N2678" i="1"/>
  <c r="O2678" i="1" s="1"/>
  <c r="N2674" i="1"/>
  <c r="O2674" i="1" s="1"/>
  <c r="N2670" i="1"/>
  <c r="O2670" i="1" s="1"/>
  <c r="N2666" i="1"/>
  <c r="O2666" i="1" s="1"/>
  <c r="N2662" i="1"/>
  <c r="O2662" i="1" s="1"/>
  <c r="N2658" i="1"/>
  <c r="O2658" i="1" s="1"/>
  <c r="N2654" i="1"/>
  <c r="O2654" i="1" s="1"/>
  <c r="N2650" i="1"/>
  <c r="O2650" i="1" s="1"/>
  <c r="N2646" i="1"/>
  <c r="O2646" i="1" s="1"/>
  <c r="N2642" i="1"/>
  <c r="O2642" i="1" s="1"/>
  <c r="N2638" i="1"/>
  <c r="O2638" i="1" s="1"/>
  <c r="N2634" i="1"/>
  <c r="O2634" i="1" s="1"/>
  <c r="N2630" i="1"/>
  <c r="O2630" i="1" s="1"/>
  <c r="N2626" i="1"/>
  <c r="O2626" i="1" s="1"/>
  <c r="N2622" i="1"/>
  <c r="O2622" i="1" s="1"/>
  <c r="N2618" i="1"/>
  <c r="O2618" i="1" s="1"/>
  <c r="N2614" i="1"/>
  <c r="O2614" i="1" s="1"/>
  <c r="N2610" i="1"/>
  <c r="O2610" i="1" s="1"/>
  <c r="N2606" i="1"/>
  <c r="O2606" i="1" s="1"/>
  <c r="N2602" i="1"/>
  <c r="O2602" i="1" s="1"/>
  <c r="N2598" i="1"/>
  <c r="O2598" i="1" s="1"/>
  <c r="N2594" i="1"/>
  <c r="O2594" i="1" s="1"/>
  <c r="N2590" i="1"/>
  <c r="O2590" i="1" s="1"/>
  <c r="N2586" i="1"/>
  <c r="O2586" i="1" s="1"/>
  <c r="N2582" i="1"/>
  <c r="O2582" i="1" s="1"/>
  <c r="N2578" i="1"/>
  <c r="O2578" i="1" s="1"/>
  <c r="N2574" i="1"/>
  <c r="O2574" i="1" s="1"/>
  <c r="N2570" i="1"/>
  <c r="O2570" i="1" s="1"/>
  <c r="N2566" i="1"/>
  <c r="O2566" i="1" s="1"/>
  <c r="N2562" i="1"/>
  <c r="O2562" i="1" s="1"/>
  <c r="N2558" i="1"/>
  <c r="O2558" i="1" s="1"/>
  <c r="N2554" i="1"/>
  <c r="O2554" i="1" s="1"/>
  <c r="N2550" i="1"/>
  <c r="O2550" i="1" s="1"/>
  <c r="N2546" i="1"/>
  <c r="O2546" i="1" s="1"/>
  <c r="N2542" i="1"/>
  <c r="O2542" i="1" s="1"/>
  <c r="N2538" i="1"/>
  <c r="O2538" i="1" s="1"/>
  <c r="N2534" i="1"/>
  <c r="O2534" i="1" s="1"/>
  <c r="N2530" i="1"/>
  <c r="O2530" i="1" s="1"/>
  <c r="N2526" i="1"/>
  <c r="O2526" i="1" s="1"/>
  <c r="N2522" i="1"/>
  <c r="O2522" i="1" s="1"/>
  <c r="N2518" i="1"/>
  <c r="O2518" i="1" s="1"/>
  <c r="N2514" i="1"/>
  <c r="O2514" i="1" s="1"/>
  <c r="N2510" i="1"/>
  <c r="O2510" i="1" s="1"/>
  <c r="N2506" i="1"/>
  <c r="O2506" i="1" s="1"/>
  <c r="N2502" i="1"/>
  <c r="O2502" i="1" s="1"/>
  <c r="N2498" i="1"/>
  <c r="O2498" i="1" s="1"/>
  <c r="N2494" i="1"/>
  <c r="O2494" i="1" s="1"/>
  <c r="N2490" i="1"/>
  <c r="O2490" i="1" s="1"/>
  <c r="N2486" i="1"/>
  <c r="O2486" i="1" s="1"/>
  <c r="N2482" i="1"/>
  <c r="O2482" i="1" s="1"/>
  <c r="N2478" i="1"/>
  <c r="O2478" i="1" s="1"/>
  <c r="N2474" i="1"/>
  <c r="O2474" i="1" s="1"/>
  <c r="N2470" i="1"/>
  <c r="O2470" i="1" s="1"/>
  <c r="N2466" i="1"/>
  <c r="O2466" i="1" s="1"/>
  <c r="N2462" i="1"/>
  <c r="O2462" i="1" s="1"/>
  <c r="N2458" i="1"/>
  <c r="O2458" i="1" s="1"/>
  <c r="N2454" i="1"/>
  <c r="O2454" i="1" s="1"/>
  <c r="N2450" i="1"/>
  <c r="O2450" i="1" s="1"/>
  <c r="N2446" i="1"/>
  <c r="O2446" i="1" s="1"/>
  <c r="N2442" i="1"/>
  <c r="O2442" i="1" s="1"/>
  <c r="N2438" i="1"/>
  <c r="O2438" i="1" s="1"/>
  <c r="N2434" i="1"/>
  <c r="O2434" i="1" s="1"/>
  <c r="N2430" i="1"/>
  <c r="O2430" i="1" s="1"/>
  <c r="N2426" i="1"/>
  <c r="O2426" i="1" s="1"/>
  <c r="N2422" i="1"/>
  <c r="O2422" i="1" s="1"/>
  <c r="N2418" i="1"/>
  <c r="O2418" i="1" s="1"/>
  <c r="N2414" i="1"/>
  <c r="O2414" i="1" s="1"/>
  <c r="N2410" i="1"/>
  <c r="O2410" i="1" s="1"/>
  <c r="N2406" i="1"/>
  <c r="O2406" i="1" s="1"/>
  <c r="N2402" i="1"/>
  <c r="O2402" i="1" s="1"/>
  <c r="N2398" i="1"/>
  <c r="O2398" i="1" s="1"/>
  <c r="N2394" i="1"/>
  <c r="O2394" i="1" s="1"/>
  <c r="N2390" i="1"/>
  <c r="O2390" i="1" s="1"/>
  <c r="N2386" i="1"/>
  <c r="O2386" i="1" s="1"/>
  <c r="N2382" i="1"/>
  <c r="O2382" i="1" s="1"/>
  <c r="N2378" i="1"/>
  <c r="O2378" i="1" s="1"/>
  <c r="N2374" i="1"/>
  <c r="O2374" i="1" s="1"/>
  <c r="N2370" i="1"/>
  <c r="O2370" i="1" s="1"/>
  <c r="N2366" i="1"/>
  <c r="O2366" i="1" s="1"/>
  <c r="N2362" i="1"/>
  <c r="O2362" i="1" s="1"/>
  <c r="N2358" i="1"/>
  <c r="O2358" i="1" s="1"/>
  <c r="N2354" i="1"/>
  <c r="O2354" i="1" s="1"/>
  <c r="N2350" i="1"/>
  <c r="O2350" i="1" s="1"/>
  <c r="N2346" i="1"/>
  <c r="O2346" i="1" s="1"/>
  <c r="N2342" i="1"/>
  <c r="O2342" i="1" s="1"/>
  <c r="N2338" i="1"/>
  <c r="O2338" i="1" s="1"/>
  <c r="N2334" i="1"/>
  <c r="O2334" i="1" s="1"/>
  <c r="N2330" i="1"/>
  <c r="O2330" i="1" s="1"/>
  <c r="N2326" i="1"/>
  <c r="O2326" i="1" s="1"/>
  <c r="N2322" i="1"/>
  <c r="O2322" i="1" s="1"/>
  <c r="N2318" i="1"/>
  <c r="O2318" i="1" s="1"/>
  <c r="N2314" i="1"/>
  <c r="O2314" i="1" s="1"/>
  <c r="N2310" i="1"/>
  <c r="O2310" i="1" s="1"/>
  <c r="N2306" i="1"/>
  <c r="O2306" i="1" s="1"/>
  <c r="N2302" i="1"/>
  <c r="O2302" i="1" s="1"/>
  <c r="N2298" i="1"/>
  <c r="O2298" i="1" s="1"/>
  <c r="N2294" i="1"/>
  <c r="O2294" i="1" s="1"/>
  <c r="N2290" i="1"/>
  <c r="O2290" i="1" s="1"/>
  <c r="N2286" i="1"/>
  <c r="O2286" i="1" s="1"/>
  <c r="N2282" i="1"/>
  <c r="O2282" i="1" s="1"/>
  <c r="N2278" i="1"/>
  <c r="O2278" i="1" s="1"/>
  <c r="N2274" i="1"/>
  <c r="O2274" i="1" s="1"/>
  <c r="N2270" i="1"/>
  <c r="O2270" i="1" s="1"/>
  <c r="N2266" i="1"/>
  <c r="O2266" i="1" s="1"/>
  <c r="N2262" i="1"/>
  <c r="O2262" i="1" s="1"/>
  <c r="N2258" i="1"/>
  <c r="O2258" i="1" s="1"/>
  <c r="N2254" i="1"/>
  <c r="O2254" i="1" s="1"/>
  <c r="N2250" i="1"/>
  <c r="O2250" i="1" s="1"/>
  <c r="N2246" i="1"/>
  <c r="O2246" i="1" s="1"/>
  <c r="N2242" i="1"/>
  <c r="O2242" i="1" s="1"/>
  <c r="N2238" i="1"/>
  <c r="O2238" i="1" s="1"/>
  <c r="N2234" i="1"/>
  <c r="O2234" i="1" s="1"/>
  <c r="N2230" i="1"/>
  <c r="O2230" i="1" s="1"/>
  <c r="N2226" i="1"/>
  <c r="O2226" i="1" s="1"/>
  <c r="N2222" i="1"/>
  <c r="O2222" i="1" s="1"/>
  <c r="N2218" i="1"/>
  <c r="O2218" i="1" s="1"/>
  <c r="N2214" i="1"/>
  <c r="O2214" i="1" s="1"/>
  <c r="N2210" i="1"/>
  <c r="O2210" i="1" s="1"/>
  <c r="N2206" i="1"/>
  <c r="O2206" i="1" s="1"/>
  <c r="N2202" i="1"/>
  <c r="O2202" i="1" s="1"/>
  <c r="N2198" i="1"/>
  <c r="O2198" i="1" s="1"/>
  <c r="N2194" i="1"/>
  <c r="O2194" i="1" s="1"/>
  <c r="N2190" i="1"/>
  <c r="O2190" i="1" s="1"/>
  <c r="N2186" i="1"/>
  <c r="O2186" i="1" s="1"/>
  <c r="N2182" i="1"/>
  <c r="O2182" i="1" s="1"/>
  <c r="N2178" i="1"/>
  <c r="O2178" i="1" s="1"/>
  <c r="N2174" i="1"/>
  <c r="O2174" i="1" s="1"/>
  <c r="N2170" i="1"/>
  <c r="O2170" i="1" s="1"/>
  <c r="N2166" i="1"/>
  <c r="O2166" i="1" s="1"/>
  <c r="N2162" i="1"/>
  <c r="O2162" i="1" s="1"/>
  <c r="N2158" i="1"/>
  <c r="O2158" i="1" s="1"/>
  <c r="N2154" i="1"/>
  <c r="O2154" i="1" s="1"/>
  <c r="N2150" i="1"/>
  <c r="O2150" i="1" s="1"/>
  <c r="N2146" i="1"/>
  <c r="O2146" i="1" s="1"/>
  <c r="N2142" i="1"/>
  <c r="O2142" i="1" s="1"/>
  <c r="N2138" i="1"/>
  <c r="O2138" i="1" s="1"/>
  <c r="N2134" i="1"/>
  <c r="O2134" i="1" s="1"/>
  <c r="N2130" i="1"/>
  <c r="O2130" i="1" s="1"/>
  <c r="N2126" i="1"/>
  <c r="O2126" i="1" s="1"/>
  <c r="N2122" i="1"/>
  <c r="O2122" i="1" s="1"/>
  <c r="N2118" i="1"/>
  <c r="O2118" i="1" s="1"/>
  <c r="N2114" i="1"/>
  <c r="O2114" i="1" s="1"/>
  <c r="N2110" i="1"/>
  <c r="O2110" i="1" s="1"/>
  <c r="N2106" i="1"/>
  <c r="O2106" i="1" s="1"/>
  <c r="N2102" i="1"/>
  <c r="O2102" i="1" s="1"/>
  <c r="N2098" i="1"/>
  <c r="O2098" i="1" s="1"/>
  <c r="N2094" i="1"/>
  <c r="O2094" i="1" s="1"/>
  <c r="N2090" i="1"/>
  <c r="O2090" i="1" s="1"/>
  <c r="N2086" i="1"/>
  <c r="O2086" i="1" s="1"/>
  <c r="N2082" i="1"/>
  <c r="O2082" i="1" s="1"/>
  <c r="N2078" i="1"/>
  <c r="O2078" i="1" s="1"/>
  <c r="N2074" i="1"/>
  <c r="O2074" i="1" s="1"/>
  <c r="N2070" i="1"/>
  <c r="O2070" i="1" s="1"/>
  <c r="N2066" i="1"/>
  <c r="O2066" i="1" s="1"/>
  <c r="N2062" i="1"/>
  <c r="O2062" i="1" s="1"/>
  <c r="N2058" i="1"/>
  <c r="O2058" i="1" s="1"/>
  <c r="N2054" i="1"/>
  <c r="O2054" i="1" s="1"/>
  <c r="N2050" i="1"/>
  <c r="O2050" i="1" s="1"/>
  <c r="N2046" i="1"/>
  <c r="O2046" i="1" s="1"/>
  <c r="N2042" i="1"/>
  <c r="O2042" i="1" s="1"/>
  <c r="N2038" i="1"/>
  <c r="O2038" i="1" s="1"/>
  <c r="N2034" i="1"/>
  <c r="O2034" i="1" s="1"/>
  <c r="N2030" i="1"/>
  <c r="O2030" i="1" s="1"/>
  <c r="N2026" i="1"/>
  <c r="O2026" i="1" s="1"/>
  <c r="N2022" i="1"/>
  <c r="O2022" i="1" s="1"/>
  <c r="N2018" i="1"/>
  <c r="O2018" i="1" s="1"/>
  <c r="N2014" i="1"/>
  <c r="O2014" i="1" s="1"/>
  <c r="N2010" i="1"/>
  <c r="O2010" i="1" s="1"/>
  <c r="N2006" i="1"/>
  <c r="O2006" i="1" s="1"/>
  <c r="N2002" i="1"/>
  <c r="O2002" i="1" s="1"/>
  <c r="N1998" i="1"/>
  <c r="O1998" i="1" s="1"/>
  <c r="N1994" i="1"/>
  <c r="O1994" i="1" s="1"/>
  <c r="N1990" i="1"/>
  <c r="O1990" i="1" s="1"/>
  <c r="N1986" i="1"/>
  <c r="O1986" i="1" s="1"/>
  <c r="N1982" i="1"/>
  <c r="O1982" i="1" s="1"/>
  <c r="N1978" i="1"/>
  <c r="O1978" i="1" s="1"/>
  <c r="N1974" i="1"/>
  <c r="O1974" i="1" s="1"/>
  <c r="N1970" i="1"/>
  <c r="O1970" i="1" s="1"/>
  <c r="N1966" i="1"/>
  <c r="O1966" i="1" s="1"/>
  <c r="N1962" i="1"/>
  <c r="O1962" i="1" s="1"/>
  <c r="N1958" i="1"/>
  <c r="O1958" i="1" s="1"/>
  <c r="N1954" i="1"/>
  <c r="O1954" i="1" s="1"/>
  <c r="N1950" i="1"/>
  <c r="O1950" i="1" s="1"/>
  <c r="N1946" i="1"/>
  <c r="O1946" i="1" s="1"/>
  <c r="N1942" i="1"/>
  <c r="O1942" i="1" s="1"/>
  <c r="N1938" i="1"/>
  <c r="O1938" i="1" s="1"/>
  <c r="N1934" i="1"/>
  <c r="O1934" i="1" s="1"/>
  <c r="N1930" i="1"/>
  <c r="O1930" i="1" s="1"/>
  <c r="N1926" i="1"/>
  <c r="O1926" i="1" s="1"/>
  <c r="N1922" i="1"/>
  <c r="O1922" i="1" s="1"/>
  <c r="N1918" i="1"/>
  <c r="O1918" i="1" s="1"/>
  <c r="N1914" i="1"/>
  <c r="O1914" i="1" s="1"/>
  <c r="N1910" i="1"/>
  <c r="O1910" i="1" s="1"/>
  <c r="N1906" i="1"/>
  <c r="O1906" i="1" s="1"/>
  <c r="N1902" i="1"/>
  <c r="O1902" i="1" s="1"/>
  <c r="N1898" i="1"/>
  <c r="O1898" i="1" s="1"/>
  <c r="N1894" i="1"/>
  <c r="O1894" i="1" s="1"/>
  <c r="N1890" i="1"/>
  <c r="O1890" i="1" s="1"/>
  <c r="N1886" i="1"/>
  <c r="O1886" i="1" s="1"/>
  <c r="N1882" i="1"/>
  <c r="O1882" i="1" s="1"/>
  <c r="N1878" i="1"/>
  <c r="O1878" i="1" s="1"/>
  <c r="N1874" i="1"/>
  <c r="O1874" i="1" s="1"/>
  <c r="N1870" i="1"/>
  <c r="O1870" i="1" s="1"/>
  <c r="N1866" i="1"/>
  <c r="O1866" i="1" s="1"/>
  <c r="N1862" i="1"/>
  <c r="O1862" i="1" s="1"/>
  <c r="N1858" i="1"/>
  <c r="O1858" i="1" s="1"/>
  <c r="N1854" i="1"/>
  <c r="O1854" i="1" s="1"/>
  <c r="N1850" i="1"/>
  <c r="O1850" i="1" s="1"/>
  <c r="N1846" i="1"/>
  <c r="O1846" i="1" s="1"/>
  <c r="N1842" i="1"/>
  <c r="O1842" i="1" s="1"/>
  <c r="N1838" i="1"/>
  <c r="O1838" i="1" s="1"/>
  <c r="N1834" i="1"/>
  <c r="O1834" i="1" s="1"/>
  <c r="N1830" i="1"/>
  <c r="O1830" i="1" s="1"/>
  <c r="N1826" i="1"/>
  <c r="O1826" i="1" s="1"/>
  <c r="N1822" i="1"/>
  <c r="O1822" i="1" s="1"/>
  <c r="N1818" i="1"/>
  <c r="O1818" i="1" s="1"/>
  <c r="N1814" i="1"/>
  <c r="O1814" i="1" s="1"/>
  <c r="N1810" i="1"/>
  <c r="O1810" i="1" s="1"/>
  <c r="N1806" i="1"/>
  <c r="O1806" i="1" s="1"/>
  <c r="N1802" i="1"/>
  <c r="O1802" i="1" s="1"/>
  <c r="N1798" i="1"/>
  <c r="O1798" i="1" s="1"/>
  <c r="N1794" i="1"/>
  <c r="O1794" i="1" s="1"/>
  <c r="N1790" i="1"/>
  <c r="O1790" i="1" s="1"/>
  <c r="N1786" i="1"/>
  <c r="O1786" i="1" s="1"/>
  <c r="N1782" i="1"/>
  <c r="O1782" i="1" s="1"/>
  <c r="N1778" i="1"/>
  <c r="O1778" i="1" s="1"/>
  <c r="N1774" i="1"/>
  <c r="O1774" i="1" s="1"/>
  <c r="N1770" i="1"/>
  <c r="O1770" i="1" s="1"/>
  <c r="N1766" i="1"/>
  <c r="O1766" i="1" s="1"/>
  <c r="N1762" i="1"/>
  <c r="O1762" i="1" s="1"/>
  <c r="N1758" i="1"/>
  <c r="O1758" i="1" s="1"/>
  <c r="N1754" i="1"/>
  <c r="O1754" i="1" s="1"/>
  <c r="N1750" i="1"/>
  <c r="O1750" i="1" s="1"/>
  <c r="N1746" i="1"/>
  <c r="O1746" i="1" s="1"/>
  <c r="N1742" i="1"/>
  <c r="O1742" i="1" s="1"/>
  <c r="N1738" i="1"/>
  <c r="O1738" i="1" s="1"/>
  <c r="N1734" i="1"/>
  <c r="O1734" i="1" s="1"/>
  <c r="N1730" i="1"/>
  <c r="O1730" i="1" s="1"/>
  <c r="N1726" i="1"/>
  <c r="O1726" i="1" s="1"/>
  <c r="N1722" i="1"/>
  <c r="O1722" i="1" s="1"/>
  <c r="N1718" i="1"/>
  <c r="O1718" i="1" s="1"/>
  <c r="N1714" i="1"/>
  <c r="O1714" i="1" s="1"/>
  <c r="N1710" i="1"/>
  <c r="O1710" i="1" s="1"/>
  <c r="N1706" i="1"/>
  <c r="O1706" i="1" s="1"/>
  <c r="N1702" i="1"/>
  <c r="O1702" i="1" s="1"/>
  <c r="N1698" i="1"/>
  <c r="O1698" i="1" s="1"/>
  <c r="N1694" i="1"/>
  <c r="O1694" i="1" s="1"/>
  <c r="N1690" i="1"/>
  <c r="O1690" i="1" s="1"/>
  <c r="N1686" i="1"/>
  <c r="O1686" i="1" s="1"/>
  <c r="N1682" i="1"/>
  <c r="O1682" i="1" s="1"/>
  <c r="N1678" i="1"/>
  <c r="O1678" i="1" s="1"/>
  <c r="N1674" i="1"/>
  <c r="O1674" i="1" s="1"/>
  <c r="N1670" i="1"/>
  <c r="O1670" i="1" s="1"/>
  <c r="N1666" i="1"/>
  <c r="O1666" i="1" s="1"/>
  <c r="N1662" i="1"/>
  <c r="O1662" i="1" s="1"/>
  <c r="N1658" i="1"/>
  <c r="O1658" i="1" s="1"/>
  <c r="N1654" i="1"/>
  <c r="O1654" i="1" s="1"/>
  <c r="N1650" i="1"/>
  <c r="O1650" i="1" s="1"/>
  <c r="N1646" i="1"/>
  <c r="O1646" i="1" s="1"/>
  <c r="N1642" i="1"/>
  <c r="O1642" i="1" s="1"/>
  <c r="N1638" i="1"/>
  <c r="O1638" i="1" s="1"/>
  <c r="N1634" i="1"/>
  <c r="O1634" i="1" s="1"/>
  <c r="N1630" i="1"/>
  <c r="O1630" i="1" s="1"/>
  <c r="N1626" i="1"/>
  <c r="O1626" i="1" s="1"/>
  <c r="N1622" i="1"/>
  <c r="O1622" i="1" s="1"/>
  <c r="N1618" i="1"/>
  <c r="O1618" i="1" s="1"/>
  <c r="N1614" i="1"/>
  <c r="O1614" i="1" s="1"/>
  <c r="N1610" i="1"/>
  <c r="O1610" i="1" s="1"/>
  <c r="N1606" i="1"/>
  <c r="O1606" i="1" s="1"/>
  <c r="N1602" i="1"/>
  <c r="O1602" i="1" s="1"/>
  <c r="N1598" i="1"/>
  <c r="O1598" i="1" s="1"/>
  <c r="N1594" i="1"/>
  <c r="O1594" i="1" s="1"/>
  <c r="N1590" i="1"/>
  <c r="O1590" i="1" s="1"/>
  <c r="N1586" i="1"/>
  <c r="O1586" i="1" s="1"/>
  <c r="N1582" i="1"/>
  <c r="O1582" i="1" s="1"/>
  <c r="N1578" i="1"/>
  <c r="O1578" i="1" s="1"/>
  <c r="N1574" i="1"/>
  <c r="O1574" i="1" s="1"/>
  <c r="N1570" i="1"/>
  <c r="O1570" i="1" s="1"/>
  <c r="N1566" i="1"/>
  <c r="O1566" i="1" s="1"/>
  <c r="N1562" i="1"/>
  <c r="O1562" i="1" s="1"/>
  <c r="N1558" i="1"/>
  <c r="O1558" i="1" s="1"/>
  <c r="N1554" i="1"/>
  <c r="O1554" i="1" s="1"/>
  <c r="N1550" i="1"/>
  <c r="O1550" i="1" s="1"/>
  <c r="N1546" i="1"/>
  <c r="O1546" i="1" s="1"/>
  <c r="N1542" i="1"/>
  <c r="O1542" i="1" s="1"/>
  <c r="N1538" i="1"/>
  <c r="O1538" i="1" s="1"/>
  <c r="N1534" i="1"/>
  <c r="O1534" i="1" s="1"/>
  <c r="N1530" i="1"/>
  <c r="O1530" i="1" s="1"/>
  <c r="N1526" i="1"/>
  <c r="O1526" i="1" s="1"/>
  <c r="N1522" i="1"/>
  <c r="O1522" i="1" s="1"/>
  <c r="N1518" i="1"/>
  <c r="O1518" i="1" s="1"/>
  <c r="N1514" i="1"/>
  <c r="O1514" i="1" s="1"/>
  <c r="N1510" i="1"/>
  <c r="O1510" i="1" s="1"/>
  <c r="N1506" i="1"/>
  <c r="O1506" i="1" s="1"/>
  <c r="N1502" i="1"/>
  <c r="O1502" i="1" s="1"/>
  <c r="N1498" i="1"/>
  <c r="O1498" i="1" s="1"/>
  <c r="N1494" i="1"/>
  <c r="O1494" i="1" s="1"/>
  <c r="N1490" i="1"/>
  <c r="O1490" i="1" s="1"/>
  <c r="N1486" i="1"/>
  <c r="O1486" i="1" s="1"/>
  <c r="N1482" i="1"/>
  <c r="O1482" i="1" s="1"/>
  <c r="N1478" i="1"/>
  <c r="O1478" i="1" s="1"/>
  <c r="N1474" i="1"/>
  <c r="O1474" i="1" s="1"/>
  <c r="N1470" i="1"/>
  <c r="O1470" i="1" s="1"/>
  <c r="N1466" i="1"/>
  <c r="O1466" i="1" s="1"/>
  <c r="N1462" i="1"/>
  <c r="O1462" i="1" s="1"/>
  <c r="N1458" i="1"/>
  <c r="O1458" i="1" s="1"/>
  <c r="N1454" i="1"/>
  <c r="O1454" i="1" s="1"/>
  <c r="N1450" i="1"/>
  <c r="O1450" i="1" s="1"/>
  <c r="N1446" i="1"/>
  <c r="O1446" i="1" s="1"/>
  <c r="N1442" i="1"/>
  <c r="O1442" i="1" s="1"/>
  <c r="N1438" i="1"/>
  <c r="O1438" i="1" s="1"/>
  <c r="N1434" i="1"/>
  <c r="O1434" i="1" s="1"/>
  <c r="N1430" i="1"/>
  <c r="O1430" i="1" s="1"/>
  <c r="N1426" i="1"/>
  <c r="O1426" i="1" s="1"/>
  <c r="N1422" i="1"/>
  <c r="O1422" i="1" s="1"/>
  <c r="N1418" i="1"/>
  <c r="O1418" i="1" s="1"/>
  <c r="N1414" i="1"/>
  <c r="O1414" i="1" s="1"/>
  <c r="N1410" i="1"/>
  <c r="O1410" i="1" s="1"/>
  <c r="N1406" i="1"/>
  <c r="O1406" i="1" s="1"/>
  <c r="N1402" i="1"/>
  <c r="O1402" i="1" s="1"/>
  <c r="N1398" i="1"/>
  <c r="O1398" i="1" s="1"/>
  <c r="N1394" i="1"/>
  <c r="O1394" i="1" s="1"/>
  <c r="N1390" i="1"/>
  <c r="O1390" i="1" s="1"/>
  <c r="N1386" i="1"/>
  <c r="O1386" i="1" s="1"/>
  <c r="N1382" i="1"/>
  <c r="O1382" i="1" s="1"/>
  <c r="N1378" i="1"/>
  <c r="O1378" i="1" s="1"/>
  <c r="N1374" i="1"/>
  <c r="O1374" i="1" s="1"/>
  <c r="N1370" i="1"/>
  <c r="O1370" i="1" s="1"/>
  <c r="N1366" i="1"/>
  <c r="O1366" i="1" s="1"/>
  <c r="N1362" i="1"/>
  <c r="O1362" i="1" s="1"/>
  <c r="N1358" i="1"/>
  <c r="O1358" i="1" s="1"/>
  <c r="N1354" i="1"/>
  <c r="O1354" i="1" s="1"/>
  <c r="N1350" i="1"/>
  <c r="O1350" i="1" s="1"/>
  <c r="N1346" i="1"/>
  <c r="O1346" i="1" s="1"/>
  <c r="N1342" i="1"/>
  <c r="O1342" i="1" s="1"/>
  <c r="N1338" i="1"/>
  <c r="O1338" i="1" s="1"/>
  <c r="N1334" i="1"/>
  <c r="O1334" i="1" s="1"/>
  <c r="N1330" i="1"/>
  <c r="O1330" i="1" s="1"/>
  <c r="N1326" i="1"/>
  <c r="O1326" i="1" s="1"/>
  <c r="N1322" i="1"/>
  <c r="O1322" i="1" s="1"/>
  <c r="N1318" i="1"/>
  <c r="O1318" i="1" s="1"/>
  <c r="N1314" i="1"/>
  <c r="O1314" i="1" s="1"/>
  <c r="N1310" i="1"/>
  <c r="O1310" i="1" s="1"/>
  <c r="N1306" i="1"/>
  <c r="O1306" i="1" s="1"/>
  <c r="N1302" i="1"/>
  <c r="O1302" i="1" s="1"/>
  <c r="N1298" i="1"/>
  <c r="O1298" i="1" s="1"/>
  <c r="N1294" i="1"/>
  <c r="O1294" i="1" s="1"/>
  <c r="N1290" i="1"/>
  <c r="O1290" i="1" s="1"/>
  <c r="N1286" i="1"/>
  <c r="O1286" i="1" s="1"/>
  <c r="N1282" i="1"/>
  <c r="O1282" i="1" s="1"/>
  <c r="N1278" i="1"/>
  <c r="O1278" i="1" s="1"/>
  <c r="N1274" i="1"/>
  <c r="O1274" i="1" s="1"/>
  <c r="N1270" i="1"/>
  <c r="O1270" i="1" s="1"/>
  <c r="N1266" i="1"/>
  <c r="O1266" i="1" s="1"/>
  <c r="N1262" i="1"/>
  <c r="O1262" i="1" s="1"/>
  <c r="N1258" i="1"/>
  <c r="O1258" i="1" s="1"/>
  <c r="N1254" i="1"/>
  <c r="O1254" i="1" s="1"/>
  <c r="N1250" i="1"/>
  <c r="O1250" i="1" s="1"/>
  <c r="N1246" i="1"/>
  <c r="O1246" i="1" s="1"/>
  <c r="N1242" i="1"/>
  <c r="O1242" i="1" s="1"/>
  <c r="N1238" i="1"/>
  <c r="O1238" i="1" s="1"/>
  <c r="N1234" i="1"/>
  <c r="O1234" i="1" s="1"/>
  <c r="N1230" i="1"/>
  <c r="O1230" i="1" s="1"/>
  <c r="N1226" i="1"/>
  <c r="O1226" i="1" s="1"/>
  <c r="N1222" i="1"/>
  <c r="O1222" i="1" s="1"/>
  <c r="N1218" i="1"/>
  <c r="O1218" i="1" s="1"/>
  <c r="N1214" i="1"/>
  <c r="O1214" i="1" s="1"/>
  <c r="N1210" i="1"/>
  <c r="O1210" i="1" s="1"/>
  <c r="N1206" i="1"/>
  <c r="O1206" i="1" s="1"/>
  <c r="N1202" i="1"/>
  <c r="O1202" i="1" s="1"/>
  <c r="N1198" i="1"/>
  <c r="O1198" i="1" s="1"/>
  <c r="N1194" i="1"/>
  <c r="O1194" i="1" s="1"/>
  <c r="N1190" i="1"/>
  <c r="O1190" i="1" s="1"/>
  <c r="N1186" i="1"/>
  <c r="O1186" i="1" s="1"/>
  <c r="N1182" i="1"/>
  <c r="O1182" i="1" s="1"/>
  <c r="N1178" i="1"/>
  <c r="O1178" i="1" s="1"/>
  <c r="N1174" i="1"/>
  <c r="O1174" i="1" s="1"/>
  <c r="N1170" i="1"/>
  <c r="O1170" i="1" s="1"/>
  <c r="N1166" i="1"/>
  <c r="O1166" i="1" s="1"/>
  <c r="N1162" i="1"/>
  <c r="O1162" i="1" s="1"/>
  <c r="N1158" i="1"/>
  <c r="O1158" i="1" s="1"/>
  <c r="N1154" i="1"/>
  <c r="O1154" i="1" s="1"/>
  <c r="N1150" i="1"/>
  <c r="O1150" i="1" s="1"/>
  <c r="N1146" i="1"/>
  <c r="O1146" i="1" s="1"/>
  <c r="N1142" i="1"/>
  <c r="O1142" i="1" s="1"/>
  <c r="N1138" i="1"/>
  <c r="O1138" i="1" s="1"/>
  <c r="N1134" i="1"/>
  <c r="O1134" i="1" s="1"/>
  <c r="N1130" i="1"/>
  <c r="O1130" i="1" s="1"/>
  <c r="N1126" i="1"/>
  <c r="O1126" i="1" s="1"/>
  <c r="N1122" i="1"/>
  <c r="O1122" i="1" s="1"/>
  <c r="N1118" i="1"/>
  <c r="O1118" i="1" s="1"/>
  <c r="N1114" i="1"/>
  <c r="O1114" i="1" s="1"/>
  <c r="N1110" i="1"/>
  <c r="O1110" i="1" s="1"/>
  <c r="N1106" i="1"/>
  <c r="O1106" i="1" s="1"/>
  <c r="N1102" i="1"/>
  <c r="O1102" i="1" s="1"/>
  <c r="N1098" i="1"/>
  <c r="O1098" i="1" s="1"/>
  <c r="N1094" i="1"/>
  <c r="O1094" i="1" s="1"/>
  <c r="N1090" i="1"/>
  <c r="O1090" i="1" s="1"/>
  <c r="N1086" i="1"/>
  <c r="O1086" i="1" s="1"/>
  <c r="N1082" i="1"/>
  <c r="O1082" i="1" s="1"/>
  <c r="N1078" i="1"/>
  <c r="O1078" i="1" s="1"/>
  <c r="N1074" i="1"/>
  <c r="O1074" i="1" s="1"/>
  <c r="N1070" i="1"/>
  <c r="O1070" i="1" s="1"/>
  <c r="N1066" i="1"/>
  <c r="O1066" i="1" s="1"/>
  <c r="N1062" i="1"/>
  <c r="O1062" i="1" s="1"/>
  <c r="N1058" i="1"/>
  <c r="O1058" i="1" s="1"/>
  <c r="N1054" i="1"/>
  <c r="O1054" i="1" s="1"/>
  <c r="N1050" i="1"/>
  <c r="O1050" i="1" s="1"/>
  <c r="N1046" i="1"/>
  <c r="O1046" i="1" s="1"/>
  <c r="N1042" i="1"/>
  <c r="O1042" i="1" s="1"/>
  <c r="N1038" i="1"/>
  <c r="O1038" i="1" s="1"/>
  <c r="N1034" i="1"/>
  <c r="O1034" i="1" s="1"/>
  <c r="N1030" i="1"/>
  <c r="O1030" i="1" s="1"/>
  <c r="N1026" i="1"/>
  <c r="O1026" i="1" s="1"/>
  <c r="N1022" i="1"/>
  <c r="O1022" i="1" s="1"/>
  <c r="N1018" i="1"/>
  <c r="O1018" i="1" s="1"/>
  <c r="N1014" i="1"/>
  <c r="O1014" i="1" s="1"/>
  <c r="N1010" i="1"/>
  <c r="O1010" i="1" s="1"/>
  <c r="N1006" i="1"/>
  <c r="O1006" i="1" s="1"/>
  <c r="N1002" i="1"/>
  <c r="O1002" i="1" s="1"/>
  <c r="N998" i="1"/>
  <c r="O998" i="1" s="1"/>
  <c r="N994" i="1"/>
  <c r="O994" i="1" s="1"/>
  <c r="N990" i="1"/>
  <c r="O990" i="1" s="1"/>
  <c r="N986" i="1"/>
  <c r="O986" i="1" s="1"/>
  <c r="N982" i="1"/>
  <c r="O982" i="1" s="1"/>
  <c r="N978" i="1"/>
  <c r="O978" i="1" s="1"/>
  <c r="N974" i="1"/>
  <c r="O974" i="1" s="1"/>
  <c r="N970" i="1"/>
  <c r="O970" i="1" s="1"/>
  <c r="N966" i="1"/>
  <c r="O966" i="1" s="1"/>
  <c r="N962" i="1"/>
  <c r="O962" i="1" s="1"/>
  <c r="N958" i="1"/>
  <c r="O958" i="1" s="1"/>
  <c r="N954" i="1"/>
  <c r="O954" i="1" s="1"/>
  <c r="N950" i="1"/>
  <c r="O950" i="1" s="1"/>
  <c r="N946" i="1"/>
  <c r="O946" i="1" s="1"/>
  <c r="N942" i="1"/>
  <c r="O942" i="1" s="1"/>
  <c r="N938" i="1"/>
  <c r="O938" i="1" s="1"/>
  <c r="N934" i="1"/>
  <c r="O934" i="1" s="1"/>
  <c r="N930" i="1"/>
  <c r="O930" i="1" s="1"/>
  <c r="N926" i="1"/>
  <c r="O926" i="1" s="1"/>
  <c r="N922" i="1"/>
  <c r="O922" i="1" s="1"/>
  <c r="N918" i="1"/>
  <c r="O918" i="1" s="1"/>
  <c r="N914" i="1"/>
  <c r="O914" i="1" s="1"/>
  <c r="N910" i="1"/>
  <c r="O910" i="1" s="1"/>
  <c r="N906" i="1"/>
  <c r="O906" i="1" s="1"/>
  <c r="N902" i="1"/>
  <c r="O902" i="1" s="1"/>
  <c r="N898" i="1"/>
  <c r="O898" i="1" s="1"/>
  <c r="N894" i="1"/>
  <c r="O894" i="1" s="1"/>
  <c r="N890" i="1"/>
  <c r="O890" i="1" s="1"/>
  <c r="N886" i="1"/>
  <c r="O886" i="1" s="1"/>
  <c r="N882" i="1"/>
  <c r="O882" i="1" s="1"/>
  <c r="N878" i="1"/>
  <c r="O878" i="1" s="1"/>
  <c r="N874" i="1"/>
  <c r="O874" i="1" s="1"/>
  <c r="N870" i="1"/>
  <c r="O870" i="1" s="1"/>
  <c r="N866" i="1"/>
  <c r="O866" i="1" s="1"/>
  <c r="N862" i="1"/>
  <c r="O862" i="1" s="1"/>
  <c r="N858" i="1"/>
  <c r="O858" i="1" s="1"/>
  <c r="N854" i="1"/>
  <c r="O854" i="1" s="1"/>
  <c r="N850" i="1"/>
  <c r="O850" i="1" s="1"/>
  <c r="N846" i="1"/>
  <c r="O846" i="1" s="1"/>
  <c r="N842" i="1"/>
  <c r="O842" i="1" s="1"/>
  <c r="N838" i="1"/>
  <c r="O838" i="1" s="1"/>
  <c r="N834" i="1"/>
  <c r="O834" i="1" s="1"/>
  <c r="N830" i="1"/>
  <c r="O830" i="1" s="1"/>
  <c r="N826" i="1"/>
  <c r="O826" i="1" s="1"/>
  <c r="N822" i="1"/>
  <c r="O822" i="1" s="1"/>
  <c r="N818" i="1"/>
  <c r="O818" i="1" s="1"/>
  <c r="N814" i="1"/>
  <c r="O814" i="1" s="1"/>
  <c r="N810" i="1"/>
  <c r="O810" i="1" s="1"/>
  <c r="N806" i="1"/>
  <c r="O806" i="1" s="1"/>
  <c r="N802" i="1"/>
  <c r="O802" i="1" s="1"/>
  <c r="N798" i="1"/>
  <c r="O798" i="1" s="1"/>
  <c r="N794" i="1"/>
  <c r="O794" i="1" s="1"/>
  <c r="N790" i="1"/>
  <c r="O790" i="1" s="1"/>
  <c r="N786" i="1"/>
  <c r="O786" i="1" s="1"/>
  <c r="N782" i="1"/>
  <c r="O782" i="1" s="1"/>
  <c r="N778" i="1"/>
  <c r="O778" i="1" s="1"/>
  <c r="N774" i="1"/>
  <c r="O774" i="1" s="1"/>
  <c r="N770" i="1"/>
  <c r="O770" i="1" s="1"/>
  <c r="N766" i="1"/>
  <c r="O766" i="1" s="1"/>
  <c r="N762" i="1"/>
  <c r="O762" i="1" s="1"/>
  <c r="N758" i="1"/>
  <c r="O758" i="1" s="1"/>
  <c r="N754" i="1"/>
  <c r="O754" i="1" s="1"/>
  <c r="N750" i="1"/>
  <c r="O750" i="1" s="1"/>
  <c r="N746" i="1"/>
  <c r="O746" i="1" s="1"/>
  <c r="N742" i="1"/>
  <c r="O742" i="1" s="1"/>
  <c r="N738" i="1"/>
  <c r="O738" i="1" s="1"/>
  <c r="N734" i="1"/>
  <c r="O734" i="1" s="1"/>
  <c r="N730" i="1"/>
  <c r="O730" i="1" s="1"/>
  <c r="N726" i="1"/>
  <c r="O726" i="1" s="1"/>
  <c r="N722" i="1"/>
  <c r="O722" i="1" s="1"/>
  <c r="N718" i="1"/>
  <c r="O718" i="1" s="1"/>
  <c r="N714" i="1"/>
  <c r="O714" i="1" s="1"/>
  <c r="N710" i="1"/>
  <c r="O710" i="1" s="1"/>
  <c r="N706" i="1"/>
  <c r="O706" i="1" s="1"/>
  <c r="N702" i="1"/>
  <c r="O702" i="1" s="1"/>
  <c r="N698" i="1"/>
  <c r="O698" i="1" s="1"/>
  <c r="N694" i="1"/>
  <c r="O694" i="1" s="1"/>
  <c r="N690" i="1"/>
  <c r="O690" i="1" s="1"/>
  <c r="N686" i="1"/>
  <c r="O686" i="1" s="1"/>
  <c r="N682" i="1"/>
  <c r="O682" i="1" s="1"/>
  <c r="N678" i="1"/>
  <c r="O678" i="1" s="1"/>
  <c r="N674" i="1"/>
  <c r="O674" i="1" s="1"/>
  <c r="N670" i="1"/>
  <c r="O670" i="1" s="1"/>
  <c r="N666" i="1"/>
  <c r="O666" i="1" s="1"/>
  <c r="N662" i="1"/>
  <c r="O662" i="1" s="1"/>
  <c r="N658" i="1"/>
  <c r="O658" i="1" s="1"/>
  <c r="N654" i="1"/>
  <c r="O654" i="1" s="1"/>
  <c r="N650" i="1"/>
  <c r="O650" i="1" s="1"/>
  <c r="N646" i="1"/>
  <c r="O646" i="1" s="1"/>
  <c r="N642" i="1"/>
  <c r="O642" i="1" s="1"/>
  <c r="N638" i="1"/>
  <c r="O638" i="1" s="1"/>
  <c r="N634" i="1"/>
  <c r="O634" i="1" s="1"/>
  <c r="N630" i="1"/>
  <c r="O630" i="1" s="1"/>
  <c r="N626" i="1"/>
  <c r="O626" i="1" s="1"/>
  <c r="N622" i="1"/>
  <c r="O622" i="1" s="1"/>
  <c r="N618" i="1"/>
  <c r="O618" i="1" s="1"/>
  <c r="N614" i="1"/>
  <c r="O614" i="1" s="1"/>
  <c r="N610" i="1"/>
  <c r="O610" i="1" s="1"/>
  <c r="N606" i="1"/>
  <c r="O606" i="1" s="1"/>
  <c r="N602" i="1"/>
  <c r="O602" i="1" s="1"/>
  <c r="N598" i="1"/>
  <c r="O598" i="1" s="1"/>
  <c r="N594" i="1"/>
  <c r="O594" i="1" s="1"/>
  <c r="N590" i="1"/>
  <c r="O590" i="1" s="1"/>
  <c r="N586" i="1"/>
  <c r="O586" i="1" s="1"/>
  <c r="N582" i="1"/>
  <c r="O582" i="1" s="1"/>
  <c r="N578" i="1"/>
  <c r="O578" i="1" s="1"/>
  <c r="N574" i="1"/>
  <c r="O574" i="1" s="1"/>
  <c r="N570" i="1"/>
  <c r="O570" i="1" s="1"/>
  <c r="N566" i="1"/>
  <c r="O566" i="1" s="1"/>
  <c r="N562" i="1"/>
  <c r="O562" i="1" s="1"/>
  <c r="N558" i="1"/>
  <c r="O558" i="1" s="1"/>
  <c r="N554" i="1"/>
  <c r="O554" i="1" s="1"/>
  <c r="N550" i="1"/>
  <c r="O550" i="1" s="1"/>
  <c r="N546" i="1"/>
  <c r="O546" i="1" s="1"/>
  <c r="N542" i="1"/>
  <c r="O542" i="1" s="1"/>
  <c r="N538" i="1"/>
  <c r="O538" i="1" s="1"/>
  <c r="N534" i="1"/>
  <c r="O534" i="1" s="1"/>
  <c r="N530" i="1"/>
  <c r="O530" i="1" s="1"/>
  <c r="N526" i="1"/>
  <c r="O526" i="1" s="1"/>
  <c r="N522" i="1"/>
  <c r="O522" i="1" s="1"/>
  <c r="N518" i="1"/>
  <c r="O518" i="1" s="1"/>
  <c r="N514" i="1"/>
  <c r="O514" i="1" s="1"/>
  <c r="N510" i="1"/>
  <c r="O510" i="1" s="1"/>
  <c r="N506" i="1"/>
  <c r="O506" i="1" s="1"/>
  <c r="N502" i="1"/>
  <c r="O502" i="1" s="1"/>
  <c r="N498" i="1"/>
  <c r="O498" i="1" s="1"/>
  <c r="N494" i="1"/>
  <c r="O494" i="1" s="1"/>
  <c r="N490" i="1"/>
  <c r="O490" i="1" s="1"/>
  <c r="N486" i="1"/>
  <c r="O486" i="1" s="1"/>
  <c r="N482" i="1"/>
  <c r="O482" i="1" s="1"/>
  <c r="N478" i="1"/>
  <c r="O478" i="1" s="1"/>
  <c r="N474" i="1"/>
  <c r="O474" i="1" s="1"/>
  <c r="N470" i="1"/>
  <c r="O470" i="1" s="1"/>
  <c r="N466" i="1"/>
  <c r="O466" i="1" s="1"/>
  <c r="N462" i="1"/>
  <c r="O462" i="1" s="1"/>
  <c r="N458" i="1"/>
  <c r="O458" i="1" s="1"/>
  <c r="N454" i="1"/>
  <c r="O454" i="1" s="1"/>
  <c r="N450" i="1"/>
  <c r="O450" i="1" s="1"/>
  <c r="N446" i="1"/>
  <c r="O446" i="1" s="1"/>
  <c r="N442" i="1"/>
  <c r="O442" i="1" s="1"/>
  <c r="N438" i="1"/>
  <c r="O438" i="1" s="1"/>
  <c r="N434" i="1"/>
  <c r="O434" i="1" s="1"/>
  <c r="N430" i="1"/>
  <c r="O430" i="1" s="1"/>
  <c r="N426" i="1"/>
  <c r="O426" i="1" s="1"/>
  <c r="N422" i="1"/>
  <c r="O422" i="1" s="1"/>
  <c r="N418" i="1"/>
  <c r="O418" i="1" s="1"/>
  <c r="N414" i="1"/>
  <c r="O414" i="1" s="1"/>
  <c r="N410" i="1"/>
  <c r="O410" i="1" s="1"/>
  <c r="N406" i="1"/>
  <c r="O406" i="1" s="1"/>
  <c r="N402" i="1"/>
  <c r="O402" i="1" s="1"/>
  <c r="N398" i="1"/>
  <c r="O398" i="1" s="1"/>
  <c r="N394" i="1"/>
  <c r="O394" i="1" s="1"/>
  <c r="N390" i="1"/>
  <c r="O390" i="1" s="1"/>
  <c r="N386" i="1"/>
  <c r="O386" i="1" s="1"/>
  <c r="N382" i="1"/>
  <c r="O382" i="1" s="1"/>
  <c r="N378" i="1"/>
  <c r="O378" i="1" s="1"/>
  <c r="N374" i="1"/>
  <c r="O374" i="1" s="1"/>
  <c r="N370" i="1"/>
  <c r="O370" i="1" s="1"/>
  <c r="N366" i="1"/>
  <c r="O366" i="1" s="1"/>
  <c r="N362" i="1"/>
  <c r="O362" i="1" s="1"/>
  <c r="N358" i="1"/>
  <c r="O358" i="1" s="1"/>
  <c r="N354" i="1"/>
  <c r="O354" i="1" s="1"/>
  <c r="N350" i="1"/>
  <c r="O350" i="1" s="1"/>
  <c r="N346" i="1"/>
  <c r="O346" i="1" s="1"/>
  <c r="N342" i="1"/>
  <c r="O342" i="1" s="1"/>
  <c r="N338" i="1"/>
  <c r="O338" i="1" s="1"/>
  <c r="N334" i="1"/>
  <c r="O334" i="1" s="1"/>
  <c r="N330" i="1"/>
  <c r="O330" i="1" s="1"/>
  <c r="N326" i="1"/>
  <c r="O326" i="1" s="1"/>
  <c r="N322" i="1"/>
  <c r="O322" i="1" s="1"/>
  <c r="N318" i="1"/>
  <c r="O318" i="1" s="1"/>
  <c r="N314" i="1"/>
  <c r="O314" i="1" s="1"/>
  <c r="N310" i="1"/>
  <c r="O310" i="1" s="1"/>
  <c r="N306" i="1"/>
  <c r="O306" i="1" s="1"/>
  <c r="N302" i="1"/>
  <c r="O302" i="1" s="1"/>
  <c r="N298" i="1"/>
  <c r="O298" i="1" s="1"/>
  <c r="N294" i="1"/>
  <c r="O294" i="1" s="1"/>
  <c r="N290" i="1"/>
  <c r="O290" i="1" s="1"/>
  <c r="N286" i="1"/>
  <c r="O286" i="1" s="1"/>
  <c r="N282" i="1"/>
  <c r="O282" i="1" s="1"/>
  <c r="N278" i="1"/>
  <c r="O278" i="1" s="1"/>
  <c r="N274" i="1"/>
  <c r="O274" i="1" s="1"/>
  <c r="N270" i="1"/>
  <c r="O270" i="1" s="1"/>
  <c r="N266" i="1"/>
  <c r="O266" i="1" s="1"/>
  <c r="N262" i="1"/>
  <c r="O262" i="1" s="1"/>
  <c r="N258" i="1"/>
  <c r="O258" i="1" s="1"/>
  <c r="N254" i="1"/>
  <c r="O254" i="1" s="1"/>
  <c r="N250" i="1"/>
  <c r="O250" i="1" s="1"/>
  <c r="N246" i="1"/>
  <c r="O246" i="1" s="1"/>
  <c r="N242" i="1"/>
  <c r="O242" i="1" s="1"/>
  <c r="N238" i="1"/>
  <c r="O238" i="1" s="1"/>
  <c r="N234" i="1"/>
  <c r="O234" i="1" s="1"/>
  <c r="N230" i="1"/>
  <c r="O230" i="1" s="1"/>
  <c r="N226" i="1"/>
  <c r="O226" i="1" s="1"/>
  <c r="N222" i="1"/>
  <c r="O222" i="1" s="1"/>
  <c r="N218" i="1"/>
  <c r="O218" i="1" s="1"/>
  <c r="N214" i="1"/>
  <c r="O214" i="1" s="1"/>
  <c r="N210" i="1"/>
  <c r="O210" i="1" s="1"/>
  <c r="N206" i="1"/>
  <c r="O206" i="1" s="1"/>
  <c r="N202" i="1"/>
  <c r="O202" i="1" s="1"/>
  <c r="N198" i="1"/>
  <c r="O198" i="1" s="1"/>
  <c r="N194" i="1"/>
  <c r="O194" i="1" s="1"/>
  <c r="N190" i="1"/>
  <c r="O190" i="1" s="1"/>
  <c r="N186" i="1"/>
  <c r="O186" i="1" s="1"/>
  <c r="N182" i="1"/>
  <c r="O182" i="1" s="1"/>
  <c r="N178" i="1"/>
  <c r="O178" i="1" s="1"/>
  <c r="N174" i="1"/>
  <c r="O174" i="1" s="1"/>
  <c r="N170" i="1"/>
  <c r="O170" i="1" s="1"/>
  <c r="N166" i="1"/>
  <c r="O166" i="1" s="1"/>
  <c r="N162" i="1"/>
  <c r="O162" i="1" s="1"/>
  <c r="N158" i="1"/>
  <c r="O158" i="1" s="1"/>
  <c r="N154" i="1"/>
  <c r="O154" i="1" s="1"/>
  <c r="N150" i="1"/>
  <c r="O150" i="1" s="1"/>
  <c r="N146" i="1"/>
  <c r="O146" i="1" s="1"/>
  <c r="N142" i="1"/>
  <c r="O142" i="1" s="1"/>
  <c r="N138" i="1"/>
  <c r="O138" i="1" s="1"/>
  <c r="N134" i="1"/>
  <c r="O134" i="1" s="1"/>
  <c r="N130" i="1"/>
  <c r="O130" i="1" s="1"/>
  <c r="N126" i="1"/>
  <c r="O126" i="1" s="1"/>
  <c r="N122" i="1"/>
  <c r="O122" i="1" s="1"/>
  <c r="N118" i="1"/>
  <c r="O118" i="1" s="1"/>
  <c r="N114" i="1"/>
  <c r="O114" i="1" s="1"/>
  <c r="N110" i="1"/>
  <c r="O110" i="1" s="1"/>
  <c r="N106" i="1"/>
  <c r="O106" i="1" s="1"/>
  <c r="N102" i="1"/>
  <c r="O102" i="1" s="1"/>
  <c r="N98" i="1"/>
  <c r="O98" i="1" s="1"/>
  <c r="N94" i="1"/>
  <c r="O94" i="1" s="1"/>
  <c r="N90" i="1"/>
  <c r="O90" i="1" s="1"/>
  <c r="N86" i="1"/>
  <c r="O86" i="1" s="1"/>
  <c r="N82" i="1"/>
  <c r="O82" i="1" s="1"/>
  <c r="N78" i="1"/>
  <c r="O78" i="1" s="1"/>
  <c r="N74" i="1"/>
  <c r="O74" i="1" s="1"/>
  <c r="N70" i="1"/>
  <c r="O70" i="1" s="1"/>
  <c r="N66" i="1"/>
  <c r="O66" i="1" s="1"/>
  <c r="N62" i="1"/>
  <c r="O62" i="1" s="1"/>
  <c r="N58" i="1"/>
  <c r="O58" i="1" s="1"/>
  <c r="N54" i="1"/>
  <c r="O54" i="1" s="1"/>
  <c r="N50" i="1"/>
  <c r="O50" i="1" s="1"/>
  <c r="N46" i="1"/>
  <c r="O46" i="1" s="1"/>
  <c r="N42" i="1"/>
  <c r="O42" i="1" s="1"/>
  <c r="N38" i="1"/>
  <c r="O38" i="1" s="1"/>
  <c r="N34" i="1"/>
  <c r="O34" i="1" s="1"/>
  <c r="N30" i="1"/>
  <c r="O30" i="1" s="1"/>
  <c r="N26" i="1"/>
  <c r="O26" i="1" s="1"/>
  <c r="G2891" i="1"/>
  <c r="H2891" i="1"/>
  <c r="Q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3" i="1"/>
  <c r="R3" i="1"/>
  <c r="S3" i="1" s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3" i="1"/>
  <c r="B16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P31" i="1" l="1"/>
  <c r="Q31" i="1" s="1"/>
  <c r="P32" i="1" l="1"/>
  <c r="Q32" i="1" s="1"/>
  <c r="P33" i="1" l="1"/>
  <c r="Q33" i="1" s="1"/>
  <c r="P34" i="1" l="1"/>
  <c r="Q34" i="1" s="1"/>
  <c r="P35" i="1" l="1"/>
  <c r="Q35" i="1" s="1"/>
  <c r="P36" i="1" l="1"/>
  <c r="Q36" i="1" s="1"/>
  <c r="P37" i="1" l="1"/>
  <c r="Q37" i="1" s="1"/>
  <c r="P38" i="1" l="1"/>
  <c r="Q38" i="1" s="1"/>
  <c r="P39" i="1" l="1"/>
  <c r="Q39" i="1" s="1"/>
  <c r="P40" i="1" l="1"/>
  <c r="Q40" i="1" s="1"/>
  <c r="P41" i="1" l="1"/>
  <c r="Q41" i="1" s="1"/>
  <c r="P42" i="1" l="1"/>
  <c r="Q42" i="1" s="1"/>
  <c r="P43" i="1" l="1"/>
  <c r="Q43" i="1" s="1"/>
  <c r="P44" i="1" l="1"/>
  <c r="Q44" i="1" s="1"/>
  <c r="P45" i="1" l="1"/>
  <c r="Q45" i="1" s="1"/>
  <c r="P47" i="1" l="1"/>
  <c r="Q47" i="1" s="1"/>
  <c r="P46" i="1"/>
  <c r="Q46" i="1" s="1"/>
  <c r="P48" i="1" l="1"/>
  <c r="Q48" i="1" s="1"/>
  <c r="P49" i="1" l="1"/>
  <c r="Q49" i="1" s="1"/>
  <c r="P50" i="1" l="1"/>
  <c r="Q50" i="1" s="1"/>
  <c r="P51" i="1" l="1"/>
  <c r="Q51" i="1" s="1"/>
  <c r="P52" i="1" l="1"/>
  <c r="Q52" i="1" s="1"/>
  <c r="P53" i="1" l="1"/>
  <c r="Q53" i="1" s="1"/>
  <c r="P54" i="1" l="1"/>
  <c r="Q54" i="1" s="1"/>
  <c r="P55" i="1" l="1"/>
  <c r="Q55" i="1" s="1"/>
  <c r="P56" i="1" l="1"/>
  <c r="Q56" i="1" s="1"/>
  <c r="P57" i="1" l="1"/>
  <c r="Q57" i="1" s="1"/>
  <c r="P58" i="1" l="1"/>
  <c r="Q58" i="1" s="1"/>
  <c r="P59" i="1" l="1"/>
  <c r="Q59" i="1" s="1"/>
  <c r="P60" i="1" l="1"/>
  <c r="Q60" i="1" s="1"/>
  <c r="P61" i="1" l="1"/>
  <c r="Q61" i="1" s="1"/>
  <c r="P62" i="1" l="1"/>
  <c r="Q62" i="1" s="1"/>
  <c r="P64" i="1" l="1"/>
  <c r="Q64" i="1" s="1"/>
  <c r="P63" i="1"/>
  <c r="Q63" i="1" s="1"/>
  <c r="P65" i="1" l="1"/>
  <c r="Q65" i="1" s="1"/>
  <c r="P66" i="1" l="1"/>
  <c r="Q66" i="1" s="1"/>
  <c r="P67" i="1" l="1"/>
  <c r="Q67" i="1" s="1"/>
  <c r="P69" i="1" l="1"/>
  <c r="Q69" i="1" s="1"/>
  <c r="P68" i="1"/>
  <c r="Q68" i="1" s="1"/>
  <c r="P70" i="1" l="1"/>
  <c r="Q70" i="1" s="1"/>
  <c r="P71" i="1" l="1"/>
  <c r="Q71" i="1" s="1"/>
  <c r="P72" i="1" l="1"/>
  <c r="Q72" i="1" s="1"/>
  <c r="P73" i="1" l="1"/>
  <c r="Q73" i="1" s="1"/>
  <c r="P74" i="1" l="1"/>
  <c r="Q74" i="1" s="1"/>
  <c r="P75" i="1" l="1"/>
  <c r="Q75" i="1" s="1"/>
  <c r="P77" i="1" l="1"/>
  <c r="Q77" i="1" s="1"/>
  <c r="P76" i="1"/>
  <c r="Q76" i="1" s="1"/>
  <c r="P78" i="1" l="1"/>
  <c r="Q78" i="1" s="1"/>
  <c r="P79" i="1" l="1"/>
  <c r="Q79" i="1" s="1"/>
  <c r="P80" i="1" l="1"/>
  <c r="Q80" i="1" s="1"/>
  <c r="P81" i="1" l="1"/>
  <c r="Q81" i="1" s="1"/>
  <c r="P82" i="1" l="1"/>
  <c r="Q82" i="1" s="1"/>
  <c r="P83" i="1" l="1"/>
  <c r="Q83" i="1" s="1"/>
  <c r="P84" i="1" l="1"/>
  <c r="Q84" i="1" s="1"/>
  <c r="P85" i="1" l="1"/>
  <c r="Q85" i="1" s="1"/>
  <c r="P86" i="1" l="1"/>
  <c r="Q86" i="1" s="1"/>
  <c r="P87" i="1" l="1"/>
  <c r="Q87" i="1" s="1"/>
  <c r="P88" i="1" l="1"/>
  <c r="Q88" i="1" s="1"/>
  <c r="P89" i="1" l="1"/>
  <c r="Q89" i="1" s="1"/>
  <c r="P90" i="1" l="1"/>
  <c r="Q90" i="1" s="1"/>
  <c r="P91" i="1" l="1"/>
  <c r="Q91" i="1" s="1"/>
  <c r="P92" i="1" l="1"/>
  <c r="Q92" i="1" s="1"/>
  <c r="P93" i="1" l="1"/>
  <c r="Q93" i="1" s="1"/>
  <c r="P94" i="1" l="1"/>
  <c r="Q94" i="1" s="1"/>
  <c r="P95" i="1" l="1"/>
  <c r="Q95" i="1" s="1"/>
  <c r="P96" i="1" l="1"/>
  <c r="Q96" i="1" s="1"/>
  <c r="P97" i="1" l="1"/>
  <c r="Q97" i="1" s="1"/>
  <c r="P98" i="1" l="1"/>
  <c r="Q98" i="1" s="1"/>
  <c r="P99" i="1" l="1"/>
  <c r="Q99" i="1" s="1"/>
  <c r="P100" i="1"/>
  <c r="Q100" i="1" s="1"/>
  <c r="P101" i="1" l="1"/>
  <c r="Q101" i="1" s="1"/>
  <c r="P102" i="1" l="1"/>
  <c r="Q102" i="1" s="1"/>
  <c r="P103" i="1" l="1"/>
  <c r="Q103" i="1" s="1"/>
  <c r="P104" i="1" l="1"/>
  <c r="Q104" i="1" s="1"/>
  <c r="P105" i="1" l="1"/>
  <c r="Q105" i="1" s="1"/>
  <c r="P106" i="1" l="1"/>
  <c r="Q106" i="1" s="1"/>
  <c r="P107" i="1" l="1"/>
  <c r="Q107" i="1" s="1"/>
  <c r="P108" i="1" l="1"/>
  <c r="Q108" i="1" s="1"/>
  <c r="P109" i="1" l="1"/>
  <c r="Q109" i="1" s="1"/>
  <c r="P110" i="1" l="1"/>
  <c r="Q110" i="1" s="1"/>
  <c r="P111" i="1" l="1"/>
  <c r="Q111" i="1" s="1"/>
  <c r="P112" i="1" l="1"/>
  <c r="Q112" i="1" s="1"/>
  <c r="P113" i="1" l="1"/>
  <c r="Q113" i="1" s="1"/>
  <c r="P114" i="1" l="1"/>
  <c r="Q114" i="1" s="1"/>
  <c r="P115" i="1" l="1"/>
  <c r="Q115" i="1" s="1"/>
  <c r="P116" i="1" l="1"/>
  <c r="Q116" i="1" s="1"/>
  <c r="P117" i="1" l="1"/>
  <c r="Q117" i="1" s="1"/>
  <c r="P118" i="1" l="1"/>
  <c r="Q118" i="1" s="1"/>
  <c r="P119" i="1" l="1"/>
  <c r="Q119" i="1" s="1"/>
  <c r="P120" i="1" l="1"/>
  <c r="Q120" i="1" s="1"/>
  <c r="P121" i="1" l="1"/>
  <c r="Q121" i="1" s="1"/>
  <c r="P122" i="1" l="1"/>
  <c r="Q122" i="1" s="1"/>
  <c r="P123" i="1" l="1"/>
  <c r="Q123" i="1" s="1"/>
  <c r="P124" i="1" l="1"/>
  <c r="Q124" i="1" s="1"/>
  <c r="P125" i="1" l="1"/>
  <c r="Q125" i="1" s="1"/>
  <c r="P126" i="1" l="1"/>
  <c r="Q126" i="1" s="1"/>
  <c r="P127" i="1" l="1"/>
  <c r="Q127" i="1" s="1"/>
  <c r="P128" i="1" l="1"/>
  <c r="Q128" i="1" s="1"/>
  <c r="P129" i="1" l="1"/>
  <c r="Q129" i="1" s="1"/>
  <c r="P130" i="1" l="1"/>
  <c r="Q130" i="1" s="1"/>
  <c r="P131" i="1" l="1"/>
  <c r="Q131" i="1" s="1"/>
  <c r="P132" i="1" l="1"/>
  <c r="Q132" i="1" s="1"/>
  <c r="P133" i="1" l="1"/>
  <c r="Q133" i="1" s="1"/>
  <c r="P134" i="1" l="1"/>
  <c r="Q134" i="1" s="1"/>
  <c r="P135" i="1" l="1"/>
  <c r="Q135" i="1" s="1"/>
  <c r="P136" i="1" l="1"/>
  <c r="Q136" i="1" s="1"/>
  <c r="P137" i="1" l="1"/>
  <c r="Q137" i="1" s="1"/>
  <c r="P138" i="1" l="1"/>
  <c r="Q138" i="1" s="1"/>
  <c r="P139" i="1" l="1"/>
  <c r="Q139" i="1" s="1"/>
  <c r="P140" i="1" l="1"/>
  <c r="Q140" i="1" s="1"/>
  <c r="P141" i="1" l="1"/>
  <c r="Q141" i="1" s="1"/>
  <c r="P142" i="1" l="1"/>
  <c r="Q142" i="1" s="1"/>
  <c r="P143" i="1" l="1"/>
  <c r="Q143" i="1" s="1"/>
  <c r="P144" i="1" l="1"/>
  <c r="Q144" i="1" s="1"/>
  <c r="P145" i="1" l="1"/>
  <c r="Q145" i="1" s="1"/>
  <c r="P146" i="1" l="1"/>
  <c r="Q146" i="1" s="1"/>
  <c r="P147" i="1" l="1"/>
  <c r="Q147" i="1" s="1"/>
  <c r="P148" i="1" l="1"/>
  <c r="Q148" i="1" s="1"/>
  <c r="P149" i="1" l="1"/>
  <c r="Q149" i="1" s="1"/>
  <c r="P150" i="1" l="1"/>
  <c r="Q150" i="1" s="1"/>
  <c r="P151" i="1" l="1"/>
  <c r="Q151" i="1" s="1"/>
  <c r="P152" i="1" l="1"/>
  <c r="Q152" i="1" s="1"/>
  <c r="P153" i="1" l="1"/>
  <c r="Q153" i="1" s="1"/>
  <c r="P154" i="1" l="1"/>
  <c r="Q154" i="1" s="1"/>
  <c r="P155" i="1" l="1"/>
  <c r="Q155" i="1" s="1"/>
  <c r="P156" i="1" l="1"/>
  <c r="Q156" i="1" s="1"/>
  <c r="P157" i="1" l="1"/>
  <c r="Q157" i="1" s="1"/>
  <c r="P158" i="1" l="1"/>
  <c r="Q158" i="1" s="1"/>
  <c r="P159" i="1" l="1"/>
  <c r="Q159" i="1" s="1"/>
  <c r="P160" i="1" l="1"/>
  <c r="Q160" i="1" s="1"/>
  <c r="P161" i="1" l="1"/>
  <c r="Q161" i="1" s="1"/>
  <c r="P162" i="1" l="1"/>
  <c r="Q162" i="1" s="1"/>
  <c r="P163" i="1" l="1"/>
  <c r="Q163" i="1" s="1"/>
  <c r="P164" i="1" l="1"/>
  <c r="Q164" i="1" s="1"/>
  <c r="P165" i="1" l="1"/>
  <c r="Q165" i="1" s="1"/>
  <c r="P166" i="1" l="1"/>
  <c r="Q166" i="1" s="1"/>
  <c r="P167" i="1" l="1"/>
  <c r="Q167" i="1" s="1"/>
  <c r="P168" i="1" l="1"/>
  <c r="Q168" i="1" s="1"/>
  <c r="P169" i="1" l="1"/>
  <c r="Q169" i="1" s="1"/>
  <c r="P170" i="1" l="1"/>
  <c r="Q170" i="1" s="1"/>
  <c r="P171" i="1" l="1"/>
  <c r="Q171" i="1" s="1"/>
  <c r="P172" i="1" l="1"/>
  <c r="Q172" i="1" s="1"/>
  <c r="P173" i="1" l="1"/>
  <c r="Q173" i="1" s="1"/>
  <c r="P174" i="1" l="1"/>
  <c r="Q174" i="1" s="1"/>
  <c r="P175" i="1" l="1"/>
  <c r="Q175" i="1" s="1"/>
  <c r="P176" i="1" l="1"/>
  <c r="Q176" i="1" s="1"/>
  <c r="P177" i="1" l="1"/>
  <c r="Q177" i="1" s="1"/>
  <c r="P178" i="1" l="1"/>
  <c r="Q178" i="1" s="1"/>
  <c r="P179" i="1" l="1"/>
  <c r="Q179" i="1" s="1"/>
  <c r="P180" i="1" l="1"/>
  <c r="Q180" i="1" s="1"/>
  <c r="P181" i="1" l="1"/>
  <c r="Q181" i="1" s="1"/>
  <c r="P182" i="1" l="1"/>
  <c r="Q182" i="1" s="1"/>
  <c r="P183" i="1" l="1"/>
  <c r="Q183" i="1" s="1"/>
  <c r="P184" i="1" l="1"/>
  <c r="Q184" i="1" s="1"/>
  <c r="P185" i="1" l="1"/>
  <c r="Q185" i="1" s="1"/>
  <c r="P186" i="1" l="1"/>
  <c r="Q186" i="1" s="1"/>
  <c r="P187" i="1" l="1"/>
  <c r="Q187" i="1" s="1"/>
  <c r="P188" i="1" l="1"/>
  <c r="Q188" i="1" s="1"/>
  <c r="P189" i="1" l="1"/>
  <c r="Q189" i="1" s="1"/>
  <c r="P190" i="1" l="1"/>
  <c r="Q190" i="1" s="1"/>
  <c r="P191" i="1" l="1"/>
  <c r="Q191" i="1" s="1"/>
  <c r="P192" i="1" l="1"/>
  <c r="Q192" i="1" s="1"/>
  <c r="P193" i="1" l="1"/>
  <c r="Q193" i="1" s="1"/>
  <c r="P194" i="1" l="1"/>
  <c r="Q194" i="1" s="1"/>
  <c r="P195" i="1" l="1"/>
  <c r="Q195" i="1" s="1"/>
  <c r="P196" i="1" l="1"/>
  <c r="Q196" i="1" s="1"/>
  <c r="P197" i="1" l="1"/>
  <c r="Q197" i="1" s="1"/>
  <c r="P198" i="1" l="1"/>
  <c r="Q198" i="1" s="1"/>
  <c r="P199" i="1" l="1"/>
  <c r="Q199" i="1" s="1"/>
  <c r="P200" i="1" l="1"/>
  <c r="Q200" i="1" s="1"/>
  <c r="P201" i="1" l="1"/>
  <c r="Q201" i="1" s="1"/>
  <c r="P202" i="1" l="1"/>
  <c r="Q202" i="1" s="1"/>
  <c r="P203" i="1" l="1"/>
  <c r="Q203" i="1" s="1"/>
  <c r="P204" i="1" l="1"/>
  <c r="Q204" i="1" s="1"/>
  <c r="P205" i="1" l="1"/>
  <c r="Q205" i="1" s="1"/>
  <c r="P206" i="1" l="1"/>
  <c r="Q206" i="1" s="1"/>
  <c r="P207" i="1" l="1"/>
  <c r="Q207" i="1" s="1"/>
  <c r="P208" i="1" l="1"/>
  <c r="Q208" i="1" s="1"/>
  <c r="P209" i="1" l="1"/>
  <c r="Q209" i="1" s="1"/>
  <c r="P210" i="1" l="1"/>
  <c r="Q210" i="1" s="1"/>
  <c r="P211" i="1" l="1"/>
  <c r="Q211" i="1" s="1"/>
  <c r="P212" i="1" l="1"/>
  <c r="Q212" i="1" s="1"/>
  <c r="P213" i="1" l="1"/>
  <c r="Q213" i="1" s="1"/>
  <c r="P214" i="1" l="1"/>
  <c r="Q214" i="1" s="1"/>
  <c r="P215" i="1" l="1"/>
  <c r="Q215" i="1" s="1"/>
  <c r="P216" i="1" l="1"/>
  <c r="Q216" i="1" s="1"/>
  <c r="P217" i="1" l="1"/>
  <c r="Q217" i="1" s="1"/>
  <c r="P218" i="1" l="1"/>
  <c r="Q218" i="1" s="1"/>
  <c r="P219" i="1" l="1"/>
  <c r="Q219" i="1" s="1"/>
  <c r="P220" i="1" l="1"/>
  <c r="Q220" i="1" s="1"/>
  <c r="P221" i="1" l="1"/>
  <c r="Q221" i="1" s="1"/>
  <c r="P222" i="1" l="1"/>
  <c r="Q222" i="1" s="1"/>
  <c r="P223" i="1" l="1"/>
  <c r="Q223" i="1" s="1"/>
  <c r="P224" i="1" l="1"/>
  <c r="Q224" i="1" s="1"/>
  <c r="P225" i="1" l="1"/>
  <c r="Q225" i="1" s="1"/>
  <c r="P226" i="1" l="1"/>
  <c r="Q226" i="1" s="1"/>
  <c r="P227" i="1" l="1"/>
  <c r="Q227" i="1" s="1"/>
  <c r="P228" i="1" l="1"/>
  <c r="Q228" i="1" s="1"/>
  <c r="P229" i="1" l="1"/>
  <c r="Q229" i="1" s="1"/>
  <c r="P231" i="1" l="1"/>
  <c r="Q231" i="1" s="1"/>
  <c r="P230" i="1"/>
  <c r="Q230" i="1" s="1"/>
  <c r="P232" i="1" l="1"/>
  <c r="Q232" i="1" s="1"/>
  <c r="P233" i="1" l="1"/>
  <c r="Q233" i="1" s="1"/>
  <c r="P234" i="1" l="1"/>
  <c r="Q234" i="1" s="1"/>
  <c r="P235" i="1" l="1"/>
  <c r="Q235" i="1" s="1"/>
  <c r="P236" i="1" l="1"/>
  <c r="Q236" i="1" s="1"/>
  <c r="P237" i="1" l="1"/>
  <c r="Q237" i="1" s="1"/>
  <c r="P238" i="1" l="1"/>
  <c r="Q238" i="1" s="1"/>
  <c r="P239" i="1" l="1"/>
  <c r="Q239" i="1" s="1"/>
  <c r="P240" i="1" l="1"/>
  <c r="Q240" i="1" s="1"/>
  <c r="P241" i="1" l="1"/>
  <c r="Q241" i="1" s="1"/>
  <c r="P242" i="1" l="1"/>
  <c r="Q242" i="1" s="1"/>
  <c r="P243" i="1" l="1"/>
  <c r="Q243" i="1" s="1"/>
  <c r="P244" i="1" l="1"/>
  <c r="Q244" i="1" s="1"/>
  <c r="P245" i="1" l="1"/>
  <c r="Q245" i="1" s="1"/>
  <c r="P246" i="1" l="1"/>
  <c r="Q246" i="1" s="1"/>
  <c r="P247" i="1" l="1"/>
  <c r="Q247" i="1" s="1"/>
  <c r="P248" i="1" l="1"/>
  <c r="Q248" i="1" s="1"/>
  <c r="P249" i="1" l="1"/>
  <c r="Q249" i="1" s="1"/>
  <c r="P250" i="1" l="1"/>
  <c r="Q250" i="1" s="1"/>
  <c r="P251" i="1" l="1"/>
  <c r="Q251" i="1" s="1"/>
  <c r="P252" i="1" l="1"/>
  <c r="Q252" i="1" s="1"/>
  <c r="P253" i="1" l="1"/>
  <c r="Q253" i="1" s="1"/>
  <c r="P254" i="1" l="1"/>
  <c r="Q254" i="1" s="1"/>
  <c r="P255" i="1" l="1"/>
  <c r="Q255" i="1" s="1"/>
  <c r="P256" i="1" l="1"/>
  <c r="Q256" i="1" s="1"/>
  <c r="P257" i="1" l="1"/>
  <c r="Q257" i="1" s="1"/>
  <c r="P258" i="1" l="1"/>
  <c r="Q258" i="1" s="1"/>
  <c r="P259" i="1" l="1"/>
  <c r="Q259" i="1" s="1"/>
  <c r="P260" i="1" l="1"/>
  <c r="Q260" i="1" s="1"/>
  <c r="P261" i="1" l="1"/>
  <c r="Q261" i="1" s="1"/>
  <c r="P262" i="1" l="1"/>
  <c r="Q262" i="1" s="1"/>
  <c r="P263" i="1" l="1"/>
  <c r="Q263" i="1" s="1"/>
  <c r="P264" i="1" l="1"/>
  <c r="Q264" i="1" s="1"/>
  <c r="P265" i="1" l="1"/>
  <c r="Q265" i="1" s="1"/>
  <c r="P266" i="1" l="1"/>
  <c r="Q266" i="1" s="1"/>
  <c r="P267" i="1" l="1"/>
  <c r="Q267" i="1" s="1"/>
  <c r="P268" i="1" l="1"/>
  <c r="Q268" i="1" s="1"/>
  <c r="P269" i="1" l="1"/>
  <c r="Q269" i="1" s="1"/>
  <c r="P270" i="1" l="1"/>
  <c r="Q270" i="1" s="1"/>
  <c r="P271" i="1" l="1"/>
  <c r="Q271" i="1" s="1"/>
  <c r="P272" i="1" l="1"/>
  <c r="Q272" i="1" s="1"/>
  <c r="P273" i="1" l="1"/>
  <c r="Q273" i="1" s="1"/>
  <c r="P274" i="1" l="1"/>
  <c r="Q274" i="1" s="1"/>
  <c r="P275" i="1" l="1"/>
  <c r="Q275" i="1" s="1"/>
  <c r="P276" i="1" l="1"/>
  <c r="Q276" i="1" s="1"/>
  <c r="P277" i="1" l="1"/>
  <c r="Q277" i="1" s="1"/>
  <c r="P278" i="1" l="1"/>
  <c r="Q278" i="1" s="1"/>
  <c r="P279" i="1" l="1"/>
  <c r="Q279" i="1" s="1"/>
  <c r="P281" i="1" l="1"/>
  <c r="Q281" i="1" s="1"/>
  <c r="P280" i="1"/>
  <c r="Q280" i="1" s="1"/>
  <c r="P282" i="1" l="1"/>
  <c r="Q282" i="1" s="1"/>
  <c r="P283" i="1" l="1"/>
  <c r="Q283" i="1" s="1"/>
  <c r="P284" i="1" l="1"/>
  <c r="Q284" i="1" s="1"/>
  <c r="P285" i="1" l="1"/>
  <c r="Q285" i="1" s="1"/>
  <c r="P286" i="1" l="1"/>
  <c r="Q286" i="1" s="1"/>
  <c r="P287" i="1" l="1"/>
  <c r="Q287" i="1" s="1"/>
  <c r="P288" i="1" l="1"/>
  <c r="Q288" i="1" s="1"/>
  <c r="P289" i="1" l="1"/>
  <c r="Q289" i="1" s="1"/>
  <c r="P290" i="1" l="1"/>
  <c r="Q290" i="1" s="1"/>
  <c r="P291" i="1" l="1"/>
  <c r="Q291" i="1" s="1"/>
  <c r="P292" i="1" l="1"/>
  <c r="Q292" i="1" s="1"/>
  <c r="P293" i="1" l="1"/>
  <c r="Q293" i="1" s="1"/>
  <c r="P294" i="1" l="1"/>
  <c r="Q294" i="1" s="1"/>
  <c r="P295" i="1" l="1"/>
  <c r="Q295" i="1" s="1"/>
  <c r="P296" i="1" l="1"/>
  <c r="Q296" i="1" s="1"/>
  <c r="P297" i="1" l="1"/>
  <c r="Q297" i="1" s="1"/>
  <c r="P298" i="1" l="1"/>
  <c r="Q298" i="1" s="1"/>
  <c r="P299" i="1" l="1"/>
  <c r="Q299" i="1" s="1"/>
  <c r="P300" i="1" l="1"/>
  <c r="Q300" i="1" s="1"/>
  <c r="P301" i="1" l="1"/>
  <c r="Q301" i="1" s="1"/>
  <c r="P302" i="1" l="1"/>
  <c r="Q302" i="1" s="1"/>
  <c r="P303" i="1" l="1"/>
  <c r="Q303" i="1" s="1"/>
  <c r="P304" i="1" l="1"/>
  <c r="Q304" i="1" s="1"/>
  <c r="P305" i="1" l="1"/>
  <c r="Q305" i="1" s="1"/>
  <c r="P306" i="1" l="1"/>
  <c r="Q306" i="1" s="1"/>
  <c r="P307" i="1" l="1"/>
  <c r="Q307" i="1" s="1"/>
  <c r="P308" i="1" l="1"/>
  <c r="Q308" i="1" s="1"/>
  <c r="P310" i="1" l="1"/>
  <c r="Q310" i="1" s="1"/>
  <c r="P309" i="1"/>
  <c r="Q309" i="1" s="1"/>
  <c r="P311" i="1" l="1"/>
  <c r="Q311" i="1" s="1"/>
  <c r="P312" i="1" l="1"/>
  <c r="Q312" i="1" s="1"/>
  <c r="P313" i="1" l="1"/>
  <c r="Q313" i="1" s="1"/>
  <c r="P314" i="1" l="1"/>
  <c r="Q314" i="1" s="1"/>
  <c r="P315" i="1" l="1"/>
  <c r="Q315" i="1" s="1"/>
  <c r="P316" i="1" l="1"/>
  <c r="Q316" i="1" s="1"/>
  <c r="P317" i="1" l="1"/>
  <c r="Q317" i="1" s="1"/>
  <c r="P318" i="1" l="1"/>
  <c r="Q318" i="1" s="1"/>
  <c r="P319" i="1" l="1"/>
  <c r="Q319" i="1" s="1"/>
  <c r="P320" i="1" l="1"/>
  <c r="Q320" i="1" s="1"/>
  <c r="P322" i="1" l="1"/>
  <c r="Q322" i="1" s="1"/>
  <c r="P321" i="1"/>
  <c r="Q321" i="1" s="1"/>
  <c r="P323" i="1" l="1"/>
  <c r="Q323" i="1" s="1"/>
  <c r="P324" i="1" l="1"/>
  <c r="Q324" i="1" s="1"/>
  <c r="P325" i="1" l="1"/>
  <c r="Q325" i="1" s="1"/>
  <c r="P326" i="1" l="1"/>
  <c r="Q326" i="1" s="1"/>
  <c r="P327" i="1"/>
  <c r="Q327" i="1" s="1"/>
  <c r="P328" i="1" l="1"/>
  <c r="Q328" i="1" s="1"/>
  <c r="P329" i="1"/>
  <c r="Q329" i="1" s="1"/>
  <c r="P330" i="1" l="1"/>
  <c r="Q330" i="1" s="1"/>
  <c r="P331" i="1"/>
  <c r="Q331" i="1" s="1"/>
  <c r="P332" i="1" l="1"/>
  <c r="Q332" i="1" s="1"/>
  <c r="P333" i="1"/>
  <c r="Q333" i="1" s="1"/>
  <c r="P334" i="1" l="1"/>
  <c r="Q334" i="1" s="1"/>
  <c r="P335" i="1"/>
  <c r="Q335" i="1" s="1"/>
  <c r="P336" i="1" l="1"/>
  <c r="Q336" i="1" s="1"/>
  <c r="P337" i="1"/>
  <c r="Q337" i="1" s="1"/>
  <c r="P338" i="1" l="1"/>
  <c r="Q338" i="1" s="1"/>
  <c r="P339" i="1"/>
  <c r="Q339" i="1" s="1"/>
  <c r="P340" i="1" l="1"/>
  <c r="Q340" i="1" s="1"/>
  <c r="P341" i="1" l="1"/>
  <c r="Q341" i="1" s="1"/>
  <c r="P343" i="1" l="1"/>
  <c r="Q343" i="1" s="1"/>
  <c r="P342" i="1"/>
  <c r="Q342" i="1" s="1"/>
  <c r="P344" i="1" l="1"/>
  <c r="Q344" i="1" s="1"/>
  <c r="P345" i="1" l="1"/>
  <c r="Q345" i="1" s="1"/>
  <c r="P346" i="1" l="1"/>
  <c r="Q346" i="1" s="1"/>
  <c r="P347" i="1" l="1"/>
  <c r="Q347" i="1" s="1"/>
  <c r="P348" i="1" l="1"/>
  <c r="Q348" i="1" s="1"/>
  <c r="P349" i="1" l="1"/>
  <c r="Q349" i="1" s="1"/>
  <c r="P350" i="1" l="1"/>
  <c r="Q350" i="1" s="1"/>
  <c r="P351" i="1"/>
  <c r="Q351" i="1" s="1"/>
  <c r="P353" i="1" l="1"/>
  <c r="Q353" i="1" s="1"/>
  <c r="P352" i="1"/>
  <c r="Q352" i="1" s="1"/>
  <c r="P354" i="1" l="1"/>
  <c r="Q354" i="1" s="1"/>
  <c r="P355" i="1" l="1"/>
  <c r="Q355" i="1" s="1"/>
  <c r="P356" i="1" l="1"/>
  <c r="Q356" i="1" s="1"/>
  <c r="P357" i="1" l="1"/>
  <c r="Q357" i="1" s="1"/>
  <c r="P358" i="1" l="1"/>
  <c r="Q358" i="1" s="1"/>
  <c r="P359" i="1" l="1"/>
  <c r="Q359" i="1" s="1"/>
  <c r="P360" i="1" l="1"/>
  <c r="Q360" i="1" s="1"/>
  <c r="P361" i="1" l="1"/>
  <c r="Q361" i="1" s="1"/>
  <c r="P362" i="1" l="1"/>
  <c r="Q362" i="1" s="1"/>
  <c r="P363" i="1" l="1"/>
  <c r="Q363" i="1" s="1"/>
  <c r="P364" i="1" l="1"/>
  <c r="Q364" i="1" s="1"/>
  <c r="P365" i="1" l="1"/>
  <c r="Q365" i="1" s="1"/>
  <c r="P366" i="1" l="1"/>
  <c r="Q366" i="1" s="1"/>
  <c r="P367" i="1" l="1"/>
  <c r="Q367" i="1" s="1"/>
  <c r="P368" i="1" l="1"/>
  <c r="Q368" i="1" s="1"/>
  <c r="P369" i="1" l="1"/>
  <c r="Q369" i="1" s="1"/>
  <c r="P370" i="1" l="1"/>
  <c r="Q370" i="1" s="1"/>
  <c r="P371" i="1" l="1"/>
  <c r="Q371" i="1" s="1"/>
  <c r="P372" i="1" l="1"/>
  <c r="Q372" i="1" s="1"/>
  <c r="P373" i="1" l="1"/>
  <c r="Q373" i="1" s="1"/>
  <c r="P374" i="1" l="1"/>
  <c r="Q374" i="1" s="1"/>
  <c r="P375" i="1" l="1"/>
  <c r="Q375" i="1" s="1"/>
  <c r="P376" i="1" l="1"/>
  <c r="Q376" i="1" s="1"/>
  <c r="P377" i="1" l="1"/>
  <c r="Q377" i="1" s="1"/>
  <c r="P378" i="1" l="1"/>
  <c r="Q378" i="1" s="1"/>
  <c r="P379" i="1" l="1"/>
  <c r="Q379" i="1" s="1"/>
  <c r="P380" i="1" l="1"/>
  <c r="Q380" i="1" s="1"/>
  <c r="P381" i="1" l="1"/>
  <c r="Q381" i="1" s="1"/>
  <c r="P382" i="1" l="1"/>
  <c r="Q382" i="1" s="1"/>
  <c r="P383" i="1" l="1"/>
  <c r="Q383" i="1" s="1"/>
  <c r="P384" i="1" l="1"/>
  <c r="Q384" i="1" s="1"/>
  <c r="P385" i="1" l="1"/>
  <c r="Q385" i="1" s="1"/>
  <c r="P386" i="1" l="1"/>
  <c r="Q386" i="1" s="1"/>
  <c r="P387" i="1" l="1"/>
  <c r="Q387" i="1" s="1"/>
  <c r="P388" i="1" l="1"/>
  <c r="Q388" i="1" s="1"/>
  <c r="P389" i="1" l="1"/>
  <c r="Q389" i="1" s="1"/>
  <c r="P390" i="1" l="1"/>
  <c r="Q390" i="1" s="1"/>
  <c r="P391" i="1" l="1"/>
  <c r="Q391" i="1" s="1"/>
  <c r="P392" i="1" l="1"/>
  <c r="Q392" i="1" s="1"/>
  <c r="P393" i="1" l="1"/>
  <c r="Q393" i="1" s="1"/>
  <c r="P394" i="1" l="1"/>
  <c r="Q394" i="1" s="1"/>
  <c r="P395" i="1" l="1"/>
  <c r="Q395" i="1" s="1"/>
  <c r="P396" i="1" l="1"/>
  <c r="Q396" i="1" s="1"/>
  <c r="P397" i="1" l="1"/>
  <c r="Q397" i="1" s="1"/>
  <c r="P398" i="1" l="1"/>
  <c r="Q398" i="1" s="1"/>
  <c r="P399" i="1" l="1"/>
  <c r="Q399" i="1" s="1"/>
  <c r="P400" i="1" l="1"/>
  <c r="Q400" i="1" s="1"/>
  <c r="P401" i="1" l="1"/>
  <c r="Q401" i="1" s="1"/>
  <c r="P402" i="1" l="1"/>
  <c r="Q402" i="1" s="1"/>
  <c r="P403" i="1" l="1"/>
  <c r="Q403" i="1" s="1"/>
  <c r="P405" i="1" l="1"/>
  <c r="Q405" i="1" s="1"/>
  <c r="P404" i="1"/>
  <c r="Q404" i="1" s="1"/>
  <c r="P406" i="1" l="1"/>
  <c r="Q406" i="1" s="1"/>
  <c r="P407" i="1" l="1"/>
  <c r="Q407" i="1" s="1"/>
  <c r="P408" i="1" l="1"/>
  <c r="Q408" i="1" s="1"/>
  <c r="P409" i="1" l="1"/>
  <c r="Q409" i="1" s="1"/>
  <c r="P411" i="1" l="1"/>
  <c r="Q411" i="1" s="1"/>
  <c r="P410" i="1"/>
  <c r="Q410" i="1" s="1"/>
  <c r="P412" i="1" l="1"/>
  <c r="Q412" i="1" s="1"/>
  <c r="P413" i="1" l="1"/>
  <c r="Q413" i="1" s="1"/>
  <c r="P414" i="1" l="1"/>
  <c r="Q414" i="1" s="1"/>
  <c r="P415" i="1" l="1"/>
  <c r="Q415" i="1" s="1"/>
  <c r="P416" i="1" l="1"/>
  <c r="Q416" i="1" s="1"/>
  <c r="P417" i="1" l="1"/>
  <c r="Q417" i="1" s="1"/>
  <c r="P418" i="1" l="1"/>
  <c r="Q418" i="1" s="1"/>
  <c r="P419" i="1" l="1"/>
  <c r="Q419" i="1" s="1"/>
  <c r="P420" i="1" l="1"/>
  <c r="Q420" i="1" s="1"/>
  <c r="P421" i="1" l="1"/>
  <c r="Q421" i="1" s="1"/>
  <c r="P422" i="1" l="1"/>
  <c r="Q422" i="1" s="1"/>
  <c r="P423" i="1" l="1"/>
  <c r="Q423" i="1" s="1"/>
  <c r="P424" i="1" l="1"/>
  <c r="Q424" i="1" s="1"/>
  <c r="P425" i="1" l="1"/>
  <c r="Q425" i="1" s="1"/>
  <c r="P426" i="1" l="1"/>
  <c r="Q426" i="1" s="1"/>
  <c r="P427" i="1" l="1"/>
  <c r="Q427" i="1" s="1"/>
  <c r="P428" i="1" l="1"/>
  <c r="Q428" i="1" s="1"/>
  <c r="P429" i="1" l="1"/>
  <c r="Q429" i="1" s="1"/>
  <c r="P430" i="1" l="1"/>
  <c r="Q430" i="1" s="1"/>
  <c r="P431" i="1" l="1"/>
  <c r="Q431" i="1" s="1"/>
  <c r="P432" i="1" l="1"/>
  <c r="Q432" i="1" s="1"/>
  <c r="P433" i="1" l="1"/>
  <c r="Q433" i="1" s="1"/>
  <c r="P434" i="1" l="1"/>
  <c r="Q434" i="1" s="1"/>
  <c r="P435" i="1" l="1"/>
  <c r="Q435" i="1" s="1"/>
  <c r="P436" i="1" l="1"/>
  <c r="Q436" i="1" s="1"/>
  <c r="P437" i="1" l="1"/>
  <c r="Q437" i="1" s="1"/>
  <c r="P438" i="1" l="1"/>
  <c r="Q438" i="1" s="1"/>
  <c r="P439" i="1" l="1"/>
  <c r="Q439" i="1" s="1"/>
  <c r="P440" i="1" l="1"/>
  <c r="Q440" i="1" s="1"/>
  <c r="P441" i="1" l="1"/>
  <c r="Q441" i="1" s="1"/>
  <c r="P442" i="1" l="1"/>
  <c r="Q442" i="1" s="1"/>
  <c r="P443" i="1" l="1"/>
  <c r="Q443" i="1" s="1"/>
  <c r="P444" i="1" l="1"/>
  <c r="Q444" i="1" s="1"/>
  <c r="P445" i="1" l="1"/>
  <c r="Q445" i="1" s="1"/>
  <c r="P446" i="1" l="1"/>
  <c r="Q446" i="1" s="1"/>
  <c r="P447" i="1" l="1"/>
  <c r="Q447" i="1" s="1"/>
  <c r="P448" i="1" l="1"/>
  <c r="Q448" i="1" s="1"/>
  <c r="P449" i="1" l="1"/>
  <c r="Q449" i="1" s="1"/>
  <c r="P450" i="1" l="1"/>
  <c r="Q450" i="1" s="1"/>
  <c r="P451" i="1" l="1"/>
  <c r="Q451" i="1" s="1"/>
  <c r="P452" i="1" l="1"/>
  <c r="Q452" i="1" s="1"/>
  <c r="P453" i="1" l="1"/>
  <c r="Q453" i="1" s="1"/>
  <c r="P454" i="1" l="1"/>
  <c r="Q454" i="1" s="1"/>
  <c r="P455" i="1" l="1"/>
  <c r="Q455" i="1" s="1"/>
  <c r="P456" i="1" l="1"/>
  <c r="Q456" i="1" s="1"/>
  <c r="P457" i="1" l="1"/>
  <c r="Q457" i="1" s="1"/>
  <c r="P458" i="1" l="1"/>
  <c r="Q458" i="1" s="1"/>
  <c r="P459" i="1" l="1"/>
  <c r="Q459" i="1" s="1"/>
  <c r="P460" i="1" l="1"/>
  <c r="Q460" i="1" s="1"/>
  <c r="P461" i="1" l="1"/>
  <c r="Q461" i="1" s="1"/>
  <c r="P462" i="1" l="1"/>
  <c r="Q462" i="1" s="1"/>
  <c r="P463" i="1" l="1"/>
  <c r="Q463" i="1" s="1"/>
  <c r="P464" i="1" l="1"/>
  <c r="Q464" i="1" s="1"/>
  <c r="P465" i="1" l="1"/>
  <c r="Q465" i="1" s="1"/>
  <c r="P466" i="1" l="1"/>
  <c r="Q466" i="1" s="1"/>
  <c r="P467" i="1" l="1"/>
  <c r="Q467" i="1" s="1"/>
  <c r="P468" i="1" l="1"/>
  <c r="Q468" i="1" s="1"/>
  <c r="P469" i="1" l="1"/>
  <c r="Q469" i="1" s="1"/>
  <c r="P470" i="1" l="1"/>
  <c r="Q470" i="1" s="1"/>
  <c r="P472" i="1" l="1"/>
  <c r="Q472" i="1" s="1"/>
  <c r="P471" i="1"/>
  <c r="Q471" i="1" s="1"/>
  <c r="P473" i="1" l="1"/>
  <c r="Q473" i="1" s="1"/>
  <c r="P474" i="1" l="1"/>
  <c r="Q474" i="1" s="1"/>
  <c r="P475" i="1" l="1"/>
  <c r="Q475" i="1" s="1"/>
  <c r="P476" i="1" l="1"/>
  <c r="Q476" i="1" s="1"/>
  <c r="P477" i="1" l="1"/>
  <c r="Q477" i="1" s="1"/>
  <c r="P478" i="1" l="1"/>
  <c r="Q478" i="1" s="1"/>
  <c r="P479" i="1" l="1"/>
  <c r="Q479" i="1" s="1"/>
  <c r="P480" i="1" l="1"/>
  <c r="Q480" i="1" s="1"/>
  <c r="P481" i="1" l="1"/>
  <c r="Q481" i="1" s="1"/>
  <c r="P482" i="1" l="1"/>
  <c r="Q482" i="1" s="1"/>
  <c r="P483" i="1" l="1"/>
  <c r="Q483" i="1" s="1"/>
  <c r="P484" i="1" l="1"/>
  <c r="Q484" i="1" s="1"/>
  <c r="P485" i="1" l="1"/>
  <c r="Q485" i="1" s="1"/>
  <c r="P486" i="1" l="1"/>
  <c r="Q486" i="1" s="1"/>
  <c r="P487" i="1" l="1"/>
  <c r="Q487" i="1" s="1"/>
  <c r="P488" i="1" l="1"/>
  <c r="Q488" i="1" s="1"/>
  <c r="P489" i="1" l="1"/>
  <c r="Q489" i="1" s="1"/>
  <c r="P490" i="1" l="1"/>
  <c r="Q490" i="1" s="1"/>
  <c r="P491" i="1" l="1"/>
  <c r="Q491" i="1" s="1"/>
  <c r="P492" i="1" l="1"/>
  <c r="Q492" i="1" s="1"/>
  <c r="P493" i="1" l="1"/>
  <c r="Q493" i="1" s="1"/>
  <c r="P494" i="1" l="1"/>
  <c r="Q494" i="1" s="1"/>
  <c r="P495" i="1" l="1"/>
  <c r="Q495" i="1" s="1"/>
  <c r="P496" i="1" l="1"/>
  <c r="Q496" i="1" s="1"/>
  <c r="P497" i="1" l="1"/>
  <c r="Q497" i="1" s="1"/>
  <c r="P498" i="1" l="1"/>
  <c r="Q498" i="1" s="1"/>
  <c r="P499" i="1" l="1"/>
  <c r="Q499" i="1" s="1"/>
  <c r="P500" i="1" l="1"/>
  <c r="Q500" i="1" s="1"/>
  <c r="P501" i="1" l="1"/>
  <c r="Q501" i="1" s="1"/>
  <c r="P502" i="1" l="1"/>
  <c r="Q502" i="1" s="1"/>
  <c r="P503" i="1" l="1"/>
  <c r="Q503" i="1" s="1"/>
  <c r="P504" i="1" l="1"/>
  <c r="Q504" i="1" s="1"/>
  <c r="P505" i="1" l="1"/>
  <c r="Q505" i="1" s="1"/>
  <c r="P506" i="1" l="1"/>
  <c r="Q506" i="1" s="1"/>
  <c r="P507" i="1" l="1"/>
  <c r="Q507" i="1" s="1"/>
  <c r="P508" i="1" l="1"/>
  <c r="Q508" i="1" s="1"/>
  <c r="P509" i="1" l="1"/>
  <c r="Q509" i="1" s="1"/>
  <c r="P510" i="1" l="1"/>
  <c r="Q510" i="1" s="1"/>
  <c r="P511" i="1" l="1"/>
  <c r="Q511" i="1" s="1"/>
  <c r="P512" i="1" l="1"/>
  <c r="Q512" i="1" s="1"/>
  <c r="P513" i="1" l="1"/>
  <c r="Q513" i="1" s="1"/>
  <c r="P514" i="1" l="1"/>
  <c r="Q514" i="1" s="1"/>
  <c r="P515" i="1" l="1"/>
  <c r="Q515" i="1" s="1"/>
  <c r="P516" i="1" l="1"/>
  <c r="Q516" i="1" s="1"/>
  <c r="P517" i="1" l="1"/>
  <c r="Q517" i="1" s="1"/>
  <c r="P518" i="1" l="1"/>
  <c r="Q518" i="1" s="1"/>
  <c r="P519" i="1" l="1"/>
  <c r="Q519" i="1" s="1"/>
  <c r="P520" i="1" l="1"/>
  <c r="Q520" i="1" s="1"/>
  <c r="P521" i="1" l="1"/>
  <c r="Q521" i="1" s="1"/>
  <c r="P523" i="1" l="1"/>
  <c r="Q523" i="1" s="1"/>
  <c r="P522" i="1"/>
  <c r="Q522" i="1" s="1"/>
  <c r="P524" i="1" l="1"/>
  <c r="Q524" i="1" s="1"/>
  <c r="P525" i="1" l="1"/>
  <c r="Q525" i="1" s="1"/>
  <c r="P526" i="1" l="1"/>
  <c r="Q526" i="1" s="1"/>
  <c r="P527" i="1" l="1"/>
  <c r="Q527" i="1" s="1"/>
  <c r="P528" i="1" l="1"/>
  <c r="Q528" i="1" s="1"/>
  <c r="P529" i="1" l="1"/>
  <c r="Q529" i="1" s="1"/>
  <c r="P530" i="1" l="1"/>
  <c r="Q530" i="1" s="1"/>
  <c r="P531" i="1" l="1"/>
  <c r="Q531" i="1" s="1"/>
  <c r="P532" i="1" l="1"/>
  <c r="Q532" i="1" s="1"/>
  <c r="P533" i="1" l="1"/>
  <c r="Q533" i="1" s="1"/>
  <c r="P534" i="1" l="1"/>
  <c r="Q534" i="1" s="1"/>
  <c r="P535" i="1" l="1"/>
  <c r="Q535" i="1" s="1"/>
  <c r="P536" i="1" l="1"/>
  <c r="Q536" i="1" s="1"/>
  <c r="P537" i="1" l="1"/>
  <c r="Q537" i="1" s="1"/>
  <c r="P538" i="1" l="1"/>
  <c r="Q538" i="1" s="1"/>
  <c r="P539" i="1" l="1"/>
  <c r="Q539" i="1" s="1"/>
  <c r="P540" i="1" l="1"/>
  <c r="Q540" i="1" s="1"/>
  <c r="P541" i="1" l="1"/>
  <c r="Q541" i="1" s="1"/>
  <c r="P542" i="1" l="1"/>
  <c r="Q542" i="1" s="1"/>
  <c r="P543" i="1" l="1"/>
  <c r="Q543" i="1" s="1"/>
  <c r="P544" i="1" l="1"/>
  <c r="Q544" i="1" s="1"/>
  <c r="P545" i="1" l="1"/>
  <c r="Q545" i="1" s="1"/>
  <c r="P546" i="1" l="1"/>
  <c r="Q546" i="1" s="1"/>
  <c r="P547" i="1" l="1"/>
  <c r="Q547" i="1" s="1"/>
  <c r="P548" i="1" l="1"/>
  <c r="Q548" i="1" s="1"/>
  <c r="P550" i="1" l="1"/>
  <c r="Q550" i="1" s="1"/>
  <c r="P549" i="1"/>
  <c r="Q549" i="1" s="1"/>
  <c r="P551" i="1" l="1"/>
  <c r="Q551" i="1" s="1"/>
  <c r="P552" i="1" l="1"/>
  <c r="Q552" i="1" s="1"/>
  <c r="P553" i="1" l="1"/>
  <c r="Q553" i="1" s="1"/>
  <c r="P555" i="1" l="1"/>
  <c r="Q555" i="1" s="1"/>
  <c r="P554" i="1"/>
  <c r="Q554" i="1" s="1"/>
  <c r="P556" i="1" l="1"/>
  <c r="Q556" i="1" s="1"/>
  <c r="P557" i="1" l="1"/>
  <c r="Q557" i="1" s="1"/>
  <c r="P558" i="1" l="1"/>
  <c r="Q558" i="1" s="1"/>
  <c r="P559" i="1" l="1"/>
  <c r="Q559" i="1" s="1"/>
  <c r="P560" i="1" l="1"/>
  <c r="Q560" i="1" s="1"/>
  <c r="P561" i="1" l="1"/>
  <c r="Q561" i="1" s="1"/>
  <c r="P562" i="1" l="1"/>
  <c r="Q562" i="1" s="1"/>
  <c r="P563" i="1" l="1"/>
  <c r="Q563" i="1" s="1"/>
  <c r="P564" i="1" l="1"/>
  <c r="Q564" i="1" s="1"/>
  <c r="P565" i="1" l="1"/>
  <c r="Q565" i="1" s="1"/>
  <c r="P566" i="1" l="1"/>
  <c r="Q566" i="1" s="1"/>
  <c r="P567" i="1" l="1"/>
  <c r="Q567" i="1" s="1"/>
  <c r="P568" i="1" l="1"/>
  <c r="Q568" i="1" s="1"/>
  <c r="P569" i="1" l="1"/>
  <c r="Q569" i="1" s="1"/>
  <c r="P570" i="1" l="1"/>
  <c r="Q570" i="1" s="1"/>
  <c r="P571" i="1" l="1"/>
  <c r="Q571" i="1" s="1"/>
  <c r="P572" i="1" l="1"/>
  <c r="Q572" i="1" s="1"/>
  <c r="P573" i="1" l="1"/>
  <c r="Q573" i="1" s="1"/>
  <c r="P574" i="1" l="1"/>
  <c r="Q574" i="1" s="1"/>
  <c r="P575" i="1" l="1"/>
  <c r="Q575" i="1" s="1"/>
  <c r="P576" i="1" l="1"/>
  <c r="Q576" i="1" s="1"/>
  <c r="P577" i="1" l="1"/>
  <c r="Q577" i="1" s="1"/>
  <c r="P578" i="1" l="1"/>
  <c r="Q578" i="1" s="1"/>
  <c r="P579" i="1" l="1"/>
  <c r="Q579" i="1" s="1"/>
  <c r="P580" i="1" l="1"/>
  <c r="Q580" i="1" s="1"/>
  <c r="P581" i="1" l="1"/>
  <c r="Q581" i="1" s="1"/>
  <c r="P582" i="1" l="1"/>
  <c r="Q582" i="1" s="1"/>
  <c r="P583" i="1" l="1"/>
  <c r="Q583" i="1" s="1"/>
  <c r="P584" i="1" l="1"/>
  <c r="Q584" i="1" s="1"/>
  <c r="P585" i="1" l="1"/>
  <c r="Q585" i="1" s="1"/>
  <c r="P586" i="1" l="1"/>
  <c r="Q586" i="1" s="1"/>
  <c r="P587" i="1" l="1"/>
  <c r="Q587" i="1" s="1"/>
  <c r="P588" i="1" l="1"/>
  <c r="Q588" i="1" s="1"/>
  <c r="P589" i="1" l="1"/>
  <c r="Q589" i="1" s="1"/>
  <c r="P590" i="1" l="1"/>
  <c r="Q590" i="1" s="1"/>
  <c r="P591" i="1" l="1"/>
  <c r="Q591" i="1" s="1"/>
  <c r="P592" i="1" l="1"/>
  <c r="Q592" i="1" s="1"/>
  <c r="P593" i="1" l="1"/>
  <c r="Q593" i="1" s="1"/>
  <c r="P594" i="1" l="1"/>
  <c r="Q594" i="1" s="1"/>
  <c r="P596" i="1" l="1"/>
  <c r="Q596" i="1" s="1"/>
  <c r="P595" i="1"/>
  <c r="Q595" i="1" s="1"/>
  <c r="P597" i="1" l="1"/>
  <c r="Q597" i="1" s="1"/>
  <c r="P598" i="1" l="1"/>
  <c r="Q598" i="1" s="1"/>
  <c r="P599" i="1" l="1"/>
  <c r="Q599" i="1" s="1"/>
  <c r="P600" i="1" l="1"/>
  <c r="Q600" i="1" s="1"/>
  <c r="P601" i="1" l="1"/>
  <c r="Q601" i="1" s="1"/>
  <c r="P602" i="1" l="1"/>
  <c r="Q602" i="1" s="1"/>
  <c r="P603" i="1" l="1"/>
  <c r="Q603" i="1" s="1"/>
  <c r="P604" i="1" l="1"/>
  <c r="Q604" i="1" s="1"/>
  <c r="P605" i="1" l="1"/>
  <c r="Q605" i="1" s="1"/>
  <c r="P606" i="1" l="1"/>
  <c r="Q606" i="1" s="1"/>
  <c r="P607" i="1" l="1"/>
  <c r="Q607" i="1" s="1"/>
  <c r="P608" i="1" l="1"/>
  <c r="Q608" i="1" s="1"/>
  <c r="P609" i="1" l="1"/>
  <c r="Q609" i="1" s="1"/>
  <c r="P610" i="1" l="1"/>
  <c r="Q610" i="1" s="1"/>
  <c r="P611" i="1" l="1"/>
  <c r="Q611" i="1" s="1"/>
  <c r="P612" i="1" l="1"/>
  <c r="Q612" i="1" s="1"/>
  <c r="P613" i="1" l="1"/>
  <c r="Q613" i="1" s="1"/>
  <c r="P614" i="1" l="1"/>
  <c r="Q614" i="1" s="1"/>
  <c r="P615" i="1" l="1"/>
  <c r="Q615" i="1" s="1"/>
  <c r="P616" i="1" l="1"/>
  <c r="Q616" i="1" s="1"/>
  <c r="P617" i="1" l="1"/>
  <c r="Q617" i="1" s="1"/>
  <c r="P618" i="1" l="1"/>
  <c r="Q618" i="1" s="1"/>
  <c r="P619" i="1" l="1"/>
  <c r="Q619" i="1" s="1"/>
  <c r="P620" i="1" l="1"/>
  <c r="Q620" i="1" s="1"/>
  <c r="P621" i="1" l="1"/>
  <c r="Q621" i="1" s="1"/>
  <c r="P622" i="1" l="1"/>
  <c r="Q622" i="1" s="1"/>
  <c r="P623" i="1" l="1"/>
  <c r="Q623" i="1" s="1"/>
  <c r="P624" i="1" l="1"/>
  <c r="Q624" i="1" s="1"/>
  <c r="P625" i="1" l="1"/>
  <c r="Q625" i="1" s="1"/>
  <c r="P626" i="1" l="1"/>
  <c r="Q626" i="1" s="1"/>
  <c r="P627" i="1" l="1"/>
  <c r="Q627" i="1" s="1"/>
  <c r="P628" i="1" l="1"/>
  <c r="Q628" i="1" s="1"/>
  <c r="P629" i="1" l="1"/>
  <c r="Q629" i="1" s="1"/>
  <c r="P630" i="1" l="1"/>
  <c r="Q630" i="1" s="1"/>
  <c r="P631" i="1" l="1"/>
  <c r="Q631" i="1" s="1"/>
  <c r="P632" i="1" l="1"/>
  <c r="Q632" i="1" s="1"/>
  <c r="P634" i="1" l="1"/>
  <c r="Q634" i="1" s="1"/>
  <c r="P633" i="1"/>
  <c r="Q633" i="1" s="1"/>
  <c r="P635" i="1" l="1"/>
  <c r="Q635" i="1" s="1"/>
  <c r="P636" i="1" l="1"/>
  <c r="Q636" i="1" s="1"/>
  <c r="P637" i="1" l="1"/>
  <c r="Q637" i="1" s="1"/>
  <c r="P638" i="1" l="1"/>
  <c r="Q638" i="1" s="1"/>
  <c r="P639" i="1" l="1"/>
  <c r="Q639" i="1" s="1"/>
  <c r="P640" i="1" l="1"/>
  <c r="Q640" i="1" s="1"/>
  <c r="P641" i="1" l="1"/>
  <c r="Q641" i="1" s="1"/>
  <c r="P642" i="1" l="1"/>
  <c r="Q642" i="1" s="1"/>
  <c r="P643" i="1" l="1"/>
  <c r="Q643" i="1" s="1"/>
  <c r="P645" i="1" l="1"/>
  <c r="Q645" i="1" s="1"/>
  <c r="P644" i="1"/>
  <c r="Q644" i="1" s="1"/>
  <c r="P646" i="1" l="1"/>
  <c r="Q646" i="1" s="1"/>
  <c r="P647" i="1" l="1"/>
  <c r="Q647" i="1" s="1"/>
  <c r="P648" i="1" l="1"/>
  <c r="Q648" i="1" s="1"/>
  <c r="P649" i="1" l="1"/>
  <c r="Q649" i="1" s="1"/>
  <c r="P650" i="1" l="1"/>
  <c r="Q650" i="1" s="1"/>
  <c r="P651" i="1" l="1"/>
  <c r="Q651" i="1" s="1"/>
  <c r="P652" i="1" l="1"/>
  <c r="Q652" i="1" s="1"/>
  <c r="P653" i="1" l="1"/>
  <c r="Q653" i="1" s="1"/>
  <c r="P654" i="1" l="1"/>
  <c r="Q654" i="1" s="1"/>
  <c r="P655" i="1" l="1"/>
  <c r="Q655" i="1" s="1"/>
  <c r="P656" i="1" l="1"/>
  <c r="Q656" i="1" s="1"/>
  <c r="P657" i="1" l="1"/>
  <c r="Q657" i="1" s="1"/>
  <c r="P658" i="1" l="1"/>
  <c r="Q658" i="1" s="1"/>
  <c r="P659" i="1" l="1"/>
  <c r="Q659" i="1" s="1"/>
  <c r="P660" i="1" l="1"/>
  <c r="Q660" i="1" s="1"/>
  <c r="P661" i="1" l="1"/>
  <c r="Q661" i="1" s="1"/>
  <c r="P662" i="1" l="1"/>
  <c r="Q662" i="1" s="1"/>
  <c r="P663" i="1" l="1"/>
  <c r="Q663" i="1" s="1"/>
  <c r="P664" i="1" l="1"/>
  <c r="Q664" i="1" s="1"/>
  <c r="P665" i="1" l="1"/>
  <c r="Q665" i="1" s="1"/>
  <c r="P666" i="1" l="1"/>
  <c r="Q666" i="1" s="1"/>
  <c r="P667" i="1" l="1"/>
  <c r="Q667" i="1" s="1"/>
  <c r="P668" i="1" l="1"/>
  <c r="Q668" i="1" s="1"/>
  <c r="P669" i="1" l="1"/>
  <c r="Q669" i="1" s="1"/>
  <c r="P670" i="1" l="1"/>
  <c r="Q670" i="1" s="1"/>
  <c r="P671" i="1" l="1"/>
  <c r="Q671" i="1" s="1"/>
  <c r="P672" i="1" l="1"/>
  <c r="Q672" i="1" s="1"/>
  <c r="P673" i="1" l="1"/>
  <c r="Q673" i="1" s="1"/>
  <c r="P674" i="1" l="1"/>
  <c r="Q674" i="1" s="1"/>
  <c r="P675" i="1" l="1"/>
  <c r="Q675" i="1" s="1"/>
  <c r="P676" i="1" l="1"/>
  <c r="Q676" i="1" s="1"/>
  <c r="P677" i="1" l="1"/>
  <c r="Q677" i="1" s="1"/>
  <c r="P678" i="1" l="1"/>
  <c r="Q678" i="1" s="1"/>
  <c r="P679" i="1" l="1"/>
  <c r="Q679" i="1" s="1"/>
  <c r="P680" i="1" l="1"/>
  <c r="Q680" i="1" s="1"/>
  <c r="P681" i="1" l="1"/>
  <c r="Q681" i="1" s="1"/>
  <c r="P682" i="1" l="1"/>
  <c r="Q682" i="1" s="1"/>
  <c r="P683" i="1" l="1"/>
  <c r="Q683" i="1" s="1"/>
  <c r="P684" i="1" l="1"/>
  <c r="Q684" i="1" s="1"/>
  <c r="P685" i="1" l="1"/>
  <c r="Q685" i="1" s="1"/>
  <c r="P686" i="1" l="1"/>
  <c r="Q686" i="1" s="1"/>
  <c r="P687" i="1" l="1"/>
  <c r="Q687" i="1" s="1"/>
  <c r="P689" i="1" l="1"/>
  <c r="Q689" i="1" s="1"/>
  <c r="P688" i="1"/>
  <c r="Q688" i="1" s="1"/>
  <c r="P690" i="1" l="1"/>
  <c r="Q690" i="1" s="1"/>
  <c r="P691" i="1" l="1"/>
  <c r="Q691" i="1" s="1"/>
  <c r="P692" i="1" l="1"/>
  <c r="Q692" i="1" s="1"/>
  <c r="P693" i="1" l="1"/>
  <c r="Q693" i="1" s="1"/>
  <c r="P694" i="1" l="1"/>
  <c r="Q694" i="1" s="1"/>
  <c r="P695" i="1" l="1"/>
  <c r="Q695" i="1" s="1"/>
  <c r="P696" i="1" l="1"/>
  <c r="Q696" i="1" s="1"/>
  <c r="P697" i="1" l="1"/>
  <c r="Q697" i="1" s="1"/>
  <c r="P698" i="1" l="1"/>
  <c r="Q698" i="1" s="1"/>
  <c r="P699" i="1" l="1"/>
  <c r="Q699" i="1" s="1"/>
  <c r="P700" i="1" l="1"/>
  <c r="Q700" i="1" s="1"/>
  <c r="P701" i="1" l="1"/>
  <c r="Q701" i="1" s="1"/>
  <c r="P702" i="1" l="1"/>
  <c r="Q702" i="1" s="1"/>
  <c r="P703" i="1" l="1"/>
  <c r="Q703" i="1" s="1"/>
  <c r="P704" i="1" l="1"/>
  <c r="Q704" i="1" s="1"/>
  <c r="P705" i="1" l="1"/>
  <c r="Q705" i="1" s="1"/>
  <c r="P706" i="1" l="1"/>
  <c r="Q706" i="1" s="1"/>
  <c r="P707" i="1" l="1"/>
  <c r="Q707" i="1" s="1"/>
  <c r="P708" i="1" l="1"/>
  <c r="Q708" i="1" s="1"/>
  <c r="P709" i="1" l="1"/>
  <c r="Q709" i="1" s="1"/>
  <c r="P710" i="1" l="1"/>
  <c r="Q710" i="1" s="1"/>
  <c r="P711" i="1" l="1"/>
  <c r="Q711" i="1" s="1"/>
  <c r="P712" i="1" l="1"/>
  <c r="Q712" i="1" s="1"/>
  <c r="P713" i="1" l="1"/>
  <c r="Q713" i="1" s="1"/>
  <c r="P714" i="1" l="1"/>
  <c r="Q714" i="1" s="1"/>
  <c r="P715" i="1" l="1"/>
  <c r="Q715" i="1" s="1"/>
  <c r="P716" i="1" l="1"/>
  <c r="Q716" i="1" s="1"/>
  <c r="P717" i="1" l="1"/>
  <c r="Q717" i="1" s="1"/>
  <c r="P718" i="1" l="1"/>
  <c r="Q718" i="1" s="1"/>
  <c r="P719" i="1" l="1"/>
  <c r="Q719" i="1" s="1"/>
  <c r="P720" i="1" l="1"/>
  <c r="Q720" i="1" s="1"/>
  <c r="P721" i="1" l="1"/>
  <c r="Q721" i="1" s="1"/>
  <c r="P722" i="1" l="1"/>
  <c r="Q722" i="1" s="1"/>
  <c r="P723" i="1" l="1"/>
  <c r="Q723" i="1" s="1"/>
  <c r="P724" i="1" l="1"/>
  <c r="Q724" i="1" s="1"/>
  <c r="P725" i="1" l="1"/>
  <c r="Q725" i="1" s="1"/>
  <c r="P726" i="1" l="1"/>
  <c r="Q726" i="1" s="1"/>
  <c r="P727" i="1" l="1"/>
  <c r="Q727" i="1" s="1"/>
  <c r="P728" i="1" l="1"/>
  <c r="Q728" i="1" s="1"/>
  <c r="P729" i="1" l="1"/>
  <c r="Q729" i="1" s="1"/>
  <c r="P730" i="1" l="1"/>
  <c r="Q730" i="1" s="1"/>
  <c r="P731" i="1" l="1"/>
  <c r="Q731" i="1" s="1"/>
  <c r="P732" i="1" l="1"/>
  <c r="Q732" i="1" s="1"/>
  <c r="P733" i="1" l="1"/>
  <c r="Q733" i="1" s="1"/>
  <c r="P734" i="1" l="1"/>
  <c r="Q734" i="1" s="1"/>
  <c r="P735" i="1" l="1"/>
  <c r="Q735" i="1" s="1"/>
  <c r="P736" i="1" l="1"/>
  <c r="Q736" i="1" s="1"/>
  <c r="P737" i="1" l="1"/>
  <c r="Q737" i="1" s="1"/>
  <c r="P738" i="1" l="1"/>
  <c r="Q738" i="1" s="1"/>
  <c r="P739" i="1" l="1"/>
  <c r="Q739" i="1" s="1"/>
  <c r="P740" i="1" l="1"/>
  <c r="Q740" i="1" s="1"/>
  <c r="P741" i="1" l="1"/>
  <c r="Q741" i="1" s="1"/>
  <c r="P742" i="1" l="1"/>
  <c r="Q742" i="1" s="1"/>
  <c r="P743" i="1" l="1"/>
  <c r="Q743" i="1" s="1"/>
  <c r="P744" i="1" l="1"/>
  <c r="Q744" i="1" s="1"/>
  <c r="P745" i="1" l="1"/>
  <c r="Q745" i="1" s="1"/>
  <c r="P746" i="1" l="1"/>
  <c r="Q746" i="1" s="1"/>
  <c r="P747" i="1" l="1"/>
  <c r="Q747" i="1" s="1"/>
  <c r="P748" i="1" l="1"/>
  <c r="Q748" i="1" s="1"/>
  <c r="P749" i="1" l="1"/>
  <c r="Q749" i="1" s="1"/>
  <c r="P750" i="1" l="1"/>
  <c r="Q750" i="1" s="1"/>
  <c r="P751" i="1" l="1"/>
  <c r="Q751" i="1" s="1"/>
  <c r="P752" i="1" l="1"/>
  <c r="Q752" i="1" s="1"/>
  <c r="P753" i="1" l="1"/>
  <c r="Q753" i="1" s="1"/>
  <c r="P754" i="1" l="1"/>
  <c r="Q754" i="1" s="1"/>
  <c r="P755" i="1" l="1"/>
  <c r="Q755" i="1" s="1"/>
  <c r="P756" i="1" l="1"/>
  <c r="Q756" i="1" s="1"/>
  <c r="P757" i="1" l="1"/>
  <c r="Q757" i="1" s="1"/>
  <c r="P758" i="1" l="1"/>
  <c r="Q758" i="1" s="1"/>
  <c r="P759" i="1" l="1"/>
  <c r="Q759" i="1" s="1"/>
  <c r="P760" i="1" l="1"/>
  <c r="Q760" i="1" s="1"/>
  <c r="P761" i="1" l="1"/>
  <c r="Q761" i="1" s="1"/>
  <c r="P762" i="1" l="1"/>
  <c r="Q762" i="1" s="1"/>
  <c r="P763" i="1" l="1"/>
  <c r="Q763" i="1" s="1"/>
  <c r="P764" i="1" l="1"/>
  <c r="Q764" i="1" s="1"/>
  <c r="P765" i="1" l="1"/>
  <c r="Q765" i="1" s="1"/>
  <c r="P766" i="1" l="1"/>
  <c r="Q766" i="1" s="1"/>
  <c r="P767" i="1" l="1"/>
  <c r="Q767" i="1" s="1"/>
  <c r="P768" i="1" l="1"/>
  <c r="Q768" i="1" s="1"/>
  <c r="P769" i="1" l="1"/>
  <c r="Q769" i="1" s="1"/>
  <c r="P770" i="1" l="1"/>
  <c r="Q770" i="1" s="1"/>
  <c r="P771" i="1" l="1"/>
  <c r="Q771" i="1" s="1"/>
  <c r="P772" i="1" l="1"/>
  <c r="Q772" i="1" s="1"/>
  <c r="P773" i="1" l="1"/>
  <c r="Q773" i="1" s="1"/>
  <c r="P774" i="1" l="1"/>
  <c r="Q774" i="1" s="1"/>
  <c r="P775" i="1" l="1"/>
  <c r="Q775" i="1" s="1"/>
  <c r="P776" i="1" l="1"/>
  <c r="Q776" i="1" s="1"/>
  <c r="P777" i="1" l="1"/>
  <c r="Q777" i="1" s="1"/>
  <c r="P778" i="1" l="1"/>
  <c r="Q778" i="1" s="1"/>
  <c r="P779" i="1" l="1"/>
  <c r="Q779" i="1" s="1"/>
  <c r="P780" i="1" l="1"/>
  <c r="Q780" i="1" s="1"/>
  <c r="P781" i="1" l="1"/>
  <c r="Q781" i="1" s="1"/>
  <c r="P782" i="1" l="1"/>
  <c r="Q782" i="1" s="1"/>
  <c r="P783" i="1" l="1"/>
  <c r="Q783" i="1" s="1"/>
  <c r="P784" i="1" l="1"/>
  <c r="Q784" i="1" s="1"/>
  <c r="P785" i="1" l="1"/>
  <c r="Q785" i="1" s="1"/>
  <c r="P786" i="1" l="1"/>
  <c r="Q786" i="1" s="1"/>
  <c r="P787" i="1" l="1"/>
  <c r="Q787" i="1" s="1"/>
  <c r="P788" i="1" l="1"/>
  <c r="Q788" i="1" s="1"/>
  <c r="P789" i="1" l="1"/>
  <c r="Q789" i="1" s="1"/>
  <c r="P790" i="1" l="1"/>
  <c r="Q790" i="1" s="1"/>
  <c r="P791" i="1" l="1"/>
  <c r="Q791" i="1" s="1"/>
  <c r="P792" i="1" l="1"/>
  <c r="Q792" i="1" s="1"/>
  <c r="P793" i="1" l="1"/>
  <c r="Q793" i="1" s="1"/>
  <c r="P794" i="1" l="1"/>
  <c r="Q794" i="1" s="1"/>
  <c r="P795" i="1" l="1"/>
  <c r="Q795" i="1" s="1"/>
  <c r="P796" i="1" l="1"/>
  <c r="Q796" i="1" s="1"/>
  <c r="P797" i="1" l="1"/>
  <c r="Q797" i="1" s="1"/>
  <c r="P798" i="1" l="1"/>
  <c r="Q798" i="1" s="1"/>
  <c r="P799" i="1" l="1"/>
  <c r="Q799" i="1" s="1"/>
  <c r="P800" i="1" l="1"/>
  <c r="Q800" i="1" s="1"/>
  <c r="P801" i="1" l="1"/>
  <c r="Q801" i="1" s="1"/>
  <c r="P802" i="1" l="1"/>
  <c r="Q802" i="1" s="1"/>
  <c r="P803" i="1" l="1"/>
  <c r="Q803" i="1" s="1"/>
  <c r="P804" i="1" l="1"/>
  <c r="Q804" i="1" s="1"/>
  <c r="P805" i="1" l="1"/>
  <c r="Q805" i="1" s="1"/>
  <c r="P806" i="1" l="1"/>
  <c r="Q806" i="1" s="1"/>
  <c r="P807" i="1" l="1"/>
  <c r="Q807" i="1" s="1"/>
  <c r="P808" i="1" l="1"/>
  <c r="Q808" i="1" s="1"/>
  <c r="P809" i="1" l="1"/>
  <c r="Q809" i="1" s="1"/>
  <c r="P810" i="1" l="1"/>
  <c r="Q810" i="1" s="1"/>
  <c r="P811" i="1" l="1"/>
  <c r="Q811" i="1" s="1"/>
  <c r="P812" i="1" l="1"/>
  <c r="Q812" i="1" s="1"/>
  <c r="P813" i="1" l="1"/>
  <c r="Q813" i="1" s="1"/>
  <c r="P814" i="1" l="1"/>
  <c r="Q814" i="1" s="1"/>
  <c r="P815" i="1" l="1"/>
  <c r="Q815" i="1" s="1"/>
  <c r="P816" i="1" l="1"/>
  <c r="Q816" i="1" s="1"/>
  <c r="P817" i="1" l="1"/>
  <c r="Q817" i="1" s="1"/>
  <c r="P818" i="1" l="1"/>
  <c r="Q818" i="1" s="1"/>
  <c r="P819" i="1" l="1"/>
  <c r="Q819" i="1" s="1"/>
  <c r="P820" i="1" l="1"/>
  <c r="Q820" i="1" s="1"/>
  <c r="P821" i="1" l="1"/>
  <c r="Q821" i="1" s="1"/>
  <c r="P822" i="1" l="1"/>
  <c r="Q822" i="1" s="1"/>
  <c r="P823" i="1" l="1"/>
  <c r="Q823" i="1" s="1"/>
  <c r="P824" i="1" l="1"/>
  <c r="Q824" i="1" s="1"/>
  <c r="P825" i="1" l="1"/>
  <c r="Q825" i="1" s="1"/>
  <c r="P826" i="1" l="1"/>
  <c r="Q826" i="1" s="1"/>
  <c r="P827" i="1" l="1"/>
  <c r="Q827" i="1" s="1"/>
  <c r="P828" i="1" l="1"/>
  <c r="Q828" i="1" s="1"/>
  <c r="P829" i="1" l="1"/>
  <c r="Q829" i="1" s="1"/>
  <c r="P830" i="1" l="1"/>
  <c r="Q830" i="1" s="1"/>
  <c r="P831" i="1" l="1"/>
  <c r="Q831" i="1" s="1"/>
  <c r="P832" i="1" l="1"/>
  <c r="Q832" i="1" s="1"/>
  <c r="P833" i="1" l="1"/>
  <c r="Q833" i="1" s="1"/>
  <c r="P834" i="1" l="1"/>
  <c r="Q834" i="1" s="1"/>
  <c r="P835" i="1" l="1"/>
  <c r="Q835" i="1" s="1"/>
  <c r="P836" i="1" l="1"/>
  <c r="Q836" i="1" s="1"/>
  <c r="P837" i="1" l="1"/>
  <c r="Q837" i="1" s="1"/>
  <c r="P838" i="1" l="1"/>
  <c r="Q838" i="1" s="1"/>
  <c r="P839" i="1" l="1"/>
  <c r="Q839" i="1" s="1"/>
  <c r="P840" i="1" l="1"/>
  <c r="Q840" i="1" s="1"/>
  <c r="P841" i="1" l="1"/>
  <c r="Q841" i="1" s="1"/>
  <c r="P842" i="1" l="1"/>
  <c r="Q842" i="1" s="1"/>
  <c r="P843" i="1" l="1"/>
  <c r="Q843" i="1" s="1"/>
  <c r="P844" i="1" l="1"/>
  <c r="Q844" i="1" s="1"/>
  <c r="P845" i="1" l="1"/>
  <c r="Q845" i="1" s="1"/>
  <c r="P846" i="1" l="1"/>
  <c r="Q846" i="1" s="1"/>
  <c r="P847" i="1" l="1"/>
  <c r="Q847" i="1" s="1"/>
  <c r="P848" i="1" l="1"/>
  <c r="Q848" i="1" s="1"/>
  <c r="P849" i="1" l="1"/>
  <c r="Q849" i="1" s="1"/>
  <c r="P850" i="1" l="1"/>
  <c r="Q850" i="1" s="1"/>
  <c r="P851" i="1" l="1"/>
  <c r="Q851" i="1" s="1"/>
  <c r="P852" i="1" l="1"/>
  <c r="Q852" i="1" s="1"/>
  <c r="P853" i="1" l="1"/>
  <c r="Q853" i="1" s="1"/>
  <c r="P854" i="1" l="1"/>
  <c r="Q854" i="1" s="1"/>
  <c r="P855" i="1" l="1"/>
  <c r="Q855" i="1" s="1"/>
  <c r="P856" i="1" l="1"/>
  <c r="Q856" i="1" s="1"/>
  <c r="P857" i="1" l="1"/>
  <c r="Q857" i="1" s="1"/>
  <c r="P858" i="1" l="1"/>
  <c r="Q858" i="1" s="1"/>
  <c r="P859" i="1" l="1"/>
  <c r="Q859" i="1" s="1"/>
  <c r="P860" i="1" l="1"/>
  <c r="Q860" i="1" s="1"/>
  <c r="P861" i="1" l="1"/>
  <c r="Q861" i="1" s="1"/>
  <c r="P862" i="1" l="1"/>
  <c r="Q862" i="1" s="1"/>
  <c r="P863" i="1" l="1"/>
  <c r="Q863" i="1" s="1"/>
  <c r="P864" i="1" l="1"/>
  <c r="Q864" i="1" s="1"/>
  <c r="P865" i="1" l="1"/>
  <c r="Q865" i="1" s="1"/>
  <c r="P866" i="1" l="1"/>
  <c r="Q866" i="1" s="1"/>
  <c r="P867" i="1" l="1"/>
  <c r="Q867" i="1" s="1"/>
  <c r="P868" i="1" l="1"/>
  <c r="Q868" i="1" s="1"/>
  <c r="P869" i="1" l="1"/>
  <c r="Q869" i="1" s="1"/>
  <c r="P870" i="1" l="1"/>
  <c r="Q870" i="1" s="1"/>
  <c r="P871" i="1" l="1"/>
  <c r="Q871" i="1" s="1"/>
  <c r="P872" i="1" l="1"/>
  <c r="Q872" i="1" s="1"/>
  <c r="P873" i="1" l="1"/>
  <c r="Q873" i="1" s="1"/>
  <c r="P874" i="1" l="1"/>
  <c r="Q874" i="1" s="1"/>
  <c r="P875" i="1" l="1"/>
  <c r="Q875" i="1" s="1"/>
  <c r="P876" i="1" l="1"/>
  <c r="Q876" i="1" s="1"/>
  <c r="P877" i="1" l="1"/>
  <c r="Q877" i="1" s="1"/>
  <c r="P878" i="1" l="1"/>
  <c r="Q878" i="1" s="1"/>
  <c r="P879" i="1" l="1"/>
  <c r="Q879" i="1" s="1"/>
  <c r="P880" i="1" l="1"/>
  <c r="Q880" i="1" s="1"/>
  <c r="P881" i="1" l="1"/>
  <c r="Q881" i="1" s="1"/>
  <c r="P882" i="1" l="1"/>
  <c r="Q882" i="1" s="1"/>
  <c r="P883" i="1" l="1"/>
  <c r="Q883" i="1" s="1"/>
  <c r="P884" i="1" l="1"/>
  <c r="Q884" i="1" s="1"/>
  <c r="P885" i="1" l="1"/>
  <c r="Q885" i="1" s="1"/>
  <c r="P886" i="1" l="1"/>
  <c r="Q886" i="1" s="1"/>
  <c r="P887" i="1" l="1"/>
  <c r="Q887" i="1" s="1"/>
  <c r="P888" i="1" l="1"/>
  <c r="Q888" i="1" s="1"/>
  <c r="P889" i="1" l="1"/>
  <c r="Q889" i="1" s="1"/>
  <c r="P890" i="1" l="1"/>
  <c r="Q890" i="1" s="1"/>
  <c r="P891" i="1" l="1"/>
  <c r="Q891" i="1" s="1"/>
  <c r="P892" i="1" l="1"/>
  <c r="Q892" i="1" s="1"/>
  <c r="P893" i="1" l="1"/>
  <c r="Q893" i="1" s="1"/>
  <c r="P894" i="1" l="1"/>
  <c r="Q894" i="1" s="1"/>
  <c r="P895" i="1" l="1"/>
  <c r="Q895" i="1" s="1"/>
  <c r="P896" i="1" l="1"/>
  <c r="Q896" i="1" s="1"/>
  <c r="P897" i="1" l="1"/>
  <c r="Q897" i="1" s="1"/>
  <c r="P898" i="1" l="1"/>
  <c r="Q898" i="1" s="1"/>
  <c r="P899" i="1" l="1"/>
  <c r="Q899" i="1" s="1"/>
  <c r="P900" i="1" l="1"/>
  <c r="Q900" i="1" s="1"/>
  <c r="P901" i="1" l="1"/>
  <c r="Q901" i="1" s="1"/>
  <c r="P902" i="1" l="1"/>
  <c r="Q902" i="1" s="1"/>
  <c r="P903" i="1" l="1"/>
  <c r="Q903" i="1" s="1"/>
  <c r="P904" i="1" l="1"/>
  <c r="Q904" i="1" s="1"/>
  <c r="P905" i="1" l="1"/>
  <c r="Q905" i="1" s="1"/>
  <c r="P906" i="1" l="1"/>
  <c r="Q906" i="1" s="1"/>
  <c r="P907" i="1" l="1"/>
  <c r="Q907" i="1" s="1"/>
  <c r="P908" i="1" l="1"/>
  <c r="Q908" i="1" s="1"/>
  <c r="P909" i="1" l="1"/>
  <c r="Q909" i="1" s="1"/>
  <c r="P910" i="1" l="1"/>
  <c r="Q910" i="1" s="1"/>
  <c r="P911" i="1" l="1"/>
  <c r="Q911" i="1" s="1"/>
  <c r="P912" i="1" l="1"/>
  <c r="Q912" i="1" s="1"/>
  <c r="P913" i="1" l="1"/>
  <c r="Q913" i="1" s="1"/>
  <c r="P914" i="1" l="1"/>
  <c r="Q914" i="1" s="1"/>
  <c r="P915" i="1" l="1"/>
  <c r="Q915" i="1" s="1"/>
  <c r="P916" i="1" l="1"/>
  <c r="Q916" i="1" s="1"/>
  <c r="P917" i="1" l="1"/>
  <c r="Q917" i="1" s="1"/>
  <c r="P918" i="1" l="1"/>
  <c r="Q918" i="1" s="1"/>
  <c r="P919" i="1" l="1"/>
  <c r="Q919" i="1" s="1"/>
  <c r="P920" i="1" l="1"/>
  <c r="Q920" i="1" s="1"/>
  <c r="P921" i="1" l="1"/>
  <c r="Q921" i="1" s="1"/>
  <c r="P922" i="1" l="1"/>
  <c r="Q922" i="1" s="1"/>
  <c r="P923" i="1" l="1"/>
  <c r="Q923" i="1" s="1"/>
  <c r="P924" i="1" l="1"/>
  <c r="Q924" i="1" s="1"/>
  <c r="P925" i="1" l="1"/>
  <c r="Q925" i="1" s="1"/>
  <c r="P926" i="1" l="1"/>
  <c r="Q926" i="1" s="1"/>
  <c r="P927" i="1" l="1"/>
  <c r="Q927" i="1" s="1"/>
  <c r="P928" i="1" l="1"/>
  <c r="Q928" i="1" s="1"/>
  <c r="P929" i="1" l="1"/>
  <c r="Q929" i="1" s="1"/>
  <c r="P930" i="1" l="1"/>
  <c r="Q930" i="1" s="1"/>
  <c r="P931" i="1" l="1"/>
  <c r="Q931" i="1" s="1"/>
  <c r="P932" i="1" l="1"/>
  <c r="Q932" i="1" s="1"/>
  <c r="P933" i="1" l="1"/>
  <c r="Q933" i="1" s="1"/>
  <c r="P934" i="1" l="1"/>
  <c r="Q934" i="1" s="1"/>
  <c r="P935" i="1" l="1"/>
  <c r="Q935" i="1" s="1"/>
  <c r="P936" i="1" l="1"/>
  <c r="Q936" i="1" s="1"/>
  <c r="P937" i="1" l="1"/>
  <c r="Q937" i="1" s="1"/>
  <c r="P938" i="1" l="1"/>
  <c r="Q938" i="1" s="1"/>
  <c r="P939" i="1" l="1"/>
  <c r="Q939" i="1" s="1"/>
  <c r="P940" i="1" l="1"/>
  <c r="Q940" i="1" s="1"/>
  <c r="P941" i="1" l="1"/>
  <c r="Q941" i="1" s="1"/>
  <c r="P942" i="1" l="1"/>
  <c r="Q942" i="1" s="1"/>
  <c r="P943" i="1" l="1"/>
  <c r="Q943" i="1" s="1"/>
  <c r="P944" i="1" l="1"/>
  <c r="Q944" i="1" s="1"/>
  <c r="P945" i="1" l="1"/>
  <c r="Q945" i="1" s="1"/>
  <c r="P946" i="1" l="1"/>
  <c r="Q946" i="1" s="1"/>
  <c r="P947" i="1" l="1"/>
  <c r="Q947" i="1" s="1"/>
  <c r="P948" i="1" l="1"/>
  <c r="Q948" i="1" s="1"/>
  <c r="P949" i="1" l="1"/>
  <c r="Q949" i="1" s="1"/>
  <c r="P950" i="1" l="1"/>
  <c r="Q950" i="1" s="1"/>
  <c r="P951" i="1" l="1"/>
  <c r="Q951" i="1" s="1"/>
  <c r="P952" i="1" l="1"/>
  <c r="Q952" i="1" s="1"/>
  <c r="P953" i="1" l="1"/>
  <c r="Q953" i="1" s="1"/>
  <c r="P954" i="1" l="1"/>
  <c r="Q954" i="1" s="1"/>
  <c r="P955" i="1" l="1"/>
  <c r="Q955" i="1" s="1"/>
  <c r="P956" i="1" l="1"/>
  <c r="Q956" i="1" s="1"/>
  <c r="P957" i="1" l="1"/>
  <c r="Q957" i="1" s="1"/>
  <c r="P958" i="1" l="1"/>
  <c r="Q958" i="1" s="1"/>
  <c r="P959" i="1" l="1"/>
  <c r="Q959" i="1" s="1"/>
  <c r="P960" i="1" l="1"/>
  <c r="Q960" i="1" s="1"/>
  <c r="P961" i="1" l="1"/>
  <c r="Q961" i="1" s="1"/>
  <c r="P962" i="1" l="1"/>
  <c r="Q962" i="1" s="1"/>
  <c r="P963" i="1" l="1"/>
  <c r="Q963" i="1" s="1"/>
  <c r="P964" i="1" l="1"/>
  <c r="Q964" i="1" s="1"/>
  <c r="P965" i="1" l="1"/>
  <c r="Q965" i="1" s="1"/>
  <c r="P966" i="1" l="1"/>
  <c r="Q966" i="1" s="1"/>
  <c r="P967" i="1" l="1"/>
  <c r="Q967" i="1" s="1"/>
  <c r="P968" i="1" l="1"/>
  <c r="Q968" i="1" s="1"/>
  <c r="P969" i="1" l="1"/>
  <c r="Q969" i="1" s="1"/>
  <c r="P970" i="1" l="1"/>
  <c r="Q970" i="1" s="1"/>
  <c r="P971" i="1" l="1"/>
  <c r="Q971" i="1" s="1"/>
  <c r="P972" i="1" l="1"/>
  <c r="Q972" i="1" s="1"/>
  <c r="P973" i="1" l="1"/>
  <c r="Q973" i="1" s="1"/>
  <c r="P974" i="1" l="1"/>
  <c r="Q974" i="1" s="1"/>
  <c r="P975" i="1" l="1"/>
  <c r="Q975" i="1" s="1"/>
  <c r="P976" i="1" l="1"/>
  <c r="Q976" i="1" s="1"/>
  <c r="P977" i="1" l="1"/>
  <c r="Q977" i="1" s="1"/>
  <c r="P978" i="1" l="1"/>
  <c r="Q978" i="1" s="1"/>
  <c r="P979" i="1" l="1"/>
  <c r="Q979" i="1" s="1"/>
  <c r="P980" i="1" l="1"/>
  <c r="Q980" i="1" s="1"/>
  <c r="P981" i="1" l="1"/>
  <c r="Q981" i="1" s="1"/>
  <c r="P982" i="1" l="1"/>
  <c r="Q982" i="1" s="1"/>
  <c r="P983" i="1" l="1"/>
  <c r="Q983" i="1" s="1"/>
  <c r="P984" i="1" l="1"/>
  <c r="Q984" i="1" s="1"/>
  <c r="P985" i="1" l="1"/>
  <c r="Q985" i="1" s="1"/>
  <c r="P986" i="1" l="1"/>
  <c r="Q986" i="1" s="1"/>
  <c r="P987" i="1" l="1"/>
  <c r="Q987" i="1" s="1"/>
  <c r="P988" i="1" l="1"/>
  <c r="Q988" i="1" s="1"/>
  <c r="P989" i="1" l="1"/>
  <c r="Q989" i="1" s="1"/>
  <c r="P990" i="1" l="1"/>
  <c r="Q990" i="1" s="1"/>
  <c r="P991" i="1" l="1"/>
  <c r="Q991" i="1" s="1"/>
  <c r="P992" i="1" l="1"/>
  <c r="Q992" i="1" s="1"/>
  <c r="P993" i="1" l="1"/>
  <c r="Q993" i="1" s="1"/>
  <c r="P994" i="1" l="1"/>
  <c r="Q994" i="1" s="1"/>
  <c r="P995" i="1" l="1"/>
  <c r="Q995" i="1" s="1"/>
  <c r="P996" i="1" l="1"/>
  <c r="Q996" i="1" s="1"/>
  <c r="P997" i="1" l="1"/>
  <c r="Q997" i="1" s="1"/>
  <c r="P998" i="1" l="1"/>
  <c r="Q998" i="1" s="1"/>
  <c r="P999" i="1" l="1"/>
  <c r="Q999" i="1" s="1"/>
  <c r="P1000" i="1" l="1"/>
  <c r="Q1000" i="1" s="1"/>
  <c r="P1001" i="1" l="1"/>
  <c r="Q1001" i="1" s="1"/>
  <c r="P1002" i="1" l="1"/>
  <c r="Q1002" i="1" s="1"/>
  <c r="P1003" i="1" l="1"/>
  <c r="Q1003" i="1" s="1"/>
  <c r="P1004" i="1" l="1"/>
  <c r="Q1004" i="1" s="1"/>
  <c r="P1005" i="1" l="1"/>
  <c r="Q1005" i="1" s="1"/>
  <c r="P1006" i="1" l="1"/>
  <c r="Q1006" i="1" s="1"/>
  <c r="P1007" i="1" l="1"/>
  <c r="Q1007" i="1" s="1"/>
  <c r="P1008" i="1" l="1"/>
  <c r="Q1008" i="1" s="1"/>
  <c r="P1009" i="1" l="1"/>
  <c r="Q1009" i="1" s="1"/>
  <c r="P1010" i="1" l="1"/>
  <c r="Q1010" i="1" s="1"/>
  <c r="P1011" i="1" l="1"/>
  <c r="Q1011" i="1" s="1"/>
  <c r="P1012" i="1" l="1"/>
  <c r="Q1012" i="1" s="1"/>
  <c r="P1013" i="1" l="1"/>
  <c r="Q1013" i="1" s="1"/>
  <c r="P1014" i="1" l="1"/>
  <c r="Q1014" i="1" s="1"/>
  <c r="P1015" i="1" l="1"/>
  <c r="Q1015" i="1" s="1"/>
  <c r="P1016" i="1" l="1"/>
  <c r="Q1016" i="1" s="1"/>
  <c r="P1017" i="1" l="1"/>
  <c r="Q1017" i="1" s="1"/>
  <c r="P1018" i="1" l="1"/>
  <c r="Q1018" i="1" s="1"/>
  <c r="P1019" i="1" l="1"/>
  <c r="Q1019" i="1" s="1"/>
  <c r="P1020" i="1" l="1"/>
  <c r="Q1020" i="1" s="1"/>
  <c r="P1021" i="1" l="1"/>
  <c r="Q1021" i="1" s="1"/>
  <c r="P1022" i="1" l="1"/>
  <c r="Q1022" i="1" s="1"/>
  <c r="P1023" i="1" l="1"/>
  <c r="Q1023" i="1" s="1"/>
  <c r="P1024" i="1" l="1"/>
  <c r="Q1024" i="1" s="1"/>
  <c r="P1025" i="1" l="1"/>
  <c r="Q1025" i="1" s="1"/>
  <c r="P1026" i="1" l="1"/>
  <c r="Q1026" i="1" s="1"/>
  <c r="P1027" i="1" l="1"/>
  <c r="Q1027" i="1" s="1"/>
  <c r="P1028" i="1" l="1"/>
  <c r="Q1028" i="1" s="1"/>
  <c r="P1029" i="1" l="1"/>
  <c r="Q1029" i="1" s="1"/>
  <c r="P1030" i="1" l="1"/>
  <c r="Q1030" i="1" s="1"/>
  <c r="P1031" i="1" l="1"/>
  <c r="Q1031" i="1" s="1"/>
  <c r="P1032" i="1" l="1"/>
  <c r="Q1032" i="1" s="1"/>
  <c r="P1033" i="1" l="1"/>
  <c r="Q1033" i="1" s="1"/>
  <c r="P1034" i="1" l="1"/>
  <c r="Q1034" i="1" s="1"/>
  <c r="P1035" i="1" l="1"/>
  <c r="Q1035" i="1" s="1"/>
  <c r="P1036" i="1" l="1"/>
  <c r="Q1036" i="1" s="1"/>
  <c r="P1037" i="1" l="1"/>
  <c r="Q1037" i="1" s="1"/>
  <c r="P1038" i="1" l="1"/>
  <c r="Q1038" i="1" s="1"/>
  <c r="P1039" i="1" l="1"/>
  <c r="Q1039" i="1" s="1"/>
  <c r="P1040" i="1" l="1"/>
  <c r="Q1040" i="1" s="1"/>
  <c r="P1041" i="1" l="1"/>
  <c r="Q1041" i="1" s="1"/>
  <c r="P1042" i="1" l="1"/>
  <c r="Q1042" i="1" s="1"/>
  <c r="P1043" i="1" l="1"/>
  <c r="Q1043" i="1" s="1"/>
  <c r="P1044" i="1" l="1"/>
  <c r="Q1044" i="1" s="1"/>
  <c r="P1045" i="1" l="1"/>
  <c r="Q1045" i="1" s="1"/>
  <c r="P1046" i="1" l="1"/>
  <c r="Q1046" i="1" s="1"/>
  <c r="P1047" i="1" l="1"/>
  <c r="Q1047" i="1" s="1"/>
  <c r="P1048" i="1" l="1"/>
  <c r="Q1048" i="1" s="1"/>
  <c r="P1049" i="1" l="1"/>
  <c r="Q1049" i="1" s="1"/>
  <c r="P1050" i="1" l="1"/>
  <c r="Q1050" i="1" s="1"/>
  <c r="P1051" i="1" l="1"/>
  <c r="Q1051" i="1" s="1"/>
  <c r="P1052" i="1" l="1"/>
  <c r="Q1052" i="1" s="1"/>
  <c r="P1053" i="1" l="1"/>
  <c r="Q1053" i="1" s="1"/>
  <c r="P1054" i="1" l="1"/>
  <c r="Q1054" i="1" s="1"/>
  <c r="P1055" i="1" l="1"/>
  <c r="Q1055" i="1" s="1"/>
  <c r="P1056" i="1" l="1"/>
  <c r="Q1056" i="1" s="1"/>
  <c r="P1057" i="1" l="1"/>
  <c r="Q1057" i="1" s="1"/>
  <c r="P1059" i="1" l="1"/>
  <c r="Q1059" i="1" s="1"/>
  <c r="P1058" i="1"/>
  <c r="Q1058" i="1" s="1"/>
  <c r="P1060" i="1" l="1"/>
  <c r="Q1060" i="1" s="1"/>
  <c r="P1061" i="1" l="1"/>
  <c r="Q1061" i="1" s="1"/>
  <c r="P1062" i="1" l="1"/>
  <c r="Q1062" i="1" s="1"/>
  <c r="P1063" i="1" l="1"/>
  <c r="Q1063" i="1" s="1"/>
  <c r="P1064" i="1" l="1"/>
  <c r="Q1064" i="1" s="1"/>
  <c r="P1065" i="1" l="1"/>
  <c r="Q1065" i="1" s="1"/>
  <c r="P1066" i="1" l="1"/>
  <c r="Q1066" i="1" s="1"/>
  <c r="P1067" i="1" l="1"/>
  <c r="Q1067" i="1" s="1"/>
  <c r="P1068" i="1" l="1"/>
  <c r="Q1068" i="1" s="1"/>
  <c r="P1069" i="1" l="1"/>
  <c r="Q1069" i="1" s="1"/>
  <c r="P1070" i="1" l="1"/>
  <c r="Q1070" i="1" s="1"/>
  <c r="P1071" i="1" l="1"/>
  <c r="Q1071" i="1" s="1"/>
  <c r="P1072" i="1" l="1"/>
  <c r="Q1072" i="1" s="1"/>
  <c r="P1073" i="1" l="1"/>
  <c r="Q1073" i="1" s="1"/>
  <c r="P1074" i="1" l="1"/>
  <c r="Q1074" i="1" s="1"/>
  <c r="P1075" i="1" l="1"/>
  <c r="Q1075" i="1" s="1"/>
  <c r="P1076" i="1" l="1"/>
  <c r="Q1076" i="1" s="1"/>
  <c r="P1077" i="1" l="1"/>
  <c r="Q1077" i="1" s="1"/>
  <c r="P1078" i="1" l="1"/>
  <c r="Q1078" i="1" s="1"/>
  <c r="P1079" i="1" l="1"/>
  <c r="Q1079" i="1" s="1"/>
  <c r="P1080" i="1" l="1"/>
  <c r="Q1080" i="1" s="1"/>
  <c r="P1081" i="1" l="1"/>
  <c r="Q1081" i="1" s="1"/>
  <c r="P1082" i="1" l="1"/>
  <c r="Q1082" i="1" s="1"/>
  <c r="P1083" i="1" l="1"/>
  <c r="Q1083" i="1" s="1"/>
  <c r="P1084" i="1" l="1"/>
  <c r="Q1084" i="1" s="1"/>
  <c r="P1085" i="1" l="1"/>
  <c r="Q1085" i="1" s="1"/>
  <c r="P1086" i="1" l="1"/>
  <c r="Q1086" i="1" s="1"/>
  <c r="P1087" i="1" l="1"/>
  <c r="Q1087" i="1" s="1"/>
  <c r="P1088" i="1" l="1"/>
  <c r="Q1088" i="1" s="1"/>
  <c r="P1089" i="1" l="1"/>
  <c r="Q1089" i="1" s="1"/>
  <c r="P1090" i="1" l="1"/>
  <c r="Q1090" i="1" s="1"/>
  <c r="P1091" i="1" l="1"/>
  <c r="Q1091" i="1" s="1"/>
  <c r="P1092" i="1" l="1"/>
  <c r="Q1092" i="1" s="1"/>
  <c r="P1093" i="1" l="1"/>
  <c r="Q1093" i="1" s="1"/>
  <c r="P1094" i="1" l="1"/>
  <c r="Q1094" i="1" s="1"/>
  <c r="P1095" i="1" l="1"/>
  <c r="Q1095" i="1" s="1"/>
  <c r="P1096" i="1" l="1"/>
  <c r="Q1096" i="1" s="1"/>
  <c r="P1097" i="1" l="1"/>
  <c r="Q1097" i="1" s="1"/>
  <c r="P1098" i="1" l="1"/>
  <c r="Q1098" i="1" s="1"/>
  <c r="P1099" i="1" l="1"/>
  <c r="Q1099" i="1" s="1"/>
  <c r="P1100" i="1" l="1"/>
  <c r="Q1100" i="1" s="1"/>
  <c r="P1101" i="1" l="1"/>
  <c r="Q1101" i="1" s="1"/>
  <c r="P1102" i="1" l="1"/>
  <c r="Q1102" i="1" s="1"/>
  <c r="P1103" i="1" l="1"/>
  <c r="Q1103" i="1" s="1"/>
  <c r="P1104" i="1" l="1"/>
  <c r="Q1104" i="1" s="1"/>
  <c r="P1105" i="1" l="1"/>
  <c r="Q1105" i="1" s="1"/>
  <c r="P1106" i="1" l="1"/>
  <c r="Q1106" i="1" s="1"/>
  <c r="P1107" i="1" l="1"/>
  <c r="Q1107" i="1" s="1"/>
  <c r="P1108" i="1" l="1"/>
  <c r="Q1108" i="1" s="1"/>
  <c r="P1109" i="1" l="1"/>
  <c r="Q1109" i="1" s="1"/>
  <c r="P1110" i="1" l="1"/>
  <c r="Q1110" i="1" s="1"/>
  <c r="P1111" i="1" l="1"/>
  <c r="Q1111" i="1" s="1"/>
  <c r="P1112" i="1" l="1"/>
  <c r="Q1112" i="1" s="1"/>
  <c r="P1113" i="1" l="1"/>
  <c r="Q1113" i="1" s="1"/>
  <c r="P1114" i="1" l="1"/>
  <c r="Q1114" i="1" s="1"/>
  <c r="P1115" i="1" l="1"/>
  <c r="Q1115" i="1" s="1"/>
  <c r="P1116" i="1" l="1"/>
  <c r="Q1116" i="1" s="1"/>
  <c r="P1117" i="1" l="1"/>
  <c r="Q1117" i="1" s="1"/>
  <c r="P1118" i="1" l="1"/>
  <c r="Q1118" i="1" s="1"/>
  <c r="P1119" i="1" l="1"/>
  <c r="Q1119" i="1" s="1"/>
  <c r="P1120" i="1" l="1"/>
  <c r="Q1120" i="1" s="1"/>
  <c r="P1121" i="1" l="1"/>
  <c r="Q1121" i="1" s="1"/>
  <c r="P1122" i="1" l="1"/>
  <c r="Q1122" i="1" s="1"/>
  <c r="P1123" i="1" l="1"/>
  <c r="Q1123" i="1" s="1"/>
  <c r="P1124" i="1" l="1"/>
  <c r="Q1124" i="1" s="1"/>
  <c r="P1125" i="1" l="1"/>
  <c r="Q1125" i="1" s="1"/>
  <c r="P1126" i="1" l="1"/>
  <c r="Q1126" i="1" s="1"/>
  <c r="P1127" i="1" l="1"/>
  <c r="Q1127" i="1" s="1"/>
  <c r="P1128" i="1" l="1"/>
  <c r="Q1128" i="1" s="1"/>
  <c r="P1129" i="1" l="1"/>
  <c r="Q1129" i="1" s="1"/>
  <c r="P1130" i="1" l="1"/>
  <c r="Q1130" i="1" s="1"/>
  <c r="P1131" i="1" l="1"/>
  <c r="Q1131" i="1" s="1"/>
  <c r="P1132" i="1" l="1"/>
  <c r="Q1132" i="1" s="1"/>
  <c r="P1133" i="1" l="1"/>
  <c r="Q1133" i="1" s="1"/>
  <c r="P1134" i="1" l="1"/>
  <c r="Q1134" i="1" s="1"/>
  <c r="P1135" i="1" l="1"/>
  <c r="Q1135" i="1" s="1"/>
  <c r="P1136" i="1" l="1"/>
  <c r="Q1136" i="1" s="1"/>
  <c r="P1137" i="1" l="1"/>
  <c r="Q1137" i="1" s="1"/>
  <c r="P1138" i="1" l="1"/>
  <c r="Q1138" i="1" s="1"/>
  <c r="P1139" i="1" l="1"/>
  <c r="Q1139" i="1" s="1"/>
  <c r="P1140" i="1" l="1"/>
  <c r="Q1140" i="1" s="1"/>
  <c r="P1141" i="1" l="1"/>
  <c r="Q1141" i="1" s="1"/>
  <c r="P1142" i="1" l="1"/>
  <c r="Q1142" i="1" s="1"/>
  <c r="P1143" i="1" l="1"/>
  <c r="Q1143" i="1" s="1"/>
  <c r="P1144" i="1" l="1"/>
  <c r="Q1144" i="1" s="1"/>
  <c r="P1145" i="1" l="1"/>
  <c r="Q1145" i="1" s="1"/>
  <c r="P1146" i="1" l="1"/>
  <c r="Q1146" i="1" s="1"/>
  <c r="P1147" i="1" l="1"/>
  <c r="Q1147" i="1" s="1"/>
  <c r="P1148" i="1" l="1"/>
  <c r="Q1148" i="1" s="1"/>
  <c r="P1149" i="1" l="1"/>
  <c r="Q1149" i="1" s="1"/>
  <c r="P1150" i="1" l="1"/>
  <c r="Q1150" i="1" s="1"/>
  <c r="P1151" i="1" l="1"/>
  <c r="Q1151" i="1" s="1"/>
  <c r="P1152" i="1" l="1"/>
  <c r="Q1152" i="1" s="1"/>
  <c r="P1153" i="1" l="1"/>
  <c r="Q1153" i="1" s="1"/>
  <c r="P1154" i="1" l="1"/>
  <c r="Q1154" i="1" s="1"/>
  <c r="P1155" i="1" l="1"/>
  <c r="Q1155" i="1" s="1"/>
  <c r="P1156" i="1" l="1"/>
  <c r="Q1156" i="1" s="1"/>
  <c r="P1157" i="1" l="1"/>
  <c r="Q1157" i="1" s="1"/>
  <c r="P1158" i="1" l="1"/>
  <c r="Q1158" i="1" s="1"/>
  <c r="P1159" i="1" l="1"/>
  <c r="Q1159" i="1" s="1"/>
  <c r="P1160" i="1" l="1"/>
  <c r="Q1160" i="1" s="1"/>
  <c r="P1161" i="1" l="1"/>
  <c r="Q1161" i="1" s="1"/>
  <c r="P1162" i="1" l="1"/>
  <c r="Q1162" i="1" s="1"/>
  <c r="P1163" i="1" l="1"/>
  <c r="Q1163" i="1" s="1"/>
  <c r="P1164" i="1" l="1"/>
  <c r="Q1164" i="1" s="1"/>
  <c r="P1165" i="1" l="1"/>
  <c r="Q1165" i="1" s="1"/>
  <c r="P1166" i="1" l="1"/>
  <c r="Q1166" i="1" s="1"/>
  <c r="P1167" i="1" l="1"/>
  <c r="Q1167" i="1" s="1"/>
  <c r="P1168" i="1" l="1"/>
  <c r="Q1168" i="1" s="1"/>
  <c r="P1169" i="1" l="1"/>
  <c r="Q1169" i="1" s="1"/>
  <c r="P1170" i="1" l="1"/>
  <c r="Q1170" i="1" s="1"/>
  <c r="P1171" i="1" l="1"/>
  <c r="Q1171" i="1" s="1"/>
  <c r="P1172" i="1" l="1"/>
  <c r="Q1172" i="1" s="1"/>
  <c r="P1173" i="1" l="1"/>
  <c r="Q1173" i="1" s="1"/>
  <c r="P1174" i="1" l="1"/>
  <c r="Q1174" i="1" s="1"/>
  <c r="P1175" i="1" l="1"/>
  <c r="Q1175" i="1" s="1"/>
  <c r="P1176" i="1" l="1"/>
  <c r="Q1176" i="1" s="1"/>
  <c r="P1177" i="1" l="1"/>
  <c r="Q1177" i="1" s="1"/>
  <c r="P1178" i="1" l="1"/>
  <c r="Q1178" i="1" s="1"/>
  <c r="P1179" i="1" l="1"/>
  <c r="Q1179" i="1" s="1"/>
  <c r="P1180" i="1" l="1"/>
  <c r="Q1180" i="1" s="1"/>
  <c r="P1181" i="1" l="1"/>
  <c r="Q1181" i="1" s="1"/>
  <c r="P1182" i="1" l="1"/>
  <c r="Q1182" i="1" s="1"/>
  <c r="P1183" i="1" l="1"/>
  <c r="Q1183" i="1" s="1"/>
  <c r="P1184" i="1" l="1"/>
  <c r="Q1184" i="1" s="1"/>
  <c r="P1185" i="1" l="1"/>
  <c r="Q1185" i="1" s="1"/>
  <c r="P1186" i="1" l="1"/>
  <c r="Q1186" i="1" s="1"/>
  <c r="P1187" i="1" l="1"/>
  <c r="Q1187" i="1" s="1"/>
  <c r="P1188" i="1" l="1"/>
  <c r="Q1188" i="1" s="1"/>
  <c r="P1189" i="1" l="1"/>
  <c r="Q1189" i="1" s="1"/>
  <c r="P1190" i="1" l="1"/>
  <c r="Q1190" i="1" s="1"/>
  <c r="P1191" i="1" l="1"/>
  <c r="Q1191" i="1" s="1"/>
  <c r="P1192" i="1" l="1"/>
  <c r="Q1192" i="1" s="1"/>
  <c r="P1193" i="1" l="1"/>
  <c r="Q1193" i="1" s="1"/>
  <c r="P1194" i="1" l="1"/>
  <c r="Q1194" i="1" s="1"/>
  <c r="P1195" i="1" l="1"/>
  <c r="Q1195" i="1" s="1"/>
  <c r="P1196" i="1" l="1"/>
  <c r="Q1196" i="1" s="1"/>
  <c r="P1197" i="1" l="1"/>
  <c r="Q1197" i="1" s="1"/>
  <c r="P1198" i="1" l="1"/>
  <c r="Q1198" i="1" s="1"/>
  <c r="P1200" i="1" l="1"/>
  <c r="Q1200" i="1" s="1"/>
  <c r="P1199" i="1"/>
  <c r="Q1199" i="1" s="1"/>
  <c r="P1201" i="1" l="1"/>
  <c r="Q1201" i="1" s="1"/>
  <c r="P1202" i="1" l="1"/>
  <c r="Q1202" i="1" s="1"/>
  <c r="P1203" i="1" l="1"/>
  <c r="Q1203" i="1" s="1"/>
  <c r="P1204" i="1" l="1"/>
  <c r="Q1204" i="1" s="1"/>
  <c r="P1205" i="1" l="1"/>
  <c r="Q1205" i="1" s="1"/>
  <c r="P1206" i="1" l="1"/>
  <c r="Q1206" i="1" s="1"/>
  <c r="P1207" i="1" l="1"/>
  <c r="Q1207" i="1" s="1"/>
  <c r="P1208" i="1" l="1"/>
  <c r="Q1208" i="1" s="1"/>
  <c r="P1209" i="1" l="1"/>
  <c r="Q1209" i="1" s="1"/>
  <c r="P1210" i="1" l="1"/>
  <c r="Q1210" i="1" s="1"/>
  <c r="P1211" i="1" l="1"/>
  <c r="Q1211" i="1" s="1"/>
  <c r="P1212" i="1" l="1"/>
  <c r="Q1212" i="1" s="1"/>
  <c r="P1213" i="1" l="1"/>
  <c r="Q1213" i="1" s="1"/>
  <c r="P1214" i="1" l="1"/>
  <c r="Q1214" i="1" s="1"/>
  <c r="P1215" i="1" l="1"/>
  <c r="Q1215" i="1" s="1"/>
  <c r="P1216" i="1" l="1"/>
  <c r="Q1216" i="1" s="1"/>
  <c r="P1217" i="1" l="1"/>
  <c r="Q1217" i="1" s="1"/>
  <c r="P1218" i="1" l="1"/>
  <c r="Q1218" i="1" s="1"/>
  <c r="P1219" i="1" l="1"/>
  <c r="Q1219" i="1" s="1"/>
  <c r="P1220" i="1" l="1"/>
  <c r="Q1220" i="1" s="1"/>
  <c r="P1222" i="1" l="1"/>
  <c r="Q1222" i="1" s="1"/>
  <c r="P1221" i="1"/>
  <c r="Q1221" i="1" s="1"/>
  <c r="P1223" i="1" l="1"/>
  <c r="Q1223" i="1" s="1"/>
  <c r="P1224" i="1" l="1"/>
  <c r="Q1224" i="1" s="1"/>
  <c r="P1225" i="1" l="1"/>
  <c r="Q1225" i="1" s="1"/>
  <c r="P1226" i="1" l="1"/>
  <c r="Q1226" i="1" s="1"/>
  <c r="P1227" i="1" l="1"/>
  <c r="Q1227" i="1" s="1"/>
  <c r="P1228" i="1" l="1"/>
  <c r="Q1228" i="1" s="1"/>
  <c r="P1229" i="1" l="1"/>
  <c r="Q1229" i="1" s="1"/>
  <c r="P1230" i="1" l="1"/>
  <c r="Q1230" i="1" s="1"/>
  <c r="P1231" i="1" l="1"/>
  <c r="Q1231" i="1" s="1"/>
  <c r="P1232" i="1" l="1"/>
  <c r="Q1232" i="1" s="1"/>
  <c r="P1233" i="1" l="1"/>
  <c r="Q1233" i="1" s="1"/>
  <c r="P1234" i="1" l="1"/>
  <c r="Q1234" i="1" s="1"/>
  <c r="P1235" i="1" l="1"/>
  <c r="Q1235" i="1" s="1"/>
  <c r="P1236" i="1" l="1"/>
  <c r="Q1236" i="1" s="1"/>
  <c r="P1237" i="1" l="1"/>
  <c r="Q1237" i="1" s="1"/>
  <c r="P1238" i="1" l="1"/>
  <c r="Q1238" i="1" s="1"/>
  <c r="P1239" i="1" l="1"/>
  <c r="Q1239" i="1" s="1"/>
  <c r="P1240" i="1" l="1"/>
  <c r="Q1240" i="1" s="1"/>
  <c r="P1241" i="1" l="1"/>
  <c r="Q1241" i="1" s="1"/>
  <c r="P1242" i="1" l="1"/>
  <c r="Q1242" i="1" s="1"/>
  <c r="P1243" i="1"/>
  <c r="Q1243" i="1" s="1"/>
  <c r="P1244" i="1" l="1"/>
  <c r="Q1244" i="1" s="1"/>
  <c r="P1245" i="1"/>
  <c r="Q1245" i="1" s="1"/>
  <c r="P1246" i="1" l="1"/>
  <c r="Q1246" i="1" s="1"/>
  <c r="P1247" i="1" l="1"/>
  <c r="Q1247" i="1" s="1"/>
  <c r="P1248" i="1"/>
  <c r="Q1248" i="1" s="1"/>
  <c r="P1249" i="1" l="1"/>
  <c r="Q1249" i="1" s="1"/>
  <c r="P1250" i="1" l="1"/>
  <c r="Q1250" i="1" s="1"/>
  <c r="P1251" i="1"/>
  <c r="Q1251" i="1" s="1"/>
  <c r="P1252" i="1" l="1"/>
  <c r="Q1252" i="1" s="1"/>
  <c r="P1253" i="1" l="1"/>
  <c r="Q1253" i="1" s="1"/>
  <c r="P1254" i="1" l="1"/>
  <c r="Q1254" i="1" s="1"/>
  <c r="P1255" i="1" l="1"/>
  <c r="Q1255" i="1" s="1"/>
  <c r="P1256" i="1" l="1"/>
  <c r="Q1256" i="1" s="1"/>
  <c r="P1257" i="1" l="1"/>
  <c r="Q1257" i="1" s="1"/>
  <c r="P1258" i="1" l="1"/>
  <c r="Q1258" i="1" s="1"/>
  <c r="P1259" i="1" l="1"/>
  <c r="Q1259" i="1" s="1"/>
  <c r="P1260" i="1" l="1"/>
  <c r="Q1260" i="1" s="1"/>
  <c r="P1261" i="1" l="1"/>
  <c r="Q1261" i="1" s="1"/>
  <c r="P1262" i="1" l="1"/>
  <c r="Q1262" i="1" s="1"/>
  <c r="P1263" i="1" l="1"/>
  <c r="Q1263" i="1" s="1"/>
  <c r="P1264" i="1" l="1"/>
  <c r="Q1264" i="1" s="1"/>
  <c r="P1265" i="1" l="1"/>
  <c r="Q1265" i="1" s="1"/>
  <c r="P1267" i="1" l="1"/>
  <c r="Q1267" i="1" s="1"/>
  <c r="P1266" i="1"/>
  <c r="Q1266" i="1" s="1"/>
  <c r="P1269" i="1" l="1"/>
  <c r="Q1269" i="1" s="1"/>
  <c r="P1268" i="1"/>
  <c r="Q1268" i="1" s="1"/>
  <c r="P1270" i="1" l="1"/>
  <c r="Q1270" i="1" s="1"/>
  <c r="P1271" i="1" l="1"/>
  <c r="Q1271" i="1" s="1"/>
  <c r="P1272" i="1" l="1"/>
  <c r="Q1272" i="1" s="1"/>
  <c r="P1273" i="1" l="1"/>
  <c r="Q1273" i="1" s="1"/>
  <c r="P1275" i="1" l="1"/>
  <c r="Q1275" i="1" s="1"/>
  <c r="P1274" i="1"/>
  <c r="Q1274" i="1" s="1"/>
  <c r="P1276" i="1" l="1"/>
  <c r="Q1276" i="1" s="1"/>
  <c r="P1277" i="1" l="1"/>
  <c r="Q1277" i="1" s="1"/>
  <c r="P1278" i="1" l="1"/>
  <c r="Q1278" i="1" s="1"/>
  <c r="P1279" i="1" l="1"/>
  <c r="Q1279" i="1" s="1"/>
  <c r="P1280" i="1" l="1"/>
  <c r="Q1280" i="1" s="1"/>
  <c r="P1281" i="1" l="1"/>
  <c r="Q1281" i="1" s="1"/>
  <c r="P1282" i="1" l="1"/>
  <c r="Q1282" i="1" s="1"/>
  <c r="P1283" i="1" l="1"/>
  <c r="Q1283" i="1" s="1"/>
  <c r="P1284" i="1" l="1"/>
  <c r="Q1284" i="1" s="1"/>
  <c r="P1285" i="1" l="1"/>
  <c r="Q1285" i="1" s="1"/>
  <c r="P1286" i="1" l="1"/>
  <c r="Q1286" i="1" s="1"/>
  <c r="P1287" i="1"/>
  <c r="Q1287" i="1" s="1"/>
  <c r="P1288" i="1" l="1"/>
  <c r="Q1288" i="1" s="1"/>
  <c r="P1289" i="1"/>
  <c r="Q1289" i="1" s="1"/>
  <c r="P1290" i="1" l="1"/>
  <c r="Q1290" i="1" s="1"/>
  <c r="P1291" i="1"/>
  <c r="Q1291" i="1" s="1"/>
  <c r="P1292" i="1" l="1"/>
  <c r="Q1292" i="1" s="1"/>
  <c r="P1293" i="1"/>
  <c r="Q1293" i="1" s="1"/>
  <c r="P1294" i="1" l="1"/>
  <c r="Q1294" i="1" s="1"/>
  <c r="P1295" i="1"/>
  <c r="Q1295" i="1" s="1"/>
  <c r="P1296" i="1" l="1"/>
  <c r="Q1296" i="1" s="1"/>
  <c r="P1297" i="1"/>
  <c r="Q1297" i="1" s="1"/>
  <c r="P1298" i="1" l="1"/>
  <c r="Q1298" i="1" s="1"/>
  <c r="P1299" i="1"/>
  <c r="Q1299" i="1" s="1"/>
  <c r="P1300" i="1" l="1"/>
  <c r="Q1300" i="1" s="1"/>
  <c r="P1301" i="1"/>
  <c r="Q1301" i="1" s="1"/>
  <c r="P1302" i="1" l="1"/>
  <c r="Q1302" i="1" s="1"/>
  <c r="P1303" i="1"/>
  <c r="Q1303" i="1" s="1"/>
  <c r="P1304" i="1" l="1"/>
  <c r="Q1304" i="1" s="1"/>
  <c r="P1305" i="1" l="1"/>
  <c r="Q1305" i="1" s="1"/>
  <c r="P1306" i="1"/>
  <c r="Q1306" i="1" s="1"/>
  <c r="P1307" i="1" l="1"/>
  <c r="Q1307" i="1" s="1"/>
  <c r="P1308" i="1"/>
  <c r="Q1308" i="1" s="1"/>
  <c r="P1309" i="1" l="1"/>
  <c r="Q1309" i="1" s="1"/>
  <c r="P1310" i="1" l="1"/>
  <c r="Q1310" i="1" s="1"/>
  <c r="P1311" i="1" l="1"/>
  <c r="Q1311" i="1" s="1"/>
  <c r="P1312" i="1" l="1"/>
  <c r="Q1312" i="1" s="1"/>
  <c r="P1313" i="1" l="1"/>
  <c r="Q1313" i="1" s="1"/>
  <c r="P1314" i="1" l="1"/>
  <c r="Q1314" i="1" s="1"/>
  <c r="P1315" i="1" l="1"/>
  <c r="Q1315" i="1" s="1"/>
  <c r="P1316" i="1" l="1"/>
  <c r="Q1316" i="1" s="1"/>
  <c r="P1317" i="1" l="1"/>
  <c r="Q1317" i="1" s="1"/>
  <c r="P1318" i="1" l="1"/>
  <c r="Q1318" i="1" s="1"/>
  <c r="P1319" i="1" l="1"/>
  <c r="Q1319" i="1" s="1"/>
  <c r="P1320" i="1" l="1"/>
  <c r="Q1320" i="1" s="1"/>
  <c r="P1321" i="1" l="1"/>
  <c r="Q1321" i="1" s="1"/>
  <c r="P1322" i="1" l="1"/>
  <c r="Q1322" i="1" s="1"/>
  <c r="P1323" i="1" l="1"/>
  <c r="Q1323" i="1" s="1"/>
  <c r="P1324" i="1" l="1"/>
  <c r="Q1324" i="1" s="1"/>
  <c r="P1325" i="1" l="1"/>
  <c r="Q1325" i="1" s="1"/>
  <c r="P1326" i="1" l="1"/>
  <c r="Q1326" i="1" s="1"/>
  <c r="P1327" i="1" l="1"/>
  <c r="Q1327" i="1" s="1"/>
  <c r="P1328" i="1" l="1"/>
  <c r="Q1328" i="1" s="1"/>
  <c r="P1329" i="1" l="1"/>
  <c r="Q1329" i="1" s="1"/>
  <c r="P1330" i="1" l="1"/>
  <c r="Q1330" i="1" s="1"/>
  <c r="P1331" i="1" l="1"/>
  <c r="Q1331" i="1" s="1"/>
  <c r="P1332" i="1" l="1"/>
  <c r="Q1332" i="1" s="1"/>
  <c r="P1333" i="1" l="1"/>
  <c r="Q1333" i="1" s="1"/>
  <c r="P1334" i="1" l="1"/>
  <c r="Q1334" i="1" s="1"/>
  <c r="P1335" i="1" l="1"/>
  <c r="Q1335" i="1" s="1"/>
  <c r="P1336" i="1" l="1"/>
  <c r="Q1336" i="1" s="1"/>
  <c r="P1337" i="1" l="1"/>
  <c r="Q1337" i="1" s="1"/>
  <c r="P1338" i="1" l="1"/>
  <c r="Q1338" i="1" s="1"/>
  <c r="P1339" i="1" l="1"/>
  <c r="Q1339" i="1" s="1"/>
  <c r="P1340" i="1" l="1"/>
  <c r="Q1340" i="1" s="1"/>
  <c r="P1341" i="1" l="1"/>
  <c r="Q1341" i="1" s="1"/>
  <c r="P1342" i="1" l="1"/>
  <c r="Q1342" i="1" s="1"/>
  <c r="P1343" i="1" l="1"/>
  <c r="Q1343" i="1" s="1"/>
  <c r="P1344" i="1" l="1"/>
  <c r="Q1344" i="1" s="1"/>
  <c r="P1345" i="1" l="1"/>
  <c r="Q1345" i="1" s="1"/>
  <c r="P1346" i="1" l="1"/>
  <c r="Q1346" i="1" s="1"/>
  <c r="P1347" i="1" l="1"/>
  <c r="Q1347" i="1" s="1"/>
  <c r="P1348" i="1" l="1"/>
  <c r="Q1348" i="1" s="1"/>
  <c r="P1349" i="1" l="1"/>
  <c r="Q1349" i="1" s="1"/>
  <c r="P1350" i="1" l="1"/>
  <c r="Q1350" i="1" s="1"/>
  <c r="P1351" i="1" l="1"/>
  <c r="Q1351" i="1" s="1"/>
  <c r="P1352" i="1" l="1"/>
  <c r="Q1352" i="1" s="1"/>
  <c r="P1353" i="1" l="1"/>
  <c r="Q1353" i="1" s="1"/>
  <c r="P1354" i="1" l="1"/>
  <c r="Q1354" i="1" s="1"/>
  <c r="P1355" i="1" l="1"/>
  <c r="Q1355" i="1" s="1"/>
  <c r="P1356" i="1" l="1"/>
  <c r="Q1356" i="1" s="1"/>
  <c r="P1357" i="1" l="1"/>
  <c r="Q1357" i="1" s="1"/>
  <c r="P1358" i="1" l="1"/>
  <c r="Q1358" i="1" s="1"/>
  <c r="P1359" i="1" l="1"/>
  <c r="Q1359" i="1" s="1"/>
  <c r="P1361" i="1" l="1"/>
  <c r="Q1361" i="1" s="1"/>
  <c r="P1360" i="1"/>
  <c r="Q1360" i="1" s="1"/>
  <c r="P1362" i="1" l="1"/>
  <c r="Q1362" i="1" s="1"/>
  <c r="P1363" i="1" l="1"/>
  <c r="Q1363" i="1" s="1"/>
  <c r="P1364" i="1" l="1"/>
  <c r="Q1364" i="1" s="1"/>
  <c r="P1365" i="1" l="1"/>
  <c r="Q1365" i="1" s="1"/>
  <c r="P1366" i="1" l="1"/>
  <c r="Q1366" i="1" s="1"/>
  <c r="P1367" i="1" l="1"/>
  <c r="Q1367" i="1" s="1"/>
  <c r="P1368" i="1" l="1"/>
  <c r="Q1368" i="1" s="1"/>
  <c r="P1369" i="1" l="1"/>
  <c r="Q1369" i="1" s="1"/>
  <c r="P1370" i="1" l="1"/>
  <c r="Q1370" i="1" s="1"/>
  <c r="P1371" i="1" l="1"/>
  <c r="Q1371" i="1" s="1"/>
  <c r="P1372" i="1" l="1"/>
  <c r="Q1372" i="1" s="1"/>
  <c r="P1373" i="1" l="1"/>
  <c r="Q1373" i="1" s="1"/>
  <c r="P1374" i="1" l="1"/>
  <c r="Q1374" i="1" s="1"/>
  <c r="P1375" i="1" l="1"/>
  <c r="Q1375" i="1" s="1"/>
  <c r="P1376" i="1"/>
  <c r="Q1376" i="1" s="1"/>
  <c r="P1377" i="1" l="1"/>
  <c r="Q1377" i="1" s="1"/>
  <c r="P1378" i="1"/>
  <c r="Q1378" i="1" s="1"/>
  <c r="P1379" i="1" l="1"/>
  <c r="Q1379" i="1" s="1"/>
  <c r="P1380" i="1"/>
  <c r="Q1380" i="1" s="1"/>
  <c r="P1381" i="1" l="1"/>
  <c r="Q1381" i="1" s="1"/>
  <c r="P1382" i="1"/>
  <c r="Q1382" i="1" s="1"/>
  <c r="P1383" i="1" l="1"/>
  <c r="Q1383" i="1" s="1"/>
  <c r="P1384" i="1"/>
  <c r="Q1384" i="1" s="1"/>
  <c r="P1385" i="1" l="1"/>
  <c r="Q1385" i="1" s="1"/>
  <c r="P1386" i="1" l="1"/>
  <c r="Q1386" i="1" s="1"/>
  <c r="P1388" i="1" l="1"/>
  <c r="Q1388" i="1" s="1"/>
  <c r="P1387" i="1"/>
  <c r="Q1387" i="1" s="1"/>
  <c r="P1389" i="1" l="1"/>
  <c r="Q1389" i="1" s="1"/>
  <c r="P1390" i="1" l="1"/>
  <c r="Q1390" i="1" s="1"/>
  <c r="P1391" i="1"/>
  <c r="Q1391" i="1" s="1"/>
  <c r="P1392" i="1" l="1"/>
  <c r="Q1392" i="1" s="1"/>
  <c r="P1393" i="1" l="1"/>
  <c r="Q1393" i="1" s="1"/>
  <c r="P1394" i="1" l="1"/>
  <c r="Q1394" i="1" s="1"/>
  <c r="P1395" i="1" l="1"/>
  <c r="Q1395" i="1" s="1"/>
  <c r="P1396" i="1" l="1"/>
  <c r="Q1396" i="1" s="1"/>
  <c r="P1397" i="1" l="1"/>
  <c r="Q1397" i="1" s="1"/>
  <c r="P1398" i="1" l="1"/>
  <c r="Q1398" i="1" s="1"/>
  <c r="P1399" i="1" l="1"/>
  <c r="Q1399" i="1" s="1"/>
  <c r="P1400" i="1" l="1"/>
  <c r="Q1400" i="1" s="1"/>
  <c r="P1401" i="1" l="1"/>
  <c r="Q1401" i="1" s="1"/>
  <c r="P1402" i="1" l="1"/>
  <c r="Q1402" i="1" s="1"/>
  <c r="P1403" i="1" l="1"/>
  <c r="Q1403" i="1" s="1"/>
  <c r="P1404" i="1" l="1"/>
  <c r="Q1404" i="1" s="1"/>
  <c r="P1405" i="1" l="1"/>
  <c r="Q1405" i="1" s="1"/>
  <c r="P1406" i="1" l="1"/>
  <c r="Q1406" i="1" s="1"/>
  <c r="P1407" i="1" l="1"/>
  <c r="Q1407" i="1" s="1"/>
  <c r="P1408" i="1" l="1"/>
  <c r="Q1408" i="1" s="1"/>
  <c r="P1409" i="1" l="1"/>
  <c r="Q1409" i="1" s="1"/>
  <c r="P1410" i="1" l="1"/>
  <c r="Q1410" i="1" s="1"/>
  <c r="P1411" i="1" l="1"/>
  <c r="Q1411" i="1" s="1"/>
  <c r="P1412" i="1" l="1"/>
  <c r="Q1412" i="1" s="1"/>
  <c r="P1413" i="1" l="1"/>
  <c r="Q1413" i="1" s="1"/>
  <c r="P1414" i="1" l="1"/>
  <c r="Q1414" i="1" s="1"/>
  <c r="P1415" i="1" l="1"/>
  <c r="Q1415" i="1" s="1"/>
  <c r="P1416" i="1" l="1"/>
  <c r="Q1416" i="1" s="1"/>
  <c r="P1417" i="1" l="1"/>
  <c r="Q1417" i="1" s="1"/>
  <c r="P1418" i="1" l="1"/>
  <c r="Q1418" i="1" s="1"/>
  <c r="P1419" i="1" l="1"/>
  <c r="Q1419" i="1" s="1"/>
  <c r="P1420" i="1" l="1"/>
  <c r="Q1420" i="1" s="1"/>
  <c r="P1421" i="1" l="1"/>
  <c r="Q1421" i="1" s="1"/>
  <c r="P1422" i="1" l="1"/>
  <c r="Q1422" i="1" s="1"/>
  <c r="P1423" i="1" l="1"/>
  <c r="Q1423" i="1" s="1"/>
  <c r="P1424" i="1" l="1"/>
  <c r="Q1424" i="1" s="1"/>
  <c r="P1425" i="1" l="1"/>
  <c r="Q1425" i="1" s="1"/>
  <c r="P1426" i="1" l="1"/>
  <c r="Q1426" i="1" s="1"/>
  <c r="P1427" i="1" l="1"/>
  <c r="Q1427" i="1" s="1"/>
  <c r="P1428" i="1" l="1"/>
  <c r="Q1428" i="1" s="1"/>
  <c r="P1429" i="1" l="1"/>
  <c r="Q1429" i="1" s="1"/>
  <c r="P1430" i="1" l="1"/>
  <c r="Q1430" i="1" s="1"/>
  <c r="P1431" i="1" l="1"/>
  <c r="Q1431" i="1" s="1"/>
  <c r="P1432" i="1" l="1"/>
  <c r="Q1432" i="1" s="1"/>
  <c r="P1433" i="1" l="1"/>
  <c r="Q1433" i="1" s="1"/>
  <c r="P1434" i="1" l="1"/>
  <c r="Q1434" i="1" s="1"/>
  <c r="P1435" i="1" l="1"/>
  <c r="Q1435" i="1" s="1"/>
  <c r="P1436" i="1" l="1"/>
  <c r="Q1436" i="1" s="1"/>
  <c r="P1437" i="1" l="1"/>
  <c r="Q1437" i="1" s="1"/>
  <c r="P1438" i="1" l="1"/>
  <c r="Q1438" i="1" s="1"/>
  <c r="P1439" i="1" l="1"/>
  <c r="Q1439" i="1" s="1"/>
  <c r="P1440" i="1" l="1"/>
  <c r="Q1440" i="1" s="1"/>
  <c r="P1441" i="1" l="1"/>
  <c r="Q1441" i="1" s="1"/>
  <c r="P1442" i="1" l="1"/>
  <c r="Q1442" i="1" s="1"/>
  <c r="P1443" i="1" l="1"/>
  <c r="Q1443" i="1" s="1"/>
  <c r="P1444" i="1" l="1"/>
  <c r="Q1444" i="1" s="1"/>
  <c r="P1445" i="1" l="1"/>
  <c r="Q1445" i="1" s="1"/>
  <c r="P1446" i="1" l="1"/>
  <c r="Q1446" i="1" s="1"/>
  <c r="P1447" i="1" l="1"/>
  <c r="Q1447" i="1" s="1"/>
  <c r="P1448" i="1" l="1"/>
  <c r="Q1448" i="1" s="1"/>
  <c r="P1449" i="1" l="1"/>
  <c r="Q1449" i="1" s="1"/>
  <c r="P1450" i="1" l="1"/>
  <c r="Q1450" i="1" s="1"/>
  <c r="P1451" i="1" l="1"/>
  <c r="Q1451" i="1" s="1"/>
  <c r="P1452" i="1" l="1"/>
  <c r="Q1452" i="1" s="1"/>
  <c r="P1453" i="1" l="1"/>
  <c r="Q1453" i="1" s="1"/>
  <c r="P1454" i="1" l="1"/>
  <c r="Q1454" i="1" s="1"/>
  <c r="P1455" i="1" l="1"/>
  <c r="Q1455" i="1" s="1"/>
  <c r="P1456" i="1" l="1"/>
  <c r="Q1456" i="1" s="1"/>
  <c r="P1457" i="1" l="1"/>
  <c r="Q1457" i="1" s="1"/>
  <c r="P1458" i="1" l="1"/>
  <c r="Q1458" i="1" s="1"/>
  <c r="P1459" i="1" l="1"/>
  <c r="Q1459" i="1" s="1"/>
  <c r="P1460" i="1" l="1"/>
  <c r="Q1460" i="1" s="1"/>
  <c r="P1461" i="1" l="1"/>
  <c r="Q1461" i="1" s="1"/>
  <c r="P1462" i="1" l="1"/>
  <c r="Q1462" i="1" s="1"/>
  <c r="P1463" i="1" l="1"/>
  <c r="Q1463" i="1" s="1"/>
  <c r="P1464" i="1" l="1"/>
  <c r="Q1464" i="1" s="1"/>
  <c r="P1465" i="1" l="1"/>
  <c r="Q1465" i="1" s="1"/>
  <c r="P1466" i="1" l="1"/>
  <c r="Q1466" i="1" s="1"/>
  <c r="P1467" i="1" l="1"/>
  <c r="Q1467" i="1" s="1"/>
  <c r="P1468" i="1" l="1"/>
  <c r="Q1468" i="1" s="1"/>
  <c r="P1469" i="1" l="1"/>
  <c r="Q1469" i="1" s="1"/>
  <c r="P1470" i="1" l="1"/>
  <c r="Q1470" i="1" s="1"/>
  <c r="P1471" i="1" l="1"/>
  <c r="Q1471" i="1" s="1"/>
  <c r="P1472" i="1" l="1"/>
  <c r="Q1472" i="1" s="1"/>
  <c r="P1473" i="1" l="1"/>
  <c r="Q1473" i="1" s="1"/>
  <c r="P1474" i="1" l="1"/>
  <c r="Q1474" i="1" s="1"/>
  <c r="P1475" i="1" l="1"/>
  <c r="Q1475" i="1" s="1"/>
  <c r="P1476" i="1" l="1"/>
  <c r="Q1476" i="1" s="1"/>
  <c r="P1477" i="1" l="1"/>
  <c r="Q1477" i="1" s="1"/>
  <c r="P1478" i="1" l="1"/>
  <c r="Q1478" i="1" s="1"/>
  <c r="P1479" i="1" l="1"/>
  <c r="Q1479" i="1" s="1"/>
  <c r="P1480" i="1" l="1"/>
  <c r="Q1480" i="1" s="1"/>
  <c r="P1481" i="1" l="1"/>
  <c r="Q1481" i="1" s="1"/>
  <c r="P1482" i="1" l="1"/>
  <c r="Q1482" i="1" s="1"/>
  <c r="P1483" i="1" l="1"/>
  <c r="Q1483" i="1" s="1"/>
  <c r="P1484" i="1" l="1"/>
  <c r="Q1484" i="1" s="1"/>
  <c r="P1486" i="1" l="1"/>
  <c r="Q1486" i="1" s="1"/>
  <c r="P1485" i="1"/>
  <c r="Q1485" i="1" s="1"/>
  <c r="P1487" i="1" l="1"/>
  <c r="Q1487" i="1" s="1"/>
  <c r="P1488" i="1" l="1"/>
  <c r="Q1488" i="1" s="1"/>
  <c r="P1489" i="1" l="1"/>
  <c r="Q1489" i="1" s="1"/>
  <c r="P1490" i="1" l="1"/>
  <c r="Q1490" i="1" s="1"/>
  <c r="P1491" i="1" l="1"/>
  <c r="Q1491" i="1" s="1"/>
  <c r="P1492" i="1" l="1"/>
  <c r="Q1492" i="1" s="1"/>
  <c r="P1493" i="1" l="1"/>
  <c r="Q1493" i="1" s="1"/>
  <c r="P1494" i="1" l="1"/>
  <c r="Q1494" i="1" s="1"/>
  <c r="P1495" i="1" l="1"/>
  <c r="Q1495" i="1" s="1"/>
  <c r="P1496" i="1" l="1"/>
  <c r="Q1496" i="1" s="1"/>
  <c r="P1497" i="1" l="1"/>
  <c r="Q1497" i="1" s="1"/>
  <c r="P1498" i="1" l="1"/>
  <c r="Q1498" i="1" s="1"/>
  <c r="P1499" i="1" l="1"/>
  <c r="Q1499" i="1" s="1"/>
  <c r="P1500" i="1" l="1"/>
  <c r="Q1500" i="1" s="1"/>
  <c r="P1501" i="1" l="1"/>
  <c r="Q1501" i="1" s="1"/>
  <c r="P1502" i="1" l="1"/>
  <c r="Q1502" i="1" s="1"/>
  <c r="P1503" i="1" l="1"/>
  <c r="Q1503" i="1" s="1"/>
  <c r="P1504" i="1" l="1"/>
  <c r="Q1504" i="1" s="1"/>
  <c r="P1505" i="1" l="1"/>
  <c r="Q1505" i="1" s="1"/>
  <c r="P1506" i="1" l="1"/>
  <c r="Q1506" i="1" s="1"/>
  <c r="P1507" i="1" l="1"/>
  <c r="Q1507" i="1" s="1"/>
  <c r="P1508" i="1" l="1"/>
  <c r="Q1508" i="1" s="1"/>
  <c r="P1509" i="1" l="1"/>
  <c r="Q1509" i="1" s="1"/>
  <c r="P1510" i="1" l="1"/>
  <c r="Q1510" i="1" s="1"/>
  <c r="P1511" i="1" l="1"/>
  <c r="Q1511" i="1" s="1"/>
  <c r="P1512" i="1" l="1"/>
  <c r="Q1512" i="1" s="1"/>
  <c r="P1513" i="1" l="1"/>
  <c r="Q1513" i="1" s="1"/>
  <c r="P1514" i="1" l="1"/>
  <c r="Q1514" i="1" s="1"/>
  <c r="P1515" i="1" l="1"/>
  <c r="Q1515" i="1" s="1"/>
  <c r="P1516" i="1" l="1"/>
  <c r="Q1516" i="1" s="1"/>
  <c r="P1517" i="1" l="1"/>
  <c r="Q1517" i="1" s="1"/>
  <c r="P1518" i="1" l="1"/>
  <c r="Q1518" i="1" s="1"/>
  <c r="P1519" i="1" l="1"/>
  <c r="Q1519" i="1" s="1"/>
  <c r="P1520" i="1" l="1"/>
  <c r="Q1520" i="1" s="1"/>
  <c r="P1521" i="1" l="1"/>
  <c r="Q1521" i="1" s="1"/>
  <c r="P1522" i="1" l="1"/>
  <c r="Q1522" i="1" s="1"/>
  <c r="P1523" i="1" l="1"/>
  <c r="Q1523" i="1" s="1"/>
  <c r="P1524" i="1" l="1"/>
  <c r="Q1524" i="1" s="1"/>
  <c r="P1525" i="1" l="1"/>
  <c r="Q1525" i="1" s="1"/>
  <c r="P1526" i="1" l="1"/>
  <c r="Q1526" i="1" s="1"/>
  <c r="P1527" i="1" l="1"/>
  <c r="Q1527" i="1" s="1"/>
  <c r="P1528" i="1" l="1"/>
  <c r="Q1528" i="1" s="1"/>
  <c r="P1529" i="1" l="1"/>
  <c r="Q1529" i="1" s="1"/>
  <c r="P1530" i="1" l="1"/>
  <c r="Q1530" i="1" s="1"/>
  <c r="P1531" i="1" l="1"/>
  <c r="Q1531" i="1" s="1"/>
  <c r="P1532" i="1" l="1"/>
  <c r="Q1532" i="1" s="1"/>
  <c r="P1533" i="1" l="1"/>
  <c r="Q1533" i="1" s="1"/>
  <c r="P1534" i="1" l="1"/>
  <c r="Q1534" i="1" s="1"/>
  <c r="P1535" i="1" l="1"/>
  <c r="Q1535" i="1" s="1"/>
  <c r="P1536" i="1" l="1"/>
  <c r="Q1536" i="1" s="1"/>
  <c r="P1537" i="1" l="1"/>
  <c r="Q1537" i="1" s="1"/>
  <c r="P1538" i="1" l="1"/>
  <c r="Q1538" i="1" s="1"/>
  <c r="P1539" i="1" l="1"/>
  <c r="Q1539" i="1" s="1"/>
  <c r="P1540" i="1" l="1"/>
  <c r="Q1540" i="1" s="1"/>
  <c r="P1541" i="1" l="1"/>
  <c r="Q1541" i="1" s="1"/>
  <c r="P1542" i="1" l="1"/>
  <c r="Q1542" i="1" s="1"/>
  <c r="P1543" i="1" l="1"/>
  <c r="Q1543" i="1" s="1"/>
  <c r="P1544" i="1" l="1"/>
  <c r="Q1544" i="1" s="1"/>
  <c r="P1545" i="1" l="1"/>
  <c r="Q1545" i="1" s="1"/>
  <c r="P1546" i="1" l="1"/>
  <c r="Q1546" i="1" s="1"/>
  <c r="P1547" i="1" l="1"/>
  <c r="Q1547" i="1" s="1"/>
  <c r="P1548" i="1" l="1"/>
  <c r="Q1548" i="1" s="1"/>
  <c r="P1549" i="1" l="1"/>
  <c r="Q1549" i="1" s="1"/>
  <c r="P1550" i="1" l="1"/>
  <c r="Q1550" i="1" s="1"/>
  <c r="P1551" i="1" l="1"/>
  <c r="Q1551" i="1" s="1"/>
  <c r="P1552" i="1" l="1"/>
  <c r="Q1552" i="1" s="1"/>
  <c r="P1553" i="1" l="1"/>
  <c r="Q1553" i="1" s="1"/>
  <c r="P1554" i="1" l="1"/>
  <c r="Q1554" i="1" s="1"/>
  <c r="P1555" i="1" l="1"/>
  <c r="Q1555" i="1" s="1"/>
  <c r="P1556" i="1" l="1"/>
  <c r="Q1556" i="1" s="1"/>
  <c r="P1558" i="1" l="1"/>
  <c r="Q1558" i="1" s="1"/>
  <c r="P1557" i="1"/>
  <c r="Q1557" i="1" s="1"/>
  <c r="P1559" i="1" l="1"/>
  <c r="Q1559" i="1" s="1"/>
  <c r="P1560" i="1" l="1"/>
  <c r="Q1560" i="1" s="1"/>
  <c r="P1561" i="1" l="1"/>
  <c r="Q1561" i="1" s="1"/>
  <c r="P1562" i="1" l="1"/>
  <c r="Q1562" i="1" s="1"/>
  <c r="P1563" i="1" l="1"/>
  <c r="Q1563" i="1" s="1"/>
  <c r="P1564" i="1" l="1"/>
  <c r="Q1564" i="1" s="1"/>
  <c r="P1565" i="1" l="1"/>
  <c r="Q1565" i="1" s="1"/>
  <c r="P1566" i="1" l="1"/>
  <c r="Q1566" i="1" s="1"/>
  <c r="P1567" i="1" l="1"/>
  <c r="Q1567" i="1" s="1"/>
  <c r="P1568" i="1" l="1"/>
  <c r="Q1568" i="1" s="1"/>
  <c r="P1569" i="1" l="1"/>
  <c r="Q1569" i="1" s="1"/>
  <c r="P1570" i="1" l="1"/>
  <c r="Q1570" i="1" s="1"/>
  <c r="P1571" i="1" l="1"/>
  <c r="Q1571" i="1" s="1"/>
  <c r="P1572" i="1" l="1"/>
  <c r="Q1572" i="1" s="1"/>
  <c r="P1573" i="1" l="1"/>
  <c r="Q1573" i="1" s="1"/>
  <c r="P1574" i="1" l="1"/>
  <c r="Q1574" i="1" s="1"/>
  <c r="P1576" i="1" l="1"/>
  <c r="Q1576" i="1" s="1"/>
  <c r="P1575" i="1"/>
  <c r="Q1575" i="1" s="1"/>
  <c r="P1577" i="1" l="1"/>
  <c r="Q1577" i="1" s="1"/>
  <c r="P1578" i="1" l="1"/>
  <c r="Q1578" i="1" s="1"/>
  <c r="P1579" i="1" l="1"/>
  <c r="Q1579" i="1" s="1"/>
  <c r="P1580" i="1" l="1"/>
  <c r="Q1580" i="1" s="1"/>
  <c r="P1581" i="1" l="1"/>
  <c r="Q1581" i="1" s="1"/>
  <c r="P1582" i="1" l="1"/>
  <c r="Q1582" i="1" s="1"/>
  <c r="P1583" i="1" l="1"/>
  <c r="Q1583" i="1" s="1"/>
  <c r="P1584" i="1" l="1"/>
  <c r="Q1584" i="1" s="1"/>
  <c r="P1585" i="1" l="1"/>
  <c r="Q1585" i="1" s="1"/>
  <c r="P1586" i="1" l="1"/>
  <c r="Q1586" i="1" s="1"/>
  <c r="P1587" i="1" l="1"/>
  <c r="Q1587" i="1" s="1"/>
  <c r="P1588" i="1" l="1"/>
  <c r="Q1588" i="1" s="1"/>
  <c r="P1589" i="1" l="1"/>
  <c r="Q1589" i="1" s="1"/>
  <c r="P1590" i="1" l="1"/>
  <c r="Q1590" i="1" s="1"/>
  <c r="P1591" i="1" l="1"/>
  <c r="Q1591" i="1" s="1"/>
  <c r="P1592" i="1" l="1"/>
  <c r="Q1592" i="1" s="1"/>
  <c r="P1593" i="1" l="1"/>
  <c r="Q1593" i="1" s="1"/>
  <c r="P1594" i="1" l="1"/>
  <c r="Q1594" i="1" s="1"/>
  <c r="P1595" i="1" l="1"/>
  <c r="Q1595" i="1" s="1"/>
  <c r="P1596" i="1" l="1"/>
  <c r="Q1596" i="1" s="1"/>
  <c r="P1597" i="1" l="1"/>
  <c r="Q1597" i="1" s="1"/>
  <c r="P1598" i="1" l="1"/>
  <c r="Q1598" i="1" s="1"/>
  <c r="P1599" i="1" l="1"/>
  <c r="Q1599" i="1" s="1"/>
  <c r="P1600" i="1" l="1"/>
  <c r="Q1600" i="1" s="1"/>
  <c r="P1601" i="1" l="1"/>
  <c r="Q1601" i="1" s="1"/>
  <c r="P1602" i="1" l="1"/>
  <c r="Q1602" i="1" s="1"/>
  <c r="P1603" i="1" l="1"/>
  <c r="Q1603" i="1" s="1"/>
  <c r="P1604" i="1" l="1"/>
  <c r="Q1604" i="1" s="1"/>
  <c r="P1605" i="1" l="1"/>
  <c r="Q1605" i="1" s="1"/>
  <c r="P1606" i="1" l="1"/>
  <c r="Q1606" i="1" s="1"/>
  <c r="P1607" i="1" l="1"/>
  <c r="Q1607" i="1" s="1"/>
  <c r="P1608" i="1" l="1"/>
  <c r="Q1608" i="1" s="1"/>
  <c r="P1609" i="1" l="1"/>
  <c r="Q1609" i="1" s="1"/>
  <c r="P1610" i="1" l="1"/>
  <c r="Q1610" i="1" s="1"/>
  <c r="P1611" i="1" l="1"/>
  <c r="Q1611" i="1" s="1"/>
  <c r="P1612" i="1" l="1"/>
  <c r="Q1612" i="1" s="1"/>
  <c r="P1613" i="1" l="1"/>
  <c r="Q1613" i="1" s="1"/>
  <c r="P1614" i="1" l="1"/>
  <c r="Q1614" i="1" s="1"/>
  <c r="P1615" i="1" l="1"/>
  <c r="Q1615" i="1" s="1"/>
  <c r="P1616" i="1" l="1"/>
  <c r="Q1616" i="1" s="1"/>
  <c r="P1617" i="1" l="1"/>
  <c r="Q1617" i="1" s="1"/>
  <c r="P1618" i="1" l="1"/>
  <c r="Q1618" i="1" s="1"/>
  <c r="P1619" i="1" l="1"/>
  <c r="Q1619" i="1" s="1"/>
  <c r="P1620" i="1" l="1"/>
  <c r="Q1620" i="1" s="1"/>
  <c r="P1621" i="1" l="1"/>
  <c r="Q1621" i="1" s="1"/>
  <c r="P1622" i="1" l="1"/>
  <c r="Q1622" i="1" s="1"/>
  <c r="P1623" i="1" l="1"/>
  <c r="Q1623" i="1" s="1"/>
  <c r="P1625" i="1" l="1"/>
  <c r="Q1625" i="1" s="1"/>
  <c r="P1624" i="1"/>
  <c r="Q1624" i="1" s="1"/>
  <c r="P1626" i="1" l="1"/>
  <c r="Q1626" i="1" s="1"/>
  <c r="P1627" i="1" l="1"/>
  <c r="Q1627" i="1" s="1"/>
  <c r="P1628" i="1" l="1"/>
  <c r="Q1628" i="1" s="1"/>
  <c r="P1629" i="1" l="1"/>
  <c r="Q1629" i="1" s="1"/>
  <c r="P1630" i="1" l="1"/>
  <c r="Q1630" i="1" s="1"/>
  <c r="P1631" i="1" l="1"/>
  <c r="Q1631" i="1" s="1"/>
  <c r="P1632" i="1" l="1"/>
  <c r="Q1632" i="1" s="1"/>
  <c r="P1633" i="1" l="1"/>
  <c r="Q1633" i="1" s="1"/>
  <c r="P1634" i="1" l="1"/>
  <c r="Q1634" i="1" s="1"/>
  <c r="P1635" i="1" l="1"/>
  <c r="Q1635" i="1" s="1"/>
  <c r="P1636" i="1" l="1"/>
  <c r="Q1636" i="1" s="1"/>
  <c r="P1637" i="1" l="1"/>
  <c r="Q1637" i="1" s="1"/>
  <c r="P1638" i="1" l="1"/>
  <c r="Q1638" i="1" s="1"/>
  <c r="P1639" i="1" l="1"/>
  <c r="Q1639" i="1" s="1"/>
  <c r="P1640" i="1" l="1"/>
  <c r="Q1640" i="1" s="1"/>
  <c r="P1641" i="1" l="1"/>
  <c r="Q1641" i="1" s="1"/>
  <c r="P1642" i="1" l="1"/>
  <c r="Q1642" i="1" s="1"/>
  <c r="P1643" i="1" l="1"/>
  <c r="Q1643" i="1" s="1"/>
  <c r="P1644" i="1" l="1"/>
  <c r="Q1644" i="1" s="1"/>
  <c r="P1645" i="1" l="1"/>
  <c r="Q1645" i="1" s="1"/>
  <c r="P1646" i="1" l="1"/>
  <c r="Q1646" i="1" s="1"/>
  <c r="P1647" i="1" l="1"/>
  <c r="Q1647" i="1" s="1"/>
  <c r="P1648" i="1" l="1"/>
  <c r="Q1648" i="1" s="1"/>
  <c r="P1649" i="1" l="1"/>
  <c r="Q1649" i="1" s="1"/>
  <c r="P1650" i="1" l="1"/>
  <c r="Q1650" i="1" s="1"/>
  <c r="P1651" i="1" l="1"/>
  <c r="Q1651" i="1" s="1"/>
  <c r="P1652" i="1" l="1"/>
  <c r="Q1652" i="1" s="1"/>
  <c r="P1653" i="1" l="1"/>
  <c r="Q1653" i="1" s="1"/>
  <c r="P1654" i="1" l="1"/>
  <c r="Q1654" i="1" s="1"/>
  <c r="P1655" i="1" l="1"/>
  <c r="Q1655" i="1" s="1"/>
  <c r="P1656" i="1" l="1"/>
  <c r="Q1656" i="1" s="1"/>
  <c r="P1658" i="1" l="1"/>
  <c r="Q1658" i="1" s="1"/>
  <c r="P1657" i="1"/>
  <c r="Q1657" i="1" s="1"/>
  <c r="P1659" i="1" l="1"/>
  <c r="Q1659" i="1" s="1"/>
  <c r="P1660" i="1" l="1"/>
  <c r="Q1660" i="1" s="1"/>
  <c r="P1661" i="1" l="1"/>
  <c r="Q1661" i="1" s="1"/>
  <c r="P1662" i="1" l="1"/>
  <c r="Q1662" i="1" s="1"/>
  <c r="P1663" i="1" l="1"/>
  <c r="Q1663" i="1" s="1"/>
  <c r="P1664" i="1" l="1"/>
  <c r="Q1664" i="1" s="1"/>
  <c r="P1665" i="1" l="1"/>
  <c r="Q1665" i="1" s="1"/>
  <c r="P1666" i="1" l="1"/>
  <c r="Q1666" i="1" s="1"/>
  <c r="P1667" i="1" l="1"/>
  <c r="Q1667" i="1" s="1"/>
  <c r="P1668" i="1" l="1"/>
  <c r="Q1668" i="1" s="1"/>
  <c r="P1669" i="1" l="1"/>
  <c r="Q1669" i="1" s="1"/>
  <c r="P1670" i="1" l="1"/>
  <c r="Q1670" i="1" s="1"/>
  <c r="P1671" i="1" l="1"/>
  <c r="Q1671" i="1" s="1"/>
  <c r="P1672" i="1" l="1"/>
  <c r="Q1672" i="1" s="1"/>
  <c r="P1673" i="1" l="1"/>
  <c r="Q1673" i="1" s="1"/>
  <c r="P1674" i="1" l="1"/>
  <c r="Q1674" i="1" s="1"/>
  <c r="P1675" i="1" l="1"/>
  <c r="Q1675" i="1" s="1"/>
  <c r="P1676" i="1" l="1"/>
  <c r="Q1676" i="1" s="1"/>
  <c r="P1677" i="1" l="1"/>
  <c r="Q1677" i="1" s="1"/>
  <c r="P1678" i="1" l="1"/>
  <c r="Q1678" i="1" s="1"/>
  <c r="P1679" i="1" l="1"/>
  <c r="Q1679" i="1" s="1"/>
  <c r="P1680" i="1" l="1"/>
  <c r="Q1680" i="1" s="1"/>
  <c r="P1681" i="1" l="1"/>
  <c r="Q1681" i="1" s="1"/>
  <c r="P1682" i="1" l="1"/>
  <c r="Q1682" i="1" s="1"/>
  <c r="P1683" i="1" l="1"/>
  <c r="Q1683" i="1" s="1"/>
  <c r="P1684" i="1" l="1"/>
  <c r="Q1684" i="1" s="1"/>
  <c r="P1685" i="1" l="1"/>
  <c r="Q1685" i="1" s="1"/>
  <c r="P1686" i="1" l="1"/>
  <c r="Q1686" i="1" s="1"/>
  <c r="P1687" i="1" l="1"/>
  <c r="Q1687" i="1" s="1"/>
  <c r="P1688" i="1" l="1"/>
  <c r="Q1688" i="1" s="1"/>
  <c r="P1689" i="1" l="1"/>
  <c r="Q1689" i="1" s="1"/>
  <c r="P1690" i="1" l="1"/>
  <c r="Q1690" i="1" s="1"/>
  <c r="P1691" i="1" l="1"/>
  <c r="Q1691" i="1" s="1"/>
  <c r="P1692" i="1" l="1"/>
  <c r="Q1692" i="1" s="1"/>
  <c r="P1693" i="1" l="1"/>
  <c r="Q1693" i="1" s="1"/>
  <c r="P1694" i="1" l="1"/>
  <c r="Q1694" i="1" s="1"/>
  <c r="P1695" i="1" l="1"/>
  <c r="Q1695" i="1" s="1"/>
  <c r="P1696" i="1" l="1"/>
  <c r="Q1696" i="1" s="1"/>
  <c r="P1697" i="1" l="1"/>
  <c r="Q1697" i="1" s="1"/>
  <c r="P1698" i="1" l="1"/>
  <c r="Q1698" i="1" s="1"/>
  <c r="P1699" i="1" l="1"/>
  <c r="Q1699" i="1" s="1"/>
  <c r="P1700" i="1" l="1"/>
  <c r="Q1700" i="1" s="1"/>
  <c r="P1701" i="1" l="1"/>
  <c r="Q1701" i="1" s="1"/>
  <c r="P1702" i="1" l="1"/>
  <c r="Q1702" i="1" s="1"/>
  <c r="P1703" i="1" l="1"/>
  <c r="Q1703" i="1" s="1"/>
  <c r="P1704" i="1" l="1"/>
  <c r="Q1704" i="1" s="1"/>
  <c r="P1705" i="1" l="1"/>
  <c r="Q1705" i="1" s="1"/>
  <c r="P1706" i="1" l="1"/>
  <c r="Q1706" i="1" s="1"/>
  <c r="P1707" i="1" l="1"/>
  <c r="Q1707" i="1" s="1"/>
  <c r="P1708" i="1" l="1"/>
  <c r="Q1708" i="1" s="1"/>
  <c r="P1709" i="1" l="1"/>
  <c r="Q1709" i="1" s="1"/>
  <c r="P1710" i="1" l="1"/>
  <c r="Q1710" i="1" s="1"/>
  <c r="P1711" i="1" l="1"/>
  <c r="Q1711" i="1" s="1"/>
  <c r="P1712" i="1" l="1"/>
  <c r="Q1712" i="1" s="1"/>
  <c r="P1713" i="1" l="1"/>
  <c r="Q1713" i="1" s="1"/>
  <c r="P1714" i="1" l="1"/>
  <c r="Q1714" i="1" s="1"/>
  <c r="P1715" i="1" l="1"/>
  <c r="Q1715" i="1" s="1"/>
  <c r="P1716" i="1" l="1"/>
  <c r="Q1716" i="1" s="1"/>
  <c r="P1717" i="1" l="1"/>
  <c r="Q1717" i="1" s="1"/>
  <c r="P1718" i="1" l="1"/>
  <c r="Q1718" i="1" s="1"/>
  <c r="P1719" i="1" l="1"/>
  <c r="Q1719" i="1" s="1"/>
  <c r="P1720" i="1" l="1"/>
  <c r="Q1720" i="1" s="1"/>
  <c r="P1721" i="1" l="1"/>
  <c r="Q1721" i="1" s="1"/>
  <c r="P1722" i="1" l="1"/>
  <c r="Q1722" i="1" s="1"/>
  <c r="P1723" i="1" l="1"/>
  <c r="Q1723" i="1" s="1"/>
  <c r="P1724" i="1" l="1"/>
  <c r="Q1724" i="1" s="1"/>
  <c r="P1725" i="1" l="1"/>
  <c r="Q1725" i="1" s="1"/>
  <c r="P1726" i="1" l="1"/>
  <c r="Q1726" i="1" s="1"/>
  <c r="P1727" i="1" l="1"/>
  <c r="Q1727" i="1" s="1"/>
  <c r="P1728" i="1" l="1"/>
  <c r="Q1728" i="1" s="1"/>
  <c r="P1729" i="1" l="1"/>
  <c r="Q1729" i="1" s="1"/>
  <c r="P1730" i="1" l="1"/>
  <c r="Q1730" i="1" s="1"/>
  <c r="P1731" i="1" l="1"/>
  <c r="Q1731" i="1" s="1"/>
  <c r="P1732" i="1" l="1"/>
  <c r="Q1732" i="1" s="1"/>
  <c r="P1733" i="1" l="1"/>
  <c r="Q1733" i="1" s="1"/>
  <c r="P1734" i="1" l="1"/>
  <c r="Q1734" i="1" s="1"/>
  <c r="P1735" i="1" l="1"/>
  <c r="Q1735" i="1" s="1"/>
  <c r="P1736" i="1" l="1"/>
  <c r="Q1736" i="1" s="1"/>
  <c r="P1737" i="1" l="1"/>
  <c r="Q1737" i="1" s="1"/>
  <c r="P1738" i="1" l="1"/>
  <c r="Q1738" i="1" s="1"/>
  <c r="P1739" i="1" l="1"/>
  <c r="Q1739" i="1" s="1"/>
  <c r="P1740" i="1" l="1"/>
  <c r="Q1740" i="1" s="1"/>
  <c r="P1741" i="1" l="1"/>
  <c r="Q1741" i="1" s="1"/>
  <c r="P1742" i="1" l="1"/>
  <c r="Q1742" i="1" s="1"/>
  <c r="P1743" i="1" l="1"/>
  <c r="Q1743" i="1" s="1"/>
  <c r="P1744" i="1" l="1"/>
  <c r="Q1744" i="1" s="1"/>
  <c r="P1745" i="1" l="1"/>
  <c r="Q1745" i="1" s="1"/>
  <c r="P1746" i="1" l="1"/>
  <c r="Q1746" i="1" s="1"/>
  <c r="P1747" i="1" l="1"/>
  <c r="Q1747" i="1" s="1"/>
  <c r="P1748" i="1" l="1"/>
  <c r="Q1748" i="1" s="1"/>
  <c r="P1749" i="1" l="1"/>
  <c r="Q1749" i="1" s="1"/>
  <c r="P1750" i="1" l="1"/>
  <c r="Q1750" i="1" s="1"/>
  <c r="P1751" i="1" l="1"/>
  <c r="Q1751" i="1" s="1"/>
  <c r="P1752" i="1" l="1"/>
  <c r="Q1752" i="1" s="1"/>
  <c r="P1753" i="1" l="1"/>
  <c r="Q1753" i="1" s="1"/>
  <c r="P1754" i="1" l="1"/>
  <c r="Q1754" i="1" s="1"/>
  <c r="P1755" i="1" l="1"/>
  <c r="Q1755" i="1" s="1"/>
  <c r="P1756" i="1" l="1"/>
  <c r="Q1756" i="1" s="1"/>
  <c r="P1757" i="1" l="1"/>
  <c r="Q1757" i="1" s="1"/>
  <c r="P1758" i="1" l="1"/>
  <c r="Q1758" i="1" s="1"/>
  <c r="P1759" i="1" l="1"/>
  <c r="Q1759" i="1" s="1"/>
  <c r="P1760" i="1" l="1"/>
  <c r="Q1760" i="1" s="1"/>
  <c r="P1761" i="1" l="1"/>
  <c r="Q1761" i="1" s="1"/>
  <c r="P1762" i="1" l="1"/>
  <c r="Q1762" i="1" s="1"/>
  <c r="P1763" i="1" l="1"/>
  <c r="Q1763" i="1" s="1"/>
  <c r="P1764" i="1" l="1"/>
  <c r="Q1764" i="1" s="1"/>
  <c r="P1765" i="1" l="1"/>
  <c r="Q1765" i="1" s="1"/>
  <c r="P1766" i="1" l="1"/>
  <c r="Q1766" i="1" s="1"/>
  <c r="P1767" i="1" l="1"/>
  <c r="Q1767" i="1" s="1"/>
  <c r="P1768" i="1" l="1"/>
  <c r="Q1768" i="1" s="1"/>
  <c r="P1769" i="1" l="1"/>
  <c r="Q1769" i="1" s="1"/>
  <c r="P1770" i="1" l="1"/>
  <c r="Q1770" i="1" s="1"/>
  <c r="P1771" i="1" l="1"/>
  <c r="Q1771" i="1" s="1"/>
  <c r="P1772" i="1" l="1"/>
  <c r="Q1772" i="1" s="1"/>
  <c r="P1773" i="1" l="1"/>
  <c r="Q1773" i="1" s="1"/>
  <c r="P1774" i="1" l="1"/>
  <c r="Q1774" i="1" s="1"/>
  <c r="P1775" i="1" l="1"/>
  <c r="Q1775" i="1" s="1"/>
  <c r="P1776" i="1" l="1"/>
  <c r="Q1776" i="1" s="1"/>
  <c r="P1777" i="1" l="1"/>
  <c r="Q1777" i="1" s="1"/>
  <c r="P1778" i="1" l="1"/>
  <c r="Q1778" i="1" s="1"/>
  <c r="P1779" i="1" l="1"/>
  <c r="Q1779" i="1" s="1"/>
  <c r="P1780" i="1" l="1"/>
  <c r="Q1780" i="1" s="1"/>
  <c r="P1781" i="1" l="1"/>
  <c r="Q1781" i="1" s="1"/>
  <c r="P1782" i="1" l="1"/>
  <c r="Q1782" i="1" s="1"/>
  <c r="P1783" i="1" l="1"/>
  <c r="Q1783" i="1" s="1"/>
  <c r="P1784" i="1" l="1"/>
  <c r="Q1784" i="1" s="1"/>
  <c r="P1785" i="1" l="1"/>
  <c r="Q1785" i="1" s="1"/>
  <c r="P1786" i="1" l="1"/>
  <c r="Q1786" i="1" s="1"/>
  <c r="P1787" i="1" l="1"/>
  <c r="Q1787" i="1" s="1"/>
  <c r="P1788" i="1" l="1"/>
  <c r="Q1788" i="1" s="1"/>
  <c r="P1789" i="1" l="1"/>
  <c r="Q1789" i="1" s="1"/>
  <c r="P1790" i="1" l="1"/>
  <c r="Q1790" i="1" s="1"/>
  <c r="P1791" i="1" l="1"/>
  <c r="Q1791" i="1" s="1"/>
  <c r="P1792" i="1" l="1"/>
  <c r="Q1792" i="1" s="1"/>
  <c r="P1793" i="1" l="1"/>
  <c r="Q1793" i="1" s="1"/>
  <c r="P1794" i="1" l="1"/>
  <c r="Q1794" i="1" s="1"/>
  <c r="P1795" i="1" l="1"/>
  <c r="Q1795" i="1" s="1"/>
  <c r="P1796" i="1" l="1"/>
  <c r="Q1796" i="1" s="1"/>
  <c r="P1797" i="1" l="1"/>
  <c r="Q1797" i="1" s="1"/>
  <c r="P1798" i="1" l="1"/>
  <c r="Q1798" i="1" s="1"/>
  <c r="P1799" i="1" l="1"/>
  <c r="Q1799" i="1" s="1"/>
  <c r="P1800" i="1" l="1"/>
  <c r="Q1800" i="1" s="1"/>
  <c r="P1801" i="1" l="1"/>
  <c r="Q1801" i="1" s="1"/>
  <c r="P1802" i="1" l="1"/>
  <c r="Q1802" i="1" s="1"/>
  <c r="P1803" i="1" l="1"/>
  <c r="Q1803" i="1" s="1"/>
  <c r="P1804" i="1" l="1"/>
  <c r="Q1804" i="1" s="1"/>
  <c r="P1805" i="1" l="1"/>
  <c r="Q1805" i="1" s="1"/>
  <c r="P1806" i="1" l="1"/>
  <c r="Q1806" i="1" s="1"/>
  <c r="P1807" i="1" l="1"/>
  <c r="Q1807" i="1" s="1"/>
  <c r="P1808" i="1" l="1"/>
  <c r="Q1808" i="1" s="1"/>
  <c r="P1809" i="1" l="1"/>
  <c r="Q1809" i="1" s="1"/>
  <c r="P1810" i="1" l="1"/>
  <c r="Q1810" i="1" s="1"/>
  <c r="P1811" i="1" l="1"/>
  <c r="Q1811" i="1" s="1"/>
  <c r="P1812" i="1" l="1"/>
  <c r="Q1812" i="1" s="1"/>
  <c r="P1813" i="1" l="1"/>
  <c r="Q1813" i="1" s="1"/>
  <c r="P1814" i="1" l="1"/>
  <c r="Q1814" i="1" s="1"/>
  <c r="P1815" i="1" l="1"/>
  <c r="Q1815" i="1" s="1"/>
  <c r="P1816" i="1" l="1"/>
  <c r="Q1816" i="1" s="1"/>
  <c r="P1817" i="1" l="1"/>
  <c r="Q1817" i="1" s="1"/>
  <c r="P1818" i="1" l="1"/>
  <c r="Q1818" i="1" s="1"/>
  <c r="P1819" i="1" l="1"/>
  <c r="Q1819" i="1" s="1"/>
  <c r="P1820" i="1" l="1"/>
  <c r="Q1820" i="1" s="1"/>
  <c r="P1821" i="1" l="1"/>
  <c r="Q1821" i="1" s="1"/>
  <c r="P1822" i="1" l="1"/>
  <c r="Q1822" i="1" s="1"/>
  <c r="P1823" i="1" l="1"/>
  <c r="Q1823" i="1" s="1"/>
  <c r="P1824" i="1" l="1"/>
  <c r="Q1824" i="1" s="1"/>
  <c r="P1825" i="1" l="1"/>
  <c r="Q1825" i="1" s="1"/>
  <c r="P1826" i="1" l="1"/>
  <c r="Q1826" i="1" s="1"/>
  <c r="P1827" i="1" l="1"/>
  <c r="Q1827" i="1" s="1"/>
  <c r="P1828" i="1" l="1"/>
  <c r="Q1828" i="1" s="1"/>
  <c r="P1829" i="1" l="1"/>
  <c r="Q1829" i="1" s="1"/>
  <c r="P1830" i="1" l="1"/>
  <c r="Q1830" i="1" s="1"/>
  <c r="P1831" i="1" l="1"/>
  <c r="Q1831" i="1" s="1"/>
  <c r="P1832" i="1" l="1"/>
  <c r="Q1832" i="1" s="1"/>
  <c r="P1833" i="1" l="1"/>
  <c r="Q1833" i="1" s="1"/>
  <c r="P1834" i="1" l="1"/>
  <c r="Q1834" i="1" s="1"/>
  <c r="P1835" i="1" l="1"/>
  <c r="Q1835" i="1" s="1"/>
  <c r="P1836" i="1" l="1"/>
  <c r="Q1836" i="1" s="1"/>
  <c r="P1837" i="1" l="1"/>
  <c r="Q1837" i="1" s="1"/>
  <c r="P1838" i="1" l="1"/>
  <c r="Q1838" i="1" s="1"/>
  <c r="P1839" i="1" l="1"/>
  <c r="Q1839" i="1" s="1"/>
  <c r="P1840" i="1" l="1"/>
  <c r="Q1840" i="1" s="1"/>
  <c r="P1841" i="1" l="1"/>
  <c r="Q1841" i="1" s="1"/>
  <c r="P1842" i="1" l="1"/>
  <c r="Q1842" i="1" s="1"/>
  <c r="P1843" i="1" l="1"/>
  <c r="Q1843" i="1" s="1"/>
  <c r="P1844" i="1" l="1"/>
  <c r="Q1844" i="1" s="1"/>
  <c r="P1845" i="1" l="1"/>
  <c r="Q1845" i="1" s="1"/>
  <c r="P1846" i="1" l="1"/>
  <c r="Q1846" i="1" s="1"/>
  <c r="P1847" i="1" l="1"/>
  <c r="Q1847" i="1" s="1"/>
  <c r="P1848" i="1" l="1"/>
  <c r="Q1848" i="1" s="1"/>
  <c r="P1849" i="1" l="1"/>
  <c r="Q1849" i="1" s="1"/>
  <c r="P1850" i="1" l="1"/>
  <c r="Q1850" i="1" s="1"/>
  <c r="P1851" i="1" l="1"/>
  <c r="Q1851" i="1" s="1"/>
  <c r="P1852" i="1" l="1"/>
  <c r="Q1852" i="1" s="1"/>
  <c r="P1853" i="1" l="1"/>
  <c r="Q1853" i="1" s="1"/>
  <c r="P1854" i="1" l="1"/>
  <c r="Q1854" i="1" s="1"/>
  <c r="P1855" i="1" l="1"/>
  <c r="Q1855" i="1" s="1"/>
  <c r="P1856" i="1" l="1"/>
  <c r="Q1856" i="1" s="1"/>
  <c r="P1857" i="1" l="1"/>
  <c r="Q1857" i="1" s="1"/>
  <c r="P1858" i="1" l="1"/>
  <c r="Q1858" i="1" s="1"/>
  <c r="P1859" i="1" l="1"/>
  <c r="Q1859" i="1" s="1"/>
  <c r="P1860" i="1" l="1"/>
  <c r="Q1860" i="1" s="1"/>
  <c r="P1861" i="1" l="1"/>
  <c r="Q1861" i="1" s="1"/>
  <c r="P1862" i="1" l="1"/>
  <c r="Q1862" i="1" s="1"/>
  <c r="P1863" i="1" l="1"/>
  <c r="Q1863" i="1" s="1"/>
  <c r="P1864" i="1" l="1"/>
  <c r="Q1864" i="1" s="1"/>
  <c r="P1865" i="1" l="1"/>
  <c r="Q1865" i="1" s="1"/>
  <c r="P1866" i="1" l="1"/>
  <c r="Q1866" i="1" s="1"/>
  <c r="P1867" i="1" l="1"/>
  <c r="Q1867" i="1" s="1"/>
  <c r="P1868" i="1" l="1"/>
  <c r="Q1868" i="1" s="1"/>
  <c r="P1869" i="1" l="1"/>
  <c r="Q1869" i="1" s="1"/>
  <c r="P1870" i="1" l="1"/>
  <c r="Q1870" i="1" s="1"/>
  <c r="P1871" i="1" l="1"/>
  <c r="Q1871" i="1" s="1"/>
  <c r="P1872" i="1" l="1"/>
  <c r="Q1872" i="1" s="1"/>
  <c r="P1873" i="1" l="1"/>
  <c r="Q1873" i="1" s="1"/>
  <c r="P1874" i="1" l="1"/>
  <c r="Q1874" i="1" s="1"/>
  <c r="P1875" i="1" l="1"/>
  <c r="Q1875" i="1" s="1"/>
  <c r="P1876" i="1" l="1"/>
  <c r="Q1876" i="1" s="1"/>
  <c r="P1877" i="1" l="1"/>
  <c r="Q1877" i="1" s="1"/>
  <c r="P1878" i="1" l="1"/>
  <c r="Q1878" i="1" s="1"/>
  <c r="P1879" i="1" l="1"/>
  <c r="Q1879" i="1" s="1"/>
  <c r="P1880" i="1" l="1"/>
  <c r="Q1880" i="1" s="1"/>
  <c r="P1881" i="1" l="1"/>
  <c r="Q1881" i="1" s="1"/>
  <c r="P1882" i="1" l="1"/>
  <c r="Q1882" i="1" s="1"/>
  <c r="P1883" i="1" l="1"/>
  <c r="Q1883" i="1" s="1"/>
  <c r="P1884" i="1" l="1"/>
  <c r="Q1884" i="1" s="1"/>
  <c r="P1885" i="1" l="1"/>
  <c r="Q1885" i="1" s="1"/>
  <c r="P1886" i="1" l="1"/>
  <c r="Q1886" i="1" s="1"/>
  <c r="P1887" i="1" l="1"/>
  <c r="Q1887" i="1" s="1"/>
  <c r="P1888" i="1" l="1"/>
  <c r="Q1888" i="1" s="1"/>
  <c r="P1889" i="1" l="1"/>
  <c r="Q1889" i="1" s="1"/>
  <c r="P1890" i="1" l="1"/>
  <c r="Q1890" i="1" s="1"/>
  <c r="P1891" i="1" l="1"/>
  <c r="Q1891" i="1" s="1"/>
  <c r="P1892" i="1" l="1"/>
  <c r="Q1892" i="1" s="1"/>
  <c r="P1893" i="1" l="1"/>
  <c r="Q1893" i="1" s="1"/>
  <c r="P1894" i="1" l="1"/>
  <c r="Q1894" i="1" s="1"/>
  <c r="P1895" i="1" l="1"/>
  <c r="Q1895" i="1" s="1"/>
  <c r="P1896" i="1" l="1"/>
  <c r="Q1896" i="1" s="1"/>
  <c r="P1897" i="1" l="1"/>
  <c r="Q1897" i="1" s="1"/>
  <c r="P1898" i="1" l="1"/>
  <c r="Q1898" i="1" s="1"/>
  <c r="P1899" i="1" l="1"/>
  <c r="Q1899" i="1" s="1"/>
  <c r="P1900" i="1" l="1"/>
  <c r="Q1900" i="1" s="1"/>
  <c r="P1901" i="1" l="1"/>
  <c r="Q1901" i="1" s="1"/>
  <c r="P1902" i="1" l="1"/>
  <c r="Q1902" i="1" s="1"/>
  <c r="P1903" i="1" l="1"/>
  <c r="Q1903" i="1" s="1"/>
  <c r="P1904" i="1" l="1"/>
  <c r="Q1904" i="1" s="1"/>
  <c r="P1905" i="1" l="1"/>
  <c r="Q1905" i="1" s="1"/>
  <c r="P1906" i="1" l="1"/>
  <c r="Q1906" i="1" s="1"/>
  <c r="P1907" i="1" l="1"/>
  <c r="Q1907" i="1" s="1"/>
  <c r="P1908" i="1" l="1"/>
  <c r="Q1908" i="1" s="1"/>
  <c r="P1909" i="1" l="1"/>
  <c r="Q1909" i="1" s="1"/>
  <c r="P1910" i="1" l="1"/>
  <c r="Q1910" i="1" s="1"/>
  <c r="P1911" i="1" l="1"/>
  <c r="Q1911" i="1" s="1"/>
  <c r="P1912" i="1" l="1"/>
  <c r="Q1912" i="1" s="1"/>
  <c r="P1913" i="1" l="1"/>
  <c r="Q1913" i="1" s="1"/>
  <c r="P1914" i="1" l="1"/>
  <c r="Q1914" i="1" s="1"/>
  <c r="P1915" i="1" l="1"/>
  <c r="Q1915" i="1" s="1"/>
  <c r="P1916" i="1" l="1"/>
  <c r="Q1916" i="1" s="1"/>
  <c r="P1917" i="1" l="1"/>
  <c r="Q1917" i="1" s="1"/>
  <c r="P1918" i="1" l="1"/>
  <c r="Q1918" i="1" s="1"/>
  <c r="P1919" i="1" l="1"/>
  <c r="Q1919" i="1" s="1"/>
  <c r="P1920" i="1" l="1"/>
  <c r="Q1920" i="1" s="1"/>
  <c r="P1921" i="1" l="1"/>
  <c r="Q1921" i="1" s="1"/>
  <c r="P1922" i="1" l="1"/>
  <c r="Q1922" i="1" s="1"/>
  <c r="P1923" i="1" l="1"/>
  <c r="Q1923" i="1" s="1"/>
  <c r="P1924" i="1" l="1"/>
  <c r="Q1924" i="1" s="1"/>
  <c r="P1925" i="1" l="1"/>
  <c r="Q1925" i="1" s="1"/>
  <c r="P1926" i="1" l="1"/>
  <c r="Q1926" i="1" s="1"/>
  <c r="P1927" i="1" l="1"/>
  <c r="Q1927" i="1" s="1"/>
  <c r="P1928" i="1" l="1"/>
  <c r="Q1928" i="1" s="1"/>
  <c r="P1929" i="1" l="1"/>
  <c r="Q1929" i="1" s="1"/>
  <c r="P1930" i="1" l="1"/>
  <c r="Q1930" i="1" s="1"/>
  <c r="P1931" i="1" l="1"/>
  <c r="Q1931" i="1" s="1"/>
  <c r="P1932" i="1" l="1"/>
  <c r="Q1932" i="1" s="1"/>
  <c r="P1933" i="1" l="1"/>
  <c r="Q1933" i="1" s="1"/>
  <c r="P1934" i="1" l="1"/>
  <c r="Q1934" i="1" s="1"/>
  <c r="P1935" i="1" l="1"/>
  <c r="Q1935" i="1" s="1"/>
  <c r="P1936" i="1" l="1"/>
  <c r="Q1936" i="1" s="1"/>
  <c r="P1937" i="1" l="1"/>
  <c r="Q1937" i="1" s="1"/>
  <c r="P1938" i="1" l="1"/>
  <c r="Q1938" i="1" s="1"/>
  <c r="P1939" i="1" l="1"/>
  <c r="Q1939" i="1" s="1"/>
  <c r="P1940" i="1" l="1"/>
  <c r="Q1940" i="1" s="1"/>
  <c r="P1941" i="1" l="1"/>
  <c r="Q1941" i="1" s="1"/>
  <c r="P1942" i="1" l="1"/>
  <c r="Q1942" i="1" s="1"/>
  <c r="P1943" i="1" l="1"/>
  <c r="Q1943" i="1" s="1"/>
  <c r="P1944" i="1" l="1"/>
  <c r="Q1944" i="1" s="1"/>
  <c r="P1945" i="1" l="1"/>
  <c r="Q1945" i="1" s="1"/>
  <c r="P1946" i="1" l="1"/>
  <c r="Q1946" i="1" s="1"/>
  <c r="P1947" i="1" l="1"/>
  <c r="Q1947" i="1" s="1"/>
  <c r="P1948" i="1" l="1"/>
  <c r="Q1948" i="1" s="1"/>
  <c r="P1949" i="1" l="1"/>
  <c r="Q1949" i="1" s="1"/>
  <c r="P1950" i="1" l="1"/>
  <c r="Q1950" i="1" s="1"/>
  <c r="P1951" i="1" l="1"/>
  <c r="Q1951" i="1" s="1"/>
  <c r="P1952" i="1" l="1"/>
  <c r="Q1952" i="1" s="1"/>
  <c r="P1953" i="1" l="1"/>
  <c r="Q1953" i="1" s="1"/>
  <c r="P1954" i="1" l="1"/>
  <c r="Q1954" i="1" s="1"/>
  <c r="P1955" i="1" l="1"/>
  <c r="Q1955" i="1" s="1"/>
  <c r="P1956" i="1" l="1"/>
  <c r="Q1956" i="1" s="1"/>
  <c r="P1957" i="1" l="1"/>
  <c r="Q1957" i="1" s="1"/>
  <c r="P1958" i="1" l="1"/>
  <c r="Q1958" i="1" s="1"/>
  <c r="P1959" i="1" l="1"/>
  <c r="Q1959" i="1" s="1"/>
  <c r="P1960" i="1" l="1"/>
  <c r="Q1960" i="1" s="1"/>
  <c r="P1961" i="1" l="1"/>
  <c r="Q1961" i="1" s="1"/>
  <c r="P1962" i="1" l="1"/>
  <c r="Q1962" i="1" s="1"/>
  <c r="P1963" i="1" l="1"/>
  <c r="Q1963" i="1" s="1"/>
  <c r="P1964" i="1" l="1"/>
  <c r="Q1964" i="1" s="1"/>
  <c r="P1965" i="1" l="1"/>
  <c r="Q1965" i="1" s="1"/>
  <c r="P1966" i="1" l="1"/>
  <c r="Q1966" i="1" s="1"/>
  <c r="P1967" i="1" l="1"/>
  <c r="Q1967" i="1" s="1"/>
  <c r="P1968" i="1" l="1"/>
  <c r="Q1968" i="1" s="1"/>
  <c r="P1969" i="1" l="1"/>
  <c r="Q1969" i="1" s="1"/>
  <c r="P1970" i="1" l="1"/>
  <c r="Q1970" i="1" s="1"/>
  <c r="P1971" i="1" l="1"/>
  <c r="Q1971" i="1" s="1"/>
  <c r="P1972" i="1" l="1"/>
  <c r="Q1972" i="1" s="1"/>
  <c r="P1973" i="1" l="1"/>
  <c r="Q1973" i="1" s="1"/>
  <c r="P1974" i="1" l="1"/>
  <c r="Q1974" i="1" s="1"/>
  <c r="P1975" i="1" l="1"/>
  <c r="Q1975" i="1" s="1"/>
  <c r="P1976" i="1" l="1"/>
  <c r="Q1976" i="1" s="1"/>
  <c r="P1977" i="1" l="1"/>
  <c r="Q1977" i="1" s="1"/>
  <c r="P1978" i="1" l="1"/>
  <c r="Q1978" i="1" s="1"/>
  <c r="P1979" i="1" l="1"/>
  <c r="Q1979" i="1" s="1"/>
  <c r="P1980" i="1" l="1"/>
  <c r="Q1980" i="1" s="1"/>
  <c r="P1981" i="1" l="1"/>
  <c r="Q1981" i="1" s="1"/>
  <c r="P1982" i="1" l="1"/>
  <c r="Q1982" i="1" s="1"/>
  <c r="P1983" i="1" l="1"/>
  <c r="Q1983" i="1" s="1"/>
  <c r="P1984" i="1" l="1"/>
  <c r="Q1984" i="1" s="1"/>
  <c r="P1985" i="1" l="1"/>
  <c r="Q1985" i="1" s="1"/>
  <c r="P1986" i="1" l="1"/>
  <c r="Q1986" i="1" s="1"/>
  <c r="P1987" i="1" l="1"/>
  <c r="Q1987" i="1" s="1"/>
  <c r="P1988" i="1" l="1"/>
  <c r="Q1988" i="1" s="1"/>
  <c r="P1989" i="1" l="1"/>
  <c r="Q1989" i="1" s="1"/>
  <c r="P1990" i="1" l="1"/>
  <c r="Q1990" i="1" s="1"/>
  <c r="P1991" i="1" l="1"/>
  <c r="Q1991" i="1" s="1"/>
  <c r="P1992" i="1" l="1"/>
  <c r="Q1992" i="1" s="1"/>
  <c r="P1993" i="1" l="1"/>
  <c r="Q1993" i="1" s="1"/>
  <c r="P1994" i="1" l="1"/>
  <c r="Q1994" i="1" s="1"/>
  <c r="P1995" i="1" l="1"/>
  <c r="Q1995" i="1" s="1"/>
  <c r="P1996" i="1" l="1"/>
  <c r="Q1996" i="1" s="1"/>
  <c r="P1997" i="1" l="1"/>
  <c r="Q1997" i="1" s="1"/>
  <c r="P1998" i="1" l="1"/>
  <c r="Q1998" i="1" s="1"/>
  <c r="P1999" i="1" l="1"/>
  <c r="Q1999" i="1" s="1"/>
  <c r="P2000" i="1" l="1"/>
  <c r="Q2000" i="1" s="1"/>
  <c r="P2001" i="1" l="1"/>
  <c r="Q2001" i="1" s="1"/>
  <c r="P2002" i="1" l="1"/>
  <c r="Q2002" i="1" s="1"/>
  <c r="P2003" i="1" l="1"/>
  <c r="Q2003" i="1" s="1"/>
  <c r="P2004" i="1" l="1"/>
  <c r="Q2004" i="1" s="1"/>
  <c r="P2005" i="1" l="1"/>
  <c r="Q2005" i="1" s="1"/>
  <c r="P2006" i="1" l="1"/>
  <c r="Q2006" i="1" s="1"/>
  <c r="P2007" i="1" l="1"/>
  <c r="Q2007" i="1" s="1"/>
  <c r="P2008" i="1" l="1"/>
  <c r="Q2008" i="1" s="1"/>
  <c r="P2009" i="1" l="1"/>
  <c r="Q2009" i="1" s="1"/>
  <c r="P2010" i="1" l="1"/>
  <c r="Q2010" i="1" s="1"/>
  <c r="P2011" i="1" l="1"/>
  <c r="Q2011" i="1" s="1"/>
  <c r="P2012" i="1" l="1"/>
  <c r="Q2012" i="1" s="1"/>
  <c r="P2013" i="1" l="1"/>
  <c r="Q2013" i="1" s="1"/>
  <c r="P2014" i="1" l="1"/>
  <c r="Q2014" i="1" s="1"/>
  <c r="P2015" i="1" l="1"/>
  <c r="Q2015" i="1" s="1"/>
  <c r="P2016" i="1" l="1"/>
  <c r="Q2016" i="1" s="1"/>
  <c r="P2017" i="1" l="1"/>
  <c r="Q2017" i="1" s="1"/>
  <c r="P2018" i="1" l="1"/>
  <c r="Q2018" i="1" s="1"/>
  <c r="P2019" i="1" l="1"/>
  <c r="Q2019" i="1" s="1"/>
  <c r="P2020" i="1" l="1"/>
  <c r="Q2020" i="1" s="1"/>
  <c r="P2021" i="1" l="1"/>
  <c r="Q2021" i="1" s="1"/>
  <c r="P2022" i="1" l="1"/>
  <c r="Q2022" i="1" s="1"/>
  <c r="P2023" i="1" l="1"/>
  <c r="Q2023" i="1" s="1"/>
  <c r="P2024" i="1" l="1"/>
  <c r="Q2024" i="1" s="1"/>
  <c r="P2025" i="1" l="1"/>
  <c r="Q2025" i="1" s="1"/>
  <c r="P2026" i="1" l="1"/>
  <c r="Q2026" i="1" s="1"/>
  <c r="P2027" i="1" l="1"/>
  <c r="Q2027" i="1" s="1"/>
  <c r="P2028" i="1" l="1"/>
  <c r="Q2028" i="1" s="1"/>
  <c r="P2029" i="1" l="1"/>
  <c r="Q2029" i="1" s="1"/>
  <c r="P2030" i="1" l="1"/>
  <c r="Q2030" i="1" s="1"/>
  <c r="P2031" i="1" l="1"/>
  <c r="Q2031" i="1" s="1"/>
  <c r="P2032" i="1" l="1"/>
  <c r="Q2032" i="1" s="1"/>
  <c r="P2033" i="1" l="1"/>
  <c r="Q2033" i="1" s="1"/>
  <c r="P2034" i="1" l="1"/>
  <c r="Q2034" i="1" s="1"/>
  <c r="P2035" i="1" l="1"/>
  <c r="Q2035" i="1" s="1"/>
  <c r="P2036" i="1" l="1"/>
  <c r="Q2036" i="1" s="1"/>
  <c r="P2037" i="1" l="1"/>
  <c r="Q2037" i="1" s="1"/>
  <c r="P2038" i="1" l="1"/>
  <c r="Q2038" i="1" s="1"/>
  <c r="P2039" i="1" l="1"/>
  <c r="Q2039" i="1" s="1"/>
  <c r="P2040" i="1" l="1"/>
  <c r="Q2040" i="1" s="1"/>
  <c r="P2041" i="1" l="1"/>
  <c r="Q2041" i="1" s="1"/>
  <c r="P2042" i="1" l="1"/>
  <c r="Q2042" i="1" s="1"/>
  <c r="P2043" i="1" l="1"/>
  <c r="Q2043" i="1" s="1"/>
  <c r="P2044" i="1" l="1"/>
  <c r="Q2044" i="1" s="1"/>
  <c r="P2045" i="1" l="1"/>
  <c r="Q2045" i="1" s="1"/>
  <c r="P2046" i="1" l="1"/>
  <c r="Q2046" i="1" s="1"/>
  <c r="P2047" i="1" l="1"/>
  <c r="Q2047" i="1" s="1"/>
  <c r="P2048" i="1" l="1"/>
  <c r="Q2048" i="1" s="1"/>
  <c r="P2049" i="1" l="1"/>
  <c r="Q2049" i="1" s="1"/>
  <c r="P2050" i="1" l="1"/>
  <c r="Q2050" i="1" s="1"/>
  <c r="P2051" i="1" l="1"/>
  <c r="Q2051" i="1" s="1"/>
  <c r="P2052" i="1" l="1"/>
  <c r="Q2052" i="1" s="1"/>
  <c r="P2053" i="1" l="1"/>
  <c r="Q2053" i="1" s="1"/>
  <c r="P2054" i="1" l="1"/>
  <c r="Q2054" i="1" s="1"/>
  <c r="P2055" i="1" l="1"/>
  <c r="Q2055" i="1" s="1"/>
  <c r="P2056" i="1" l="1"/>
  <c r="Q2056" i="1" s="1"/>
  <c r="P2057" i="1" l="1"/>
  <c r="Q2057" i="1" s="1"/>
  <c r="P2058" i="1" l="1"/>
  <c r="Q2058" i="1" s="1"/>
  <c r="P2059" i="1" l="1"/>
  <c r="Q2059" i="1" s="1"/>
  <c r="P2060" i="1" l="1"/>
  <c r="Q2060" i="1" s="1"/>
  <c r="P2061" i="1" l="1"/>
  <c r="Q2061" i="1" s="1"/>
  <c r="P2062" i="1" l="1"/>
  <c r="Q2062" i="1" s="1"/>
  <c r="P2063" i="1" l="1"/>
  <c r="Q2063" i="1" s="1"/>
  <c r="P2064" i="1" l="1"/>
  <c r="Q2064" i="1" s="1"/>
  <c r="P2065" i="1" l="1"/>
  <c r="Q2065" i="1" s="1"/>
  <c r="P2066" i="1" l="1"/>
  <c r="Q2066" i="1" s="1"/>
  <c r="P2067" i="1" l="1"/>
  <c r="Q2067" i="1" s="1"/>
  <c r="P2068" i="1" l="1"/>
  <c r="Q2068" i="1" s="1"/>
  <c r="P2069" i="1" l="1"/>
  <c r="Q2069" i="1" s="1"/>
  <c r="P2070" i="1" l="1"/>
  <c r="Q2070" i="1" s="1"/>
  <c r="P2071" i="1" l="1"/>
  <c r="Q2071" i="1" s="1"/>
  <c r="P2072" i="1" l="1"/>
  <c r="Q2072" i="1" s="1"/>
  <c r="P2073" i="1" l="1"/>
  <c r="Q2073" i="1" s="1"/>
  <c r="P2074" i="1" l="1"/>
  <c r="Q2074" i="1" s="1"/>
  <c r="P2075" i="1" l="1"/>
  <c r="Q2075" i="1" s="1"/>
  <c r="P2076" i="1" l="1"/>
  <c r="Q2076" i="1" s="1"/>
  <c r="P2077" i="1" l="1"/>
  <c r="Q2077" i="1" s="1"/>
  <c r="P2078" i="1" l="1"/>
  <c r="Q2078" i="1" s="1"/>
  <c r="P2079" i="1" l="1"/>
  <c r="Q2079" i="1" s="1"/>
  <c r="P2080" i="1" l="1"/>
  <c r="Q2080" i="1" s="1"/>
  <c r="P2081" i="1" l="1"/>
  <c r="Q2081" i="1" s="1"/>
  <c r="P2082" i="1" l="1"/>
  <c r="Q2082" i="1" s="1"/>
  <c r="P2083" i="1" l="1"/>
  <c r="Q2083" i="1" s="1"/>
  <c r="P2084" i="1" l="1"/>
  <c r="Q2084" i="1" s="1"/>
  <c r="P2085" i="1" l="1"/>
  <c r="Q2085" i="1" s="1"/>
  <c r="P2086" i="1" l="1"/>
  <c r="Q2086" i="1" s="1"/>
  <c r="P2087" i="1" l="1"/>
  <c r="Q2087" i="1" s="1"/>
  <c r="P2088" i="1" l="1"/>
  <c r="Q2088" i="1" s="1"/>
  <c r="P2089" i="1" l="1"/>
  <c r="Q2089" i="1" s="1"/>
  <c r="P2090" i="1" l="1"/>
  <c r="Q2090" i="1" s="1"/>
  <c r="P2091" i="1" l="1"/>
  <c r="Q2091" i="1" s="1"/>
  <c r="P2092" i="1" l="1"/>
  <c r="Q2092" i="1" s="1"/>
  <c r="P2093" i="1" l="1"/>
  <c r="Q2093" i="1" s="1"/>
  <c r="P2094" i="1" l="1"/>
  <c r="Q2094" i="1" s="1"/>
  <c r="P2095" i="1" l="1"/>
  <c r="Q2095" i="1" s="1"/>
  <c r="P2096" i="1" l="1"/>
  <c r="Q2096" i="1" s="1"/>
  <c r="P2097" i="1" l="1"/>
  <c r="Q2097" i="1" s="1"/>
  <c r="P2098" i="1" l="1"/>
  <c r="Q2098" i="1" s="1"/>
  <c r="P2099" i="1" l="1"/>
  <c r="Q2099" i="1" s="1"/>
  <c r="P2100" i="1" l="1"/>
  <c r="Q2100" i="1" s="1"/>
  <c r="P2101" i="1" l="1"/>
  <c r="Q2101" i="1" s="1"/>
  <c r="P2102" i="1" l="1"/>
  <c r="Q2102" i="1" s="1"/>
  <c r="P2103" i="1" l="1"/>
  <c r="Q2103" i="1" s="1"/>
  <c r="P2104" i="1" l="1"/>
  <c r="Q2104" i="1" s="1"/>
  <c r="P2105" i="1" l="1"/>
  <c r="Q2105" i="1" s="1"/>
  <c r="P2106" i="1" l="1"/>
  <c r="Q2106" i="1" s="1"/>
  <c r="P2107" i="1" l="1"/>
  <c r="Q2107" i="1" s="1"/>
  <c r="P2108" i="1" l="1"/>
  <c r="Q2108" i="1" s="1"/>
  <c r="P2109" i="1" l="1"/>
  <c r="Q2109" i="1" s="1"/>
  <c r="P2110" i="1" l="1"/>
  <c r="Q2110" i="1" s="1"/>
  <c r="P2111" i="1" l="1"/>
  <c r="Q2111" i="1" s="1"/>
  <c r="P2112" i="1" l="1"/>
  <c r="Q2112" i="1" s="1"/>
  <c r="P2113" i="1" l="1"/>
  <c r="Q2113" i="1" s="1"/>
  <c r="P2114" i="1" l="1"/>
  <c r="Q2114" i="1" s="1"/>
  <c r="P2115" i="1" l="1"/>
  <c r="Q2115" i="1" s="1"/>
  <c r="P2116" i="1" l="1"/>
  <c r="Q2116" i="1" s="1"/>
  <c r="P2117" i="1" l="1"/>
  <c r="Q2117" i="1" s="1"/>
  <c r="P2118" i="1" l="1"/>
  <c r="Q2118" i="1" s="1"/>
  <c r="P2119" i="1" l="1"/>
  <c r="Q2119" i="1" s="1"/>
  <c r="P2120" i="1" l="1"/>
  <c r="Q2120" i="1" s="1"/>
  <c r="P2121" i="1" l="1"/>
  <c r="Q2121" i="1" s="1"/>
  <c r="P2122" i="1" l="1"/>
  <c r="Q2122" i="1" s="1"/>
  <c r="P2123" i="1" l="1"/>
  <c r="Q2123" i="1" s="1"/>
  <c r="P2124" i="1" l="1"/>
  <c r="Q2124" i="1" s="1"/>
  <c r="P2125" i="1" l="1"/>
  <c r="Q2125" i="1" s="1"/>
  <c r="P2126" i="1" l="1"/>
  <c r="Q2126" i="1" s="1"/>
  <c r="P2127" i="1" l="1"/>
  <c r="Q2127" i="1" s="1"/>
  <c r="P2128" i="1" l="1"/>
  <c r="Q2128" i="1" s="1"/>
  <c r="P2129" i="1" l="1"/>
  <c r="Q2129" i="1" s="1"/>
  <c r="P2130" i="1" l="1"/>
  <c r="Q2130" i="1" s="1"/>
  <c r="P2131" i="1" l="1"/>
  <c r="Q2131" i="1" s="1"/>
  <c r="P2132" i="1" l="1"/>
  <c r="Q2132" i="1" s="1"/>
  <c r="P2133" i="1" l="1"/>
  <c r="Q2133" i="1" s="1"/>
  <c r="P2134" i="1" l="1"/>
  <c r="Q2134" i="1" s="1"/>
  <c r="P2135" i="1" l="1"/>
  <c r="Q2135" i="1" s="1"/>
  <c r="P2136" i="1" l="1"/>
  <c r="Q2136" i="1" s="1"/>
  <c r="P2137" i="1" l="1"/>
  <c r="Q2137" i="1" s="1"/>
  <c r="P2138" i="1" l="1"/>
  <c r="Q2138" i="1" s="1"/>
  <c r="P2139" i="1" l="1"/>
  <c r="Q2139" i="1" s="1"/>
  <c r="P2140" i="1" l="1"/>
  <c r="Q2140" i="1" s="1"/>
  <c r="P2141" i="1" l="1"/>
  <c r="Q2141" i="1" s="1"/>
  <c r="P2142" i="1" l="1"/>
  <c r="Q2142" i="1" s="1"/>
  <c r="P2143" i="1" l="1"/>
  <c r="Q2143" i="1" s="1"/>
  <c r="P2144" i="1" l="1"/>
  <c r="Q2144" i="1" s="1"/>
  <c r="P2145" i="1" l="1"/>
  <c r="Q2145" i="1" s="1"/>
  <c r="P2146" i="1" l="1"/>
  <c r="Q2146" i="1" s="1"/>
  <c r="P2147" i="1" l="1"/>
  <c r="Q2147" i="1" s="1"/>
  <c r="P2148" i="1" l="1"/>
  <c r="Q2148" i="1" s="1"/>
  <c r="P2149" i="1" l="1"/>
  <c r="Q2149" i="1" s="1"/>
  <c r="P2150" i="1" l="1"/>
  <c r="Q2150" i="1" s="1"/>
  <c r="P2151" i="1" l="1"/>
  <c r="Q2151" i="1" s="1"/>
  <c r="P2152" i="1" l="1"/>
  <c r="Q2152" i="1" s="1"/>
  <c r="P2153" i="1" l="1"/>
  <c r="Q2153" i="1" s="1"/>
  <c r="P2154" i="1" l="1"/>
  <c r="Q2154" i="1" s="1"/>
  <c r="P2155" i="1" l="1"/>
  <c r="Q2155" i="1" s="1"/>
  <c r="P2156" i="1" l="1"/>
  <c r="Q2156" i="1" s="1"/>
  <c r="P2157" i="1" l="1"/>
  <c r="Q2157" i="1" s="1"/>
  <c r="P2158" i="1" l="1"/>
  <c r="Q2158" i="1" s="1"/>
  <c r="P2159" i="1" l="1"/>
  <c r="Q2159" i="1" s="1"/>
  <c r="P2160" i="1" l="1"/>
  <c r="Q2160" i="1" s="1"/>
  <c r="P2161" i="1" l="1"/>
  <c r="Q2161" i="1" s="1"/>
  <c r="P2162" i="1" l="1"/>
  <c r="Q2162" i="1" s="1"/>
  <c r="P2163" i="1" l="1"/>
  <c r="Q2163" i="1" s="1"/>
  <c r="P2164" i="1" l="1"/>
  <c r="Q2164" i="1" s="1"/>
  <c r="P2165" i="1" l="1"/>
  <c r="Q2165" i="1" s="1"/>
  <c r="P2166" i="1" l="1"/>
  <c r="Q2166" i="1" s="1"/>
  <c r="P2167" i="1" l="1"/>
  <c r="Q2167" i="1" s="1"/>
  <c r="P2168" i="1" l="1"/>
  <c r="Q2168" i="1" s="1"/>
  <c r="P2169" i="1" l="1"/>
  <c r="Q2169" i="1" s="1"/>
  <c r="P2170" i="1" l="1"/>
  <c r="Q2170" i="1" s="1"/>
  <c r="P2171" i="1" l="1"/>
  <c r="Q2171" i="1" s="1"/>
  <c r="P2172" i="1" l="1"/>
  <c r="Q2172" i="1" s="1"/>
  <c r="P2173" i="1" l="1"/>
  <c r="Q2173" i="1" s="1"/>
  <c r="P2174" i="1" l="1"/>
  <c r="Q2174" i="1" s="1"/>
  <c r="P2175" i="1" l="1"/>
  <c r="Q2175" i="1" s="1"/>
  <c r="P2176" i="1" l="1"/>
  <c r="Q2176" i="1" s="1"/>
  <c r="P2177" i="1" l="1"/>
  <c r="Q2177" i="1" s="1"/>
  <c r="P2178" i="1" l="1"/>
  <c r="Q2178" i="1" s="1"/>
  <c r="P2179" i="1" l="1"/>
  <c r="Q2179" i="1" s="1"/>
  <c r="P2180" i="1" l="1"/>
  <c r="Q2180" i="1" s="1"/>
  <c r="P2181" i="1" l="1"/>
  <c r="Q2181" i="1" s="1"/>
  <c r="P2182" i="1" l="1"/>
  <c r="Q2182" i="1" s="1"/>
  <c r="P2183" i="1" l="1"/>
  <c r="Q2183" i="1" s="1"/>
  <c r="P2184" i="1" l="1"/>
  <c r="Q2184" i="1" s="1"/>
  <c r="P2185" i="1" l="1"/>
  <c r="Q2185" i="1" s="1"/>
  <c r="P2186" i="1" l="1"/>
  <c r="Q2186" i="1" s="1"/>
  <c r="P2187" i="1" l="1"/>
  <c r="Q2187" i="1" s="1"/>
  <c r="P2188" i="1" l="1"/>
  <c r="Q2188" i="1" s="1"/>
  <c r="P2189" i="1" l="1"/>
  <c r="Q2189" i="1" s="1"/>
  <c r="P2190" i="1" l="1"/>
  <c r="Q2190" i="1" s="1"/>
  <c r="P2191" i="1" l="1"/>
  <c r="Q2191" i="1" s="1"/>
  <c r="P2192" i="1" l="1"/>
  <c r="Q2192" i="1" s="1"/>
  <c r="P2193" i="1" l="1"/>
  <c r="Q2193" i="1" s="1"/>
  <c r="P2194" i="1" l="1"/>
  <c r="Q2194" i="1" s="1"/>
  <c r="P2195" i="1" l="1"/>
  <c r="Q2195" i="1" s="1"/>
  <c r="P2196" i="1" l="1"/>
  <c r="Q2196" i="1" s="1"/>
  <c r="P2197" i="1" l="1"/>
  <c r="Q2197" i="1" s="1"/>
  <c r="P2198" i="1" l="1"/>
  <c r="Q2198" i="1" s="1"/>
  <c r="P2199" i="1" l="1"/>
  <c r="Q2199" i="1" s="1"/>
  <c r="P2200" i="1" l="1"/>
  <c r="Q2200" i="1" s="1"/>
  <c r="P2201" i="1" l="1"/>
  <c r="Q2201" i="1" s="1"/>
  <c r="P2202" i="1" l="1"/>
  <c r="Q2202" i="1" s="1"/>
  <c r="P2203" i="1" l="1"/>
  <c r="Q2203" i="1" s="1"/>
  <c r="P2204" i="1" l="1"/>
  <c r="Q2204" i="1" s="1"/>
  <c r="P2205" i="1" l="1"/>
  <c r="Q2205" i="1" s="1"/>
  <c r="P2206" i="1" l="1"/>
  <c r="Q2206" i="1" s="1"/>
  <c r="P2207" i="1" l="1"/>
  <c r="Q2207" i="1" s="1"/>
  <c r="P2208" i="1" l="1"/>
  <c r="Q2208" i="1" s="1"/>
  <c r="P2209" i="1" l="1"/>
  <c r="Q2209" i="1" s="1"/>
  <c r="P2210" i="1" l="1"/>
  <c r="Q2210" i="1" s="1"/>
  <c r="P2211" i="1" l="1"/>
  <c r="Q2211" i="1" s="1"/>
  <c r="P2212" i="1" l="1"/>
  <c r="Q2212" i="1" s="1"/>
  <c r="P2213" i="1" l="1"/>
  <c r="Q2213" i="1" s="1"/>
  <c r="P2214" i="1" l="1"/>
  <c r="Q2214" i="1" s="1"/>
  <c r="P2215" i="1" l="1"/>
  <c r="Q2215" i="1" s="1"/>
  <c r="P2216" i="1" l="1"/>
  <c r="Q2216" i="1" s="1"/>
  <c r="P2217" i="1" l="1"/>
  <c r="Q2217" i="1" s="1"/>
  <c r="P2218" i="1" l="1"/>
  <c r="Q2218" i="1" s="1"/>
  <c r="P2219" i="1" l="1"/>
  <c r="Q2219" i="1" s="1"/>
  <c r="P2220" i="1" l="1"/>
  <c r="Q2220" i="1" s="1"/>
  <c r="P2221" i="1" l="1"/>
  <c r="Q2221" i="1" s="1"/>
  <c r="P2222" i="1" l="1"/>
  <c r="Q2222" i="1" s="1"/>
  <c r="P2223" i="1" l="1"/>
  <c r="Q2223" i="1" s="1"/>
  <c r="P2224" i="1" l="1"/>
  <c r="Q2224" i="1" s="1"/>
  <c r="P2225" i="1" l="1"/>
  <c r="Q2225" i="1" s="1"/>
  <c r="P2226" i="1" l="1"/>
  <c r="Q2226" i="1" s="1"/>
  <c r="P2227" i="1" l="1"/>
  <c r="Q2227" i="1" s="1"/>
  <c r="P2228" i="1" l="1"/>
  <c r="Q2228" i="1" s="1"/>
  <c r="P2229" i="1" l="1"/>
  <c r="Q2229" i="1" s="1"/>
  <c r="P2230" i="1" l="1"/>
  <c r="Q2230" i="1" s="1"/>
  <c r="P2231" i="1" l="1"/>
  <c r="Q2231" i="1" s="1"/>
  <c r="P2233" i="1" l="1"/>
  <c r="Q2233" i="1" s="1"/>
  <c r="P2232" i="1"/>
  <c r="Q2232" i="1" s="1"/>
  <c r="P2234" i="1" l="1"/>
  <c r="Q2234" i="1" s="1"/>
  <c r="P2235" i="1" l="1"/>
  <c r="Q2235" i="1" s="1"/>
  <c r="P2236" i="1" l="1"/>
  <c r="Q2236" i="1" s="1"/>
  <c r="P2237" i="1" l="1"/>
  <c r="Q2237" i="1" s="1"/>
  <c r="P2238" i="1" l="1"/>
  <c r="Q2238" i="1" s="1"/>
  <c r="P2239" i="1" l="1"/>
  <c r="Q2239" i="1" s="1"/>
  <c r="P2240" i="1" l="1"/>
  <c r="Q2240" i="1" s="1"/>
  <c r="P2241" i="1" l="1"/>
  <c r="Q2241" i="1" s="1"/>
  <c r="P2242" i="1" l="1"/>
  <c r="Q2242" i="1" s="1"/>
  <c r="P2243" i="1" l="1"/>
  <c r="Q2243" i="1" s="1"/>
  <c r="P2244" i="1" l="1"/>
  <c r="Q2244" i="1" s="1"/>
  <c r="P2245" i="1" l="1"/>
  <c r="Q2245" i="1" s="1"/>
  <c r="P2246" i="1" l="1"/>
  <c r="Q2246" i="1" s="1"/>
  <c r="P2247" i="1" l="1"/>
  <c r="Q2247" i="1" s="1"/>
  <c r="P2248" i="1" l="1"/>
  <c r="Q2248" i="1" s="1"/>
  <c r="P2249" i="1" l="1"/>
  <c r="Q2249" i="1" s="1"/>
  <c r="P2250" i="1" l="1"/>
  <c r="Q2250" i="1" s="1"/>
  <c r="P2251" i="1" l="1"/>
  <c r="Q2251" i="1" s="1"/>
  <c r="P2252" i="1" l="1"/>
  <c r="Q2252" i="1" s="1"/>
  <c r="P2253" i="1" l="1"/>
  <c r="Q2253" i="1" s="1"/>
  <c r="P2254" i="1" l="1"/>
  <c r="Q2254" i="1" s="1"/>
  <c r="P2255" i="1" l="1"/>
  <c r="Q2255" i="1" s="1"/>
  <c r="P2256" i="1" l="1"/>
  <c r="Q2256" i="1" s="1"/>
  <c r="P2257" i="1" l="1"/>
  <c r="Q2257" i="1" s="1"/>
  <c r="P2258" i="1" l="1"/>
  <c r="Q2258" i="1" s="1"/>
  <c r="P2259" i="1" l="1"/>
  <c r="Q2259" i="1" s="1"/>
  <c r="P2260" i="1" l="1"/>
  <c r="Q2260" i="1" s="1"/>
  <c r="P2261" i="1" l="1"/>
  <c r="Q2261" i="1" s="1"/>
  <c r="P2262" i="1" l="1"/>
  <c r="Q2262" i="1" s="1"/>
  <c r="P2263" i="1" l="1"/>
  <c r="Q2263" i="1" s="1"/>
  <c r="P2264" i="1" l="1"/>
  <c r="Q2264" i="1" s="1"/>
  <c r="P2265" i="1" l="1"/>
  <c r="Q2265" i="1" s="1"/>
  <c r="P2266" i="1" l="1"/>
  <c r="Q2266" i="1" s="1"/>
  <c r="P2267" i="1" l="1"/>
  <c r="Q2267" i="1" s="1"/>
  <c r="P2268" i="1" l="1"/>
  <c r="Q2268" i="1" s="1"/>
  <c r="P2269" i="1" l="1"/>
  <c r="Q2269" i="1" s="1"/>
  <c r="P2270" i="1" l="1"/>
  <c r="Q2270" i="1" s="1"/>
  <c r="P2271" i="1" l="1"/>
  <c r="Q2271" i="1" s="1"/>
  <c r="P2272" i="1" l="1"/>
  <c r="Q2272" i="1" s="1"/>
  <c r="P2273" i="1" l="1"/>
  <c r="Q2273" i="1" s="1"/>
  <c r="P2274" i="1" l="1"/>
  <c r="Q2274" i="1" s="1"/>
  <c r="P2275" i="1" l="1"/>
  <c r="Q2275" i="1" s="1"/>
  <c r="P2276" i="1" l="1"/>
  <c r="Q2276" i="1" s="1"/>
  <c r="P2277" i="1" l="1"/>
  <c r="Q2277" i="1" s="1"/>
  <c r="P2278" i="1" l="1"/>
  <c r="Q2278" i="1" s="1"/>
  <c r="P2279" i="1" l="1"/>
  <c r="Q2279" i="1" s="1"/>
  <c r="P2280" i="1" l="1"/>
  <c r="Q2280" i="1" s="1"/>
  <c r="P2281" i="1" l="1"/>
  <c r="Q2281" i="1" s="1"/>
  <c r="P2282" i="1" l="1"/>
  <c r="Q2282" i="1" s="1"/>
  <c r="P2283" i="1" l="1"/>
  <c r="Q2283" i="1" s="1"/>
  <c r="P2284" i="1" l="1"/>
  <c r="Q2284" i="1" s="1"/>
  <c r="P2285" i="1" l="1"/>
  <c r="Q2285" i="1" s="1"/>
  <c r="P2286" i="1" l="1"/>
  <c r="Q2286" i="1" s="1"/>
  <c r="P2287" i="1" l="1"/>
  <c r="Q2287" i="1" s="1"/>
  <c r="P2288" i="1" l="1"/>
  <c r="Q2288" i="1" s="1"/>
  <c r="P2289" i="1" l="1"/>
  <c r="Q2289" i="1" s="1"/>
  <c r="P2290" i="1" l="1"/>
  <c r="Q2290" i="1" s="1"/>
  <c r="P2291" i="1" l="1"/>
  <c r="Q2291" i="1" s="1"/>
  <c r="P2292" i="1" l="1"/>
  <c r="Q2292" i="1" s="1"/>
  <c r="P2293" i="1" l="1"/>
  <c r="Q2293" i="1" s="1"/>
  <c r="P2294" i="1" l="1"/>
  <c r="Q2294" i="1" s="1"/>
  <c r="P2295" i="1" l="1"/>
  <c r="Q2295" i="1" s="1"/>
  <c r="P2296" i="1" l="1"/>
  <c r="Q2296" i="1" s="1"/>
  <c r="P2297" i="1" l="1"/>
  <c r="Q2297" i="1" s="1"/>
  <c r="P2298" i="1" l="1"/>
  <c r="Q2298" i="1" s="1"/>
  <c r="P2299" i="1" l="1"/>
  <c r="Q2299" i="1" s="1"/>
  <c r="P2300" i="1" l="1"/>
  <c r="Q2300" i="1" s="1"/>
  <c r="P2301" i="1" l="1"/>
  <c r="Q2301" i="1" s="1"/>
  <c r="P2302" i="1" l="1"/>
  <c r="Q2302" i="1" s="1"/>
  <c r="P2303" i="1" l="1"/>
  <c r="Q2303" i="1" s="1"/>
  <c r="P2304" i="1" l="1"/>
  <c r="Q2304" i="1" s="1"/>
  <c r="P2305" i="1" l="1"/>
  <c r="Q2305" i="1" s="1"/>
  <c r="P2306" i="1" l="1"/>
  <c r="Q2306" i="1" s="1"/>
  <c r="P2307" i="1" l="1"/>
  <c r="Q2307" i="1" s="1"/>
  <c r="P2308" i="1" l="1"/>
  <c r="Q2308" i="1" s="1"/>
  <c r="P2309" i="1" l="1"/>
  <c r="Q2309" i="1" s="1"/>
  <c r="P2310" i="1" l="1"/>
  <c r="Q2310" i="1" s="1"/>
  <c r="P2311" i="1" l="1"/>
  <c r="Q2311" i="1" s="1"/>
  <c r="P2312" i="1" l="1"/>
  <c r="Q2312" i="1" s="1"/>
  <c r="P2313" i="1" l="1"/>
  <c r="Q2313" i="1" s="1"/>
  <c r="P2314" i="1" l="1"/>
  <c r="Q2314" i="1" s="1"/>
  <c r="P2315" i="1" l="1"/>
  <c r="Q2315" i="1" s="1"/>
  <c r="P2316" i="1" l="1"/>
  <c r="Q2316" i="1" s="1"/>
  <c r="P2317" i="1" l="1"/>
  <c r="Q2317" i="1" s="1"/>
  <c r="P2318" i="1" l="1"/>
  <c r="Q2318" i="1" s="1"/>
  <c r="P2319" i="1" l="1"/>
  <c r="Q2319" i="1" s="1"/>
  <c r="P2320" i="1" l="1"/>
  <c r="Q2320" i="1" s="1"/>
  <c r="P2321" i="1" l="1"/>
  <c r="Q2321" i="1" s="1"/>
  <c r="P2322" i="1" l="1"/>
  <c r="Q2322" i="1" s="1"/>
  <c r="P2323" i="1" l="1"/>
  <c r="Q2323" i="1" s="1"/>
  <c r="P2324" i="1" l="1"/>
  <c r="Q2324" i="1" s="1"/>
  <c r="P2325" i="1" l="1"/>
  <c r="Q2325" i="1" s="1"/>
  <c r="P2326" i="1" l="1"/>
  <c r="Q2326" i="1" s="1"/>
  <c r="P2327" i="1" l="1"/>
  <c r="Q2327" i="1" s="1"/>
  <c r="P2328" i="1" l="1"/>
  <c r="Q2328" i="1" s="1"/>
  <c r="P2329" i="1" l="1"/>
  <c r="Q2329" i="1" s="1"/>
  <c r="P2330" i="1" l="1"/>
  <c r="Q2330" i="1" s="1"/>
  <c r="P2331" i="1" l="1"/>
  <c r="Q2331" i="1" s="1"/>
  <c r="P2332" i="1" l="1"/>
  <c r="Q2332" i="1" s="1"/>
  <c r="P2333" i="1" l="1"/>
  <c r="Q2333" i="1" s="1"/>
  <c r="P2334" i="1" l="1"/>
  <c r="Q2334" i="1" s="1"/>
  <c r="P2335" i="1" l="1"/>
  <c r="Q2335" i="1" s="1"/>
  <c r="P2336" i="1" l="1"/>
  <c r="Q2336" i="1" s="1"/>
  <c r="P2337" i="1" l="1"/>
  <c r="Q2337" i="1" s="1"/>
  <c r="P2338" i="1" l="1"/>
  <c r="Q2338" i="1" s="1"/>
  <c r="P2339" i="1" l="1"/>
  <c r="Q2339" i="1" s="1"/>
  <c r="P2340" i="1" l="1"/>
  <c r="Q2340" i="1" s="1"/>
  <c r="P2341" i="1" l="1"/>
  <c r="Q2341" i="1" s="1"/>
  <c r="P2342" i="1" l="1"/>
  <c r="Q2342" i="1" s="1"/>
  <c r="P2343" i="1" l="1"/>
  <c r="Q2343" i="1" s="1"/>
  <c r="P2344" i="1" l="1"/>
  <c r="Q2344" i="1" s="1"/>
  <c r="P2345" i="1" l="1"/>
  <c r="Q2345" i="1" s="1"/>
  <c r="P2346" i="1" l="1"/>
  <c r="Q2346" i="1" s="1"/>
  <c r="P2348" i="1" l="1"/>
  <c r="Q2348" i="1" s="1"/>
  <c r="P2347" i="1"/>
  <c r="Q2347" i="1" s="1"/>
  <c r="P2349" i="1" l="1"/>
  <c r="Q2349" i="1" s="1"/>
  <c r="P2350" i="1" l="1"/>
  <c r="Q2350" i="1" s="1"/>
  <c r="P2351" i="1" l="1"/>
  <c r="Q2351" i="1" s="1"/>
  <c r="P2352" i="1" l="1"/>
  <c r="Q2352" i="1" s="1"/>
  <c r="P2353" i="1" l="1"/>
  <c r="Q2353" i="1" s="1"/>
  <c r="P2354" i="1" l="1"/>
  <c r="Q2354" i="1" s="1"/>
  <c r="P2355" i="1" l="1"/>
  <c r="Q2355" i="1" s="1"/>
  <c r="P2356" i="1" l="1"/>
  <c r="Q2356" i="1" s="1"/>
  <c r="P2357" i="1" l="1"/>
  <c r="Q2357" i="1" s="1"/>
  <c r="P2359" i="1" l="1"/>
  <c r="Q2359" i="1" s="1"/>
  <c r="P2358" i="1"/>
  <c r="Q2358" i="1" s="1"/>
  <c r="P2360" i="1" l="1"/>
  <c r="Q2360" i="1" s="1"/>
  <c r="P2361" i="1" l="1"/>
  <c r="Q2361" i="1" s="1"/>
  <c r="P2362" i="1" l="1"/>
  <c r="Q2362" i="1" s="1"/>
  <c r="P2363" i="1" l="1"/>
  <c r="Q2363" i="1" s="1"/>
  <c r="P2364" i="1" l="1"/>
  <c r="Q2364" i="1" s="1"/>
  <c r="P2365" i="1" l="1"/>
  <c r="Q2365" i="1" s="1"/>
  <c r="P2366" i="1" l="1"/>
  <c r="Q2366" i="1" s="1"/>
  <c r="P2367" i="1" l="1"/>
  <c r="Q2367" i="1" s="1"/>
  <c r="P2368" i="1" l="1"/>
  <c r="Q2368" i="1" s="1"/>
  <c r="P2369" i="1" l="1"/>
  <c r="Q2369" i="1" s="1"/>
  <c r="P2370" i="1" l="1"/>
  <c r="Q2370" i="1" s="1"/>
  <c r="P2371" i="1" l="1"/>
  <c r="Q2371" i="1" s="1"/>
  <c r="P2372" i="1" l="1"/>
  <c r="Q2372" i="1" s="1"/>
  <c r="P2373" i="1" l="1"/>
  <c r="Q2373" i="1" s="1"/>
  <c r="P2374" i="1" l="1"/>
  <c r="Q2374" i="1" s="1"/>
  <c r="P2375" i="1" l="1"/>
  <c r="Q2375" i="1" s="1"/>
  <c r="P2376" i="1" l="1"/>
  <c r="Q2376" i="1" s="1"/>
  <c r="P2377" i="1" l="1"/>
  <c r="Q2377" i="1" s="1"/>
  <c r="P2378" i="1" l="1"/>
  <c r="Q2378" i="1" s="1"/>
  <c r="P2379" i="1" l="1"/>
  <c r="Q2379" i="1" s="1"/>
  <c r="P2380" i="1" l="1"/>
  <c r="Q2380" i="1" s="1"/>
  <c r="P2381" i="1" l="1"/>
  <c r="Q2381" i="1" s="1"/>
  <c r="P2382" i="1" l="1"/>
  <c r="Q2382" i="1" s="1"/>
  <c r="P2383" i="1" l="1"/>
  <c r="Q2383" i="1" s="1"/>
  <c r="P2384" i="1" l="1"/>
  <c r="Q2384" i="1" s="1"/>
  <c r="P2385" i="1" l="1"/>
  <c r="Q2385" i="1" s="1"/>
  <c r="P2386" i="1" l="1"/>
  <c r="Q2386" i="1" s="1"/>
  <c r="P2387" i="1" l="1"/>
  <c r="Q2387" i="1" s="1"/>
  <c r="P2389" i="1" l="1"/>
  <c r="Q2389" i="1" s="1"/>
  <c r="P2388" i="1"/>
  <c r="Q2388" i="1" s="1"/>
  <c r="P2390" i="1" l="1"/>
  <c r="Q2390" i="1" s="1"/>
  <c r="P2391" i="1" l="1"/>
  <c r="Q2391" i="1" s="1"/>
  <c r="P2392" i="1" l="1"/>
  <c r="Q2392" i="1" s="1"/>
  <c r="P2394" i="1" l="1"/>
  <c r="Q2394" i="1" s="1"/>
  <c r="P2393" i="1"/>
  <c r="Q2393" i="1" s="1"/>
  <c r="P2395" i="1" l="1"/>
  <c r="Q2395" i="1" s="1"/>
  <c r="P2396" i="1" l="1"/>
  <c r="Q2396" i="1" s="1"/>
  <c r="P2397" i="1" l="1"/>
  <c r="Q2397" i="1" s="1"/>
  <c r="P2398" i="1" l="1"/>
  <c r="Q2398" i="1" s="1"/>
  <c r="P2399" i="1" l="1"/>
  <c r="Q2399" i="1" s="1"/>
  <c r="P2400" i="1" l="1"/>
  <c r="Q2400" i="1" s="1"/>
  <c r="P2401" i="1" l="1"/>
  <c r="Q2401" i="1" s="1"/>
  <c r="P2402" i="1" l="1"/>
  <c r="Q2402" i="1" s="1"/>
  <c r="P2403" i="1" l="1"/>
  <c r="Q2403" i="1" s="1"/>
  <c r="P2404" i="1" l="1"/>
  <c r="Q2404" i="1" s="1"/>
  <c r="P2405" i="1" l="1"/>
  <c r="Q2405" i="1" s="1"/>
  <c r="P2406" i="1" l="1"/>
  <c r="Q2406" i="1" s="1"/>
  <c r="P2407" i="1" l="1"/>
  <c r="Q2407" i="1" s="1"/>
  <c r="P2408" i="1" l="1"/>
  <c r="Q2408" i="1" s="1"/>
  <c r="P2409" i="1" l="1"/>
  <c r="Q2409" i="1" s="1"/>
  <c r="P2410" i="1" l="1"/>
  <c r="Q2410" i="1" s="1"/>
  <c r="P2411" i="1" l="1"/>
  <c r="Q2411" i="1" s="1"/>
  <c r="P2412" i="1" l="1"/>
  <c r="Q2412" i="1" s="1"/>
  <c r="P2413" i="1" l="1"/>
  <c r="Q2413" i="1" s="1"/>
  <c r="P2414" i="1" l="1"/>
  <c r="Q2414" i="1" s="1"/>
  <c r="P2415" i="1" l="1"/>
  <c r="Q2415" i="1" s="1"/>
  <c r="P2416" i="1" l="1"/>
  <c r="Q2416" i="1" s="1"/>
  <c r="P2417" i="1" l="1"/>
  <c r="Q2417" i="1" s="1"/>
  <c r="P2418" i="1" l="1"/>
  <c r="Q2418" i="1" s="1"/>
  <c r="P2419" i="1" l="1"/>
  <c r="Q2419" i="1" s="1"/>
  <c r="P2420" i="1" l="1"/>
  <c r="Q2420" i="1" s="1"/>
  <c r="P2421" i="1" l="1"/>
  <c r="Q2421" i="1" s="1"/>
  <c r="P2422" i="1" l="1"/>
  <c r="Q2422" i="1" s="1"/>
  <c r="P2423" i="1" l="1"/>
  <c r="Q2423" i="1" s="1"/>
  <c r="P2424" i="1" l="1"/>
  <c r="Q2424" i="1" s="1"/>
  <c r="P2425" i="1" l="1"/>
  <c r="Q2425" i="1" s="1"/>
  <c r="P2426" i="1" l="1"/>
  <c r="Q2426" i="1" s="1"/>
  <c r="P2427" i="1" l="1"/>
  <c r="Q2427" i="1" s="1"/>
  <c r="P2428" i="1" l="1"/>
  <c r="Q2428" i="1" s="1"/>
  <c r="P2429" i="1" l="1"/>
  <c r="Q2429" i="1" s="1"/>
  <c r="P2430" i="1" l="1"/>
  <c r="Q2430" i="1" s="1"/>
  <c r="P2431" i="1" l="1"/>
  <c r="Q2431" i="1" s="1"/>
  <c r="P2432" i="1" l="1"/>
  <c r="Q2432" i="1" s="1"/>
  <c r="P2433" i="1" l="1"/>
  <c r="Q2433" i="1" s="1"/>
  <c r="P2434" i="1" l="1"/>
  <c r="Q2434" i="1" s="1"/>
  <c r="P2435" i="1" l="1"/>
  <c r="Q2435" i="1" s="1"/>
  <c r="P2436" i="1" l="1"/>
  <c r="Q2436" i="1" s="1"/>
  <c r="P2437" i="1" l="1"/>
  <c r="Q2437" i="1" s="1"/>
  <c r="P2438" i="1" l="1"/>
  <c r="Q2438" i="1" s="1"/>
  <c r="P2439" i="1" l="1"/>
  <c r="Q2439" i="1" s="1"/>
  <c r="P2440" i="1" l="1"/>
  <c r="Q2440" i="1" s="1"/>
  <c r="P2441" i="1" l="1"/>
  <c r="Q2441" i="1" s="1"/>
  <c r="P2442" i="1" l="1"/>
  <c r="Q2442" i="1" s="1"/>
  <c r="P2443" i="1" l="1"/>
  <c r="Q2443" i="1" s="1"/>
  <c r="P2444" i="1" l="1"/>
  <c r="Q2444" i="1" s="1"/>
  <c r="P2445" i="1" l="1"/>
  <c r="Q2445" i="1" s="1"/>
  <c r="P2446" i="1" l="1"/>
  <c r="Q2446" i="1" s="1"/>
  <c r="P2447" i="1" l="1"/>
  <c r="Q2447" i="1" s="1"/>
  <c r="P2448" i="1" l="1"/>
  <c r="Q2448" i="1" s="1"/>
  <c r="P2449" i="1" l="1"/>
  <c r="Q2449" i="1" s="1"/>
  <c r="P2450" i="1" l="1"/>
  <c r="Q2450" i="1" s="1"/>
  <c r="P2451" i="1" l="1"/>
  <c r="Q2451" i="1" s="1"/>
  <c r="P2452" i="1" l="1"/>
  <c r="Q2452" i="1" s="1"/>
  <c r="P2453" i="1" l="1"/>
  <c r="Q2453" i="1" s="1"/>
  <c r="P2454" i="1" l="1"/>
  <c r="Q2454" i="1" s="1"/>
  <c r="P2455" i="1" l="1"/>
  <c r="Q2455" i="1" s="1"/>
  <c r="P2456" i="1" l="1"/>
  <c r="Q2456" i="1" s="1"/>
  <c r="P2457" i="1" l="1"/>
  <c r="Q2457" i="1" s="1"/>
  <c r="P2458" i="1" l="1"/>
  <c r="Q2458" i="1" s="1"/>
  <c r="P2459" i="1" l="1"/>
  <c r="Q2459" i="1" s="1"/>
  <c r="P2460" i="1" l="1"/>
  <c r="Q2460" i="1" s="1"/>
  <c r="P2461" i="1" l="1"/>
  <c r="Q2461" i="1" s="1"/>
  <c r="P2462" i="1" l="1"/>
  <c r="Q2462" i="1" s="1"/>
  <c r="P2463" i="1" l="1"/>
  <c r="Q2463" i="1" s="1"/>
  <c r="P2464" i="1" l="1"/>
  <c r="Q2464" i="1" s="1"/>
  <c r="P2465" i="1" l="1"/>
  <c r="Q2465" i="1" s="1"/>
  <c r="P2466" i="1" l="1"/>
  <c r="Q2466" i="1" s="1"/>
  <c r="P2467" i="1" l="1"/>
  <c r="Q2467" i="1" s="1"/>
  <c r="P2468" i="1" l="1"/>
  <c r="Q2468" i="1" s="1"/>
  <c r="P2469" i="1" l="1"/>
  <c r="Q2469" i="1" s="1"/>
  <c r="P2470" i="1" l="1"/>
  <c r="Q2470" i="1" s="1"/>
  <c r="P2471" i="1" l="1"/>
  <c r="Q2471" i="1" s="1"/>
  <c r="P2472" i="1" l="1"/>
  <c r="Q2472" i="1" s="1"/>
  <c r="P2473" i="1" l="1"/>
  <c r="Q2473" i="1" s="1"/>
  <c r="P2474" i="1" l="1"/>
  <c r="Q2474" i="1" s="1"/>
  <c r="P2475" i="1" l="1"/>
  <c r="Q2475" i="1" s="1"/>
  <c r="P2476" i="1" l="1"/>
  <c r="Q2476" i="1" s="1"/>
  <c r="P2477" i="1" l="1"/>
  <c r="Q2477" i="1" s="1"/>
  <c r="P2478" i="1" l="1"/>
  <c r="Q2478" i="1" s="1"/>
  <c r="P2479" i="1" l="1"/>
  <c r="Q2479" i="1" s="1"/>
  <c r="P2480" i="1" l="1"/>
  <c r="Q2480" i="1" s="1"/>
  <c r="P2481" i="1" l="1"/>
  <c r="Q2481" i="1" s="1"/>
  <c r="P2482" i="1" l="1"/>
  <c r="Q2482" i="1" s="1"/>
  <c r="P2483" i="1" l="1"/>
  <c r="Q2483" i="1" s="1"/>
  <c r="P2484" i="1" l="1"/>
  <c r="Q2484" i="1" s="1"/>
  <c r="P2485" i="1" l="1"/>
  <c r="Q2485" i="1" s="1"/>
  <c r="P2486" i="1" l="1"/>
  <c r="Q2486" i="1" s="1"/>
  <c r="P2487" i="1" l="1"/>
  <c r="Q2487" i="1" s="1"/>
  <c r="P2488" i="1" l="1"/>
  <c r="Q2488" i="1" s="1"/>
  <c r="P2489" i="1" l="1"/>
  <c r="Q2489" i="1" s="1"/>
  <c r="P2490" i="1" l="1"/>
  <c r="Q2490" i="1" s="1"/>
  <c r="P2491" i="1" l="1"/>
  <c r="Q2491" i="1" s="1"/>
  <c r="P2492" i="1" l="1"/>
  <c r="Q2492" i="1" s="1"/>
  <c r="P2493" i="1" l="1"/>
  <c r="Q2493" i="1" s="1"/>
  <c r="P2494" i="1" l="1"/>
  <c r="Q2494" i="1" s="1"/>
  <c r="P2495" i="1" l="1"/>
  <c r="Q2495" i="1" s="1"/>
  <c r="P2496" i="1" l="1"/>
  <c r="Q2496" i="1" s="1"/>
  <c r="P2497" i="1" l="1"/>
  <c r="Q2497" i="1" s="1"/>
  <c r="P2498" i="1" l="1"/>
  <c r="Q2498" i="1" s="1"/>
  <c r="P2500" i="1" l="1"/>
  <c r="Q2500" i="1" s="1"/>
  <c r="P2499" i="1"/>
  <c r="Q2499" i="1" s="1"/>
  <c r="P2501" i="1" l="1"/>
  <c r="Q2501" i="1" s="1"/>
  <c r="P2502" i="1" l="1"/>
  <c r="Q2502" i="1" s="1"/>
  <c r="P2503" i="1" l="1"/>
  <c r="Q2503" i="1" s="1"/>
  <c r="P2504" i="1" l="1"/>
  <c r="Q2504" i="1" s="1"/>
  <c r="P2505" i="1" l="1"/>
  <c r="Q2505" i="1" s="1"/>
  <c r="P2506" i="1" l="1"/>
  <c r="Q2506" i="1" s="1"/>
  <c r="P2507" i="1" l="1"/>
  <c r="Q2507" i="1" s="1"/>
  <c r="P2508" i="1" l="1"/>
  <c r="Q2508" i="1" s="1"/>
  <c r="P2510" i="1" l="1"/>
  <c r="Q2510" i="1" s="1"/>
  <c r="P2509" i="1"/>
  <c r="Q2509" i="1" s="1"/>
  <c r="P2511" i="1" l="1"/>
  <c r="Q2511" i="1" s="1"/>
  <c r="P2512" i="1" l="1"/>
  <c r="Q2512" i="1" s="1"/>
  <c r="P2513" i="1" l="1"/>
  <c r="Q2513" i="1" s="1"/>
  <c r="P2514" i="1" l="1"/>
  <c r="Q2514" i="1" s="1"/>
  <c r="P2515" i="1" l="1"/>
  <c r="Q2515" i="1" s="1"/>
  <c r="P2516" i="1" l="1"/>
  <c r="Q2516" i="1" s="1"/>
  <c r="P2517" i="1" l="1"/>
  <c r="Q2517" i="1" s="1"/>
  <c r="P2518" i="1" l="1"/>
  <c r="Q2518" i="1" s="1"/>
  <c r="P2519" i="1" l="1"/>
  <c r="Q2519" i="1" s="1"/>
  <c r="P2520" i="1" l="1"/>
  <c r="Q2520" i="1" s="1"/>
  <c r="P2521" i="1" l="1"/>
  <c r="Q2521" i="1" s="1"/>
  <c r="P2522" i="1" l="1"/>
  <c r="Q2522" i="1" s="1"/>
  <c r="P2523" i="1" l="1"/>
  <c r="Q2523" i="1" s="1"/>
  <c r="P2524" i="1" l="1"/>
  <c r="Q2524" i="1" s="1"/>
  <c r="P2525" i="1" l="1"/>
  <c r="Q2525" i="1" s="1"/>
  <c r="P2526" i="1" l="1"/>
  <c r="Q2526" i="1" s="1"/>
  <c r="P2527" i="1" l="1"/>
  <c r="Q2527" i="1" s="1"/>
  <c r="P2528" i="1" l="1"/>
  <c r="Q2528" i="1" s="1"/>
  <c r="P2529" i="1" l="1"/>
  <c r="Q2529" i="1" s="1"/>
  <c r="P2530" i="1" l="1"/>
  <c r="Q2530" i="1" s="1"/>
  <c r="P2531" i="1" l="1"/>
  <c r="Q2531" i="1" s="1"/>
  <c r="P2532" i="1" l="1"/>
  <c r="Q2532" i="1" s="1"/>
  <c r="P2533" i="1" l="1"/>
  <c r="Q2533" i="1" s="1"/>
  <c r="P2534" i="1" l="1"/>
  <c r="Q2534" i="1" s="1"/>
  <c r="P2535" i="1" l="1"/>
  <c r="Q2535" i="1" s="1"/>
  <c r="P2536" i="1" l="1"/>
  <c r="Q2536" i="1" s="1"/>
  <c r="P2537" i="1" l="1"/>
  <c r="Q2537" i="1" s="1"/>
  <c r="P2538" i="1" l="1"/>
  <c r="Q2538" i="1" s="1"/>
  <c r="P2539" i="1" l="1"/>
  <c r="Q2539" i="1" s="1"/>
  <c r="P2540" i="1" l="1"/>
  <c r="Q2540" i="1" s="1"/>
  <c r="P2541" i="1" l="1"/>
  <c r="Q2541" i="1" s="1"/>
  <c r="P2542" i="1" l="1"/>
  <c r="Q2542" i="1" s="1"/>
  <c r="P2543" i="1" l="1"/>
  <c r="Q2543" i="1" s="1"/>
  <c r="P2544" i="1" l="1"/>
  <c r="Q2544" i="1" s="1"/>
  <c r="P2545" i="1" l="1"/>
  <c r="Q2545" i="1" s="1"/>
  <c r="P2547" i="1" l="1"/>
  <c r="Q2547" i="1" s="1"/>
  <c r="P2546" i="1"/>
  <c r="Q2546" i="1" s="1"/>
  <c r="P2548" i="1" l="1"/>
  <c r="Q2548" i="1" s="1"/>
  <c r="P2549" i="1" l="1"/>
  <c r="Q2549" i="1" s="1"/>
  <c r="P2550" i="1" l="1"/>
  <c r="Q2550" i="1" s="1"/>
  <c r="P2551" i="1" l="1"/>
  <c r="Q2551" i="1" s="1"/>
  <c r="P2552" i="1" l="1"/>
  <c r="Q2552" i="1" s="1"/>
  <c r="P2553" i="1" l="1"/>
  <c r="Q2553" i="1" s="1"/>
  <c r="P2554" i="1" l="1"/>
  <c r="Q2554" i="1" s="1"/>
  <c r="P2555" i="1" l="1"/>
  <c r="Q2555" i="1" s="1"/>
  <c r="P2556" i="1" l="1"/>
  <c r="Q2556" i="1" s="1"/>
  <c r="P2557" i="1" l="1"/>
  <c r="Q2557" i="1" s="1"/>
  <c r="P2558" i="1" l="1"/>
  <c r="Q2558" i="1" s="1"/>
  <c r="P2559" i="1" l="1"/>
  <c r="Q2559" i="1" s="1"/>
  <c r="P2560" i="1" l="1"/>
  <c r="Q2560" i="1" s="1"/>
  <c r="P2561" i="1" l="1"/>
  <c r="Q2561" i="1" s="1"/>
  <c r="P2562" i="1" l="1"/>
  <c r="Q2562" i="1" s="1"/>
  <c r="P2563" i="1" l="1"/>
  <c r="Q2563" i="1" s="1"/>
  <c r="P2564" i="1" l="1"/>
  <c r="Q2564" i="1" s="1"/>
  <c r="P2565" i="1" l="1"/>
  <c r="Q2565" i="1" s="1"/>
  <c r="P2566" i="1" l="1"/>
  <c r="Q2566" i="1" s="1"/>
  <c r="P2567" i="1" l="1"/>
  <c r="Q2567" i="1" s="1"/>
  <c r="P2568" i="1" l="1"/>
  <c r="Q2568" i="1" s="1"/>
  <c r="P2569" i="1" l="1"/>
  <c r="Q2569" i="1" s="1"/>
  <c r="P2570" i="1" l="1"/>
  <c r="Q2570" i="1" s="1"/>
  <c r="P2571" i="1" l="1"/>
  <c r="Q2571" i="1" s="1"/>
  <c r="P2572" i="1" l="1"/>
  <c r="Q2572" i="1" s="1"/>
  <c r="P2573" i="1" l="1"/>
  <c r="Q2573" i="1" s="1"/>
  <c r="P2574" i="1" l="1"/>
  <c r="Q2574" i="1" s="1"/>
  <c r="P2575" i="1" l="1"/>
  <c r="Q2575" i="1" s="1"/>
  <c r="P2576" i="1" l="1"/>
  <c r="Q2576" i="1" s="1"/>
  <c r="P2577" i="1" l="1"/>
  <c r="Q2577" i="1" s="1"/>
  <c r="P2578" i="1" l="1"/>
  <c r="Q2578" i="1" s="1"/>
  <c r="P2579" i="1" l="1"/>
  <c r="Q2579" i="1" s="1"/>
  <c r="P2580" i="1" l="1"/>
  <c r="Q2580" i="1" s="1"/>
  <c r="P2581" i="1" l="1"/>
  <c r="Q2581" i="1" s="1"/>
  <c r="P2582" i="1" l="1"/>
  <c r="Q2582" i="1" s="1"/>
  <c r="P2584" i="1" l="1"/>
  <c r="Q2584" i="1" s="1"/>
  <c r="P2583" i="1"/>
  <c r="Q2583" i="1" s="1"/>
  <c r="P2585" i="1" l="1"/>
  <c r="Q2585" i="1" s="1"/>
  <c r="P2587" i="1" l="1"/>
  <c r="Q2587" i="1" s="1"/>
  <c r="P2586" i="1"/>
  <c r="Q2586" i="1" s="1"/>
  <c r="P2588" i="1" l="1"/>
  <c r="Q2588" i="1" s="1"/>
  <c r="P2590" i="1" l="1"/>
  <c r="Q2590" i="1" s="1"/>
  <c r="P2589" i="1"/>
  <c r="Q2589" i="1" s="1"/>
  <c r="P2591" i="1" l="1"/>
  <c r="Q2591" i="1" s="1"/>
  <c r="P2592" i="1" l="1"/>
  <c r="Q2592" i="1" s="1"/>
  <c r="P2593" i="1" l="1"/>
  <c r="Q2593" i="1" s="1"/>
  <c r="P2594" i="1" l="1"/>
  <c r="Q2594" i="1" s="1"/>
  <c r="P2595" i="1" l="1"/>
  <c r="Q2595" i="1" s="1"/>
  <c r="P2596" i="1" l="1"/>
  <c r="Q2596" i="1" s="1"/>
  <c r="P2598" i="1" l="1"/>
  <c r="Q2598" i="1" s="1"/>
  <c r="P2597" i="1"/>
  <c r="Q2597" i="1" s="1"/>
  <c r="P2599" i="1" l="1"/>
  <c r="Q2599" i="1" s="1"/>
  <c r="P2600" i="1" l="1"/>
  <c r="Q2600" i="1" s="1"/>
  <c r="P2601" i="1" l="1"/>
  <c r="Q2601" i="1" s="1"/>
  <c r="P2602" i="1" l="1"/>
  <c r="Q2602" i="1" s="1"/>
  <c r="P2603" i="1" l="1"/>
  <c r="Q2603" i="1" s="1"/>
  <c r="P2604" i="1" l="1"/>
  <c r="Q2604" i="1" s="1"/>
  <c r="P2605" i="1" l="1"/>
  <c r="Q2605" i="1" s="1"/>
  <c r="P2606" i="1" l="1"/>
  <c r="Q2606" i="1" s="1"/>
  <c r="P2607" i="1" l="1"/>
  <c r="Q2607" i="1" s="1"/>
  <c r="P2608" i="1" l="1"/>
  <c r="Q2608" i="1" s="1"/>
  <c r="P2609" i="1" l="1"/>
  <c r="Q2609" i="1" s="1"/>
  <c r="P2610" i="1" l="1"/>
  <c r="Q2610" i="1" s="1"/>
  <c r="P2611" i="1" l="1"/>
  <c r="Q2611" i="1" s="1"/>
  <c r="P2612" i="1" l="1"/>
  <c r="Q2612" i="1" s="1"/>
  <c r="P2613" i="1" l="1"/>
  <c r="Q2613" i="1" s="1"/>
  <c r="P2614" i="1" l="1"/>
  <c r="Q2614" i="1" s="1"/>
  <c r="P2615" i="1" l="1"/>
  <c r="Q2615" i="1" s="1"/>
  <c r="P2616" i="1" l="1"/>
  <c r="Q2616" i="1" s="1"/>
  <c r="P2617" i="1" l="1"/>
  <c r="Q2617" i="1" s="1"/>
  <c r="P2618" i="1" l="1"/>
  <c r="Q2618" i="1" s="1"/>
  <c r="P2619" i="1" l="1"/>
  <c r="Q2619" i="1" s="1"/>
  <c r="P2620" i="1" l="1"/>
  <c r="Q2620" i="1" s="1"/>
  <c r="P2621" i="1" l="1"/>
  <c r="Q2621" i="1" s="1"/>
  <c r="P2622" i="1" l="1"/>
  <c r="Q2622" i="1" s="1"/>
  <c r="P2623" i="1" l="1"/>
  <c r="Q2623" i="1" s="1"/>
  <c r="P2624" i="1" l="1"/>
  <c r="Q2624" i="1" s="1"/>
  <c r="P2625" i="1" l="1"/>
  <c r="Q2625" i="1" s="1"/>
  <c r="P2626" i="1" l="1"/>
  <c r="Q2626" i="1" s="1"/>
  <c r="P2627" i="1" l="1"/>
  <c r="Q2627" i="1" s="1"/>
  <c r="P2628" i="1" l="1"/>
  <c r="Q2628" i="1" s="1"/>
  <c r="P2629" i="1" l="1"/>
  <c r="Q2629" i="1" s="1"/>
  <c r="P2630" i="1" l="1"/>
  <c r="Q2630" i="1" s="1"/>
  <c r="P2631" i="1" l="1"/>
  <c r="Q2631" i="1" s="1"/>
  <c r="P2632" i="1" l="1"/>
  <c r="Q2632" i="1" s="1"/>
  <c r="P2633" i="1" l="1"/>
  <c r="Q2633" i="1" s="1"/>
  <c r="P2634" i="1" l="1"/>
  <c r="Q2634" i="1" s="1"/>
  <c r="P2635" i="1" l="1"/>
  <c r="Q2635" i="1" s="1"/>
  <c r="P2636" i="1" l="1"/>
  <c r="Q2636" i="1" s="1"/>
  <c r="P2637" i="1" l="1"/>
  <c r="Q2637" i="1" s="1"/>
  <c r="P2638" i="1" l="1"/>
  <c r="Q2638" i="1" s="1"/>
  <c r="P2639" i="1" l="1"/>
  <c r="Q2639" i="1" s="1"/>
  <c r="P2640" i="1" l="1"/>
  <c r="Q2640" i="1" s="1"/>
  <c r="P2641" i="1" l="1"/>
  <c r="Q2641" i="1" s="1"/>
  <c r="P2642" i="1" l="1"/>
  <c r="Q2642" i="1" s="1"/>
  <c r="P2643" i="1" l="1"/>
  <c r="Q2643" i="1" s="1"/>
  <c r="P2644" i="1" l="1"/>
  <c r="Q2644" i="1" s="1"/>
  <c r="P2645" i="1" l="1"/>
  <c r="Q2645" i="1" s="1"/>
  <c r="P2646" i="1" l="1"/>
  <c r="Q2646" i="1" s="1"/>
  <c r="P2647" i="1" l="1"/>
  <c r="Q2647" i="1" s="1"/>
  <c r="P2648" i="1" l="1"/>
  <c r="Q2648" i="1" s="1"/>
  <c r="P2649" i="1" l="1"/>
  <c r="Q2649" i="1" s="1"/>
  <c r="P2650" i="1" l="1"/>
  <c r="Q2650" i="1" s="1"/>
  <c r="P2651" i="1" l="1"/>
  <c r="Q2651" i="1" s="1"/>
  <c r="P2652" i="1" l="1"/>
  <c r="Q2652" i="1" s="1"/>
  <c r="P2653" i="1" l="1"/>
  <c r="Q2653" i="1" s="1"/>
  <c r="P2654" i="1" l="1"/>
  <c r="Q2654" i="1" s="1"/>
  <c r="P2655" i="1" l="1"/>
  <c r="Q2655" i="1" s="1"/>
  <c r="P2656" i="1" l="1"/>
  <c r="Q2656" i="1" s="1"/>
  <c r="P2657" i="1" l="1"/>
  <c r="Q2657" i="1" s="1"/>
  <c r="P2658" i="1" l="1"/>
  <c r="Q2658" i="1" s="1"/>
  <c r="P2659" i="1" l="1"/>
  <c r="Q2659" i="1" s="1"/>
  <c r="P2660" i="1" l="1"/>
  <c r="Q2660" i="1" s="1"/>
  <c r="P2661" i="1" l="1"/>
  <c r="Q2661" i="1" s="1"/>
  <c r="P2662" i="1" l="1"/>
  <c r="Q2662" i="1" s="1"/>
  <c r="P2663" i="1" l="1"/>
  <c r="Q2663" i="1" s="1"/>
  <c r="P2664" i="1" l="1"/>
  <c r="Q2664" i="1" s="1"/>
  <c r="P2665" i="1" l="1"/>
  <c r="Q2665" i="1" s="1"/>
  <c r="P2666" i="1" l="1"/>
  <c r="Q2666" i="1" s="1"/>
  <c r="P2667" i="1" l="1"/>
  <c r="Q2667" i="1" s="1"/>
  <c r="P2668" i="1" l="1"/>
  <c r="Q2668" i="1" s="1"/>
  <c r="P2669" i="1" l="1"/>
  <c r="Q2669" i="1" s="1"/>
  <c r="P2670" i="1" l="1"/>
  <c r="Q2670" i="1" s="1"/>
  <c r="P2671" i="1" l="1"/>
  <c r="Q2671" i="1" s="1"/>
  <c r="P2672" i="1" l="1"/>
  <c r="Q2672" i="1" s="1"/>
  <c r="P2673" i="1" l="1"/>
  <c r="Q2673" i="1" s="1"/>
  <c r="P2674" i="1" l="1"/>
  <c r="Q2674" i="1" s="1"/>
  <c r="P2675" i="1" l="1"/>
  <c r="Q2675" i="1" s="1"/>
  <c r="P2676" i="1" l="1"/>
  <c r="Q2676" i="1" s="1"/>
  <c r="P2677" i="1" l="1"/>
  <c r="Q2677" i="1" s="1"/>
  <c r="P2678" i="1" l="1"/>
  <c r="Q2678" i="1" s="1"/>
  <c r="P2679" i="1" l="1"/>
  <c r="Q2679" i="1" s="1"/>
  <c r="P2680" i="1" l="1"/>
  <c r="Q2680" i="1" s="1"/>
  <c r="P2681" i="1" l="1"/>
  <c r="Q2681" i="1" s="1"/>
  <c r="P2682" i="1" l="1"/>
  <c r="Q2682" i="1" s="1"/>
  <c r="P2683" i="1" l="1"/>
  <c r="Q2683" i="1" s="1"/>
  <c r="P2684" i="1" l="1"/>
  <c r="Q2684" i="1" s="1"/>
  <c r="P2685" i="1" l="1"/>
  <c r="Q2685" i="1" s="1"/>
  <c r="P2686" i="1" l="1"/>
  <c r="Q2686" i="1" s="1"/>
  <c r="P2687" i="1" l="1"/>
  <c r="Q2687" i="1" s="1"/>
  <c r="P2688" i="1" l="1"/>
  <c r="Q2688" i="1" s="1"/>
  <c r="P2689" i="1" l="1"/>
  <c r="Q2689" i="1" s="1"/>
  <c r="P2690" i="1" l="1"/>
  <c r="Q2690" i="1" s="1"/>
  <c r="P2691" i="1" l="1"/>
  <c r="Q2691" i="1" s="1"/>
  <c r="P2692" i="1" l="1"/>
  <c r="Q2692" i="1" s="1"/>
  <c r="P2693" i="1" l="1"/>
  <c r="Q2693" i="1" s="1"/>
  <c r="P2694" i="1" l="1"/>
  <c r="Q2694" i="1" s="1"/>
  <c r="P2695" i="1" l="1"/>
  <c r="Q2695" i="1" s="1"/>
  <c r="P2696" i="1" l="1"/>
  <c r="Q2696" i="1" s="1"/>
  <c r="P2697" i="1" l="1"/>
  <c r="Q2697" i="1" s="1"/>
  <c r="P2698" i="1" l="1"/>
  <c r="Q2698" i="1" s="1"/>
  <c r="P2699" i="1" l="1"/>
  <c r="Q2699" i="1" s="1"/>
  <c r="P2700" i="1" l="1"/>
  <c r="Q2700" i="1" s="1"/>
  <c r="P2701" i="1" l="1"/>
  <c r="Q2701" i="1" s="1"/>
  <c r="P2702" i="1" l="1"/>
  <c r="Q2702" i="1" s="1"/>
  <c r="P2703" i="1" l="1"/>
  <c r="Q2703" i="1" s="1"/>
  <c r="P2704" i="1" l="1"/>
  <c r="Q2704" i="1" s="1"/>
  <c r="P2705" i="1" l="1"/>
  <c r="Q2705" i="1" s="1"/>
  <c r="P2706" i="1" l="1"/>
  <c r="Q2706" i="1" s="1"/>
  <c r="P2707" i="1" l="1"/>
  <c r="Q2707" i="1" s="1"/>
  <c r="P2708" i="1" l="1"/>
  <c r="Q2708" i="1" s="1"/>
  <c r="P2709" i="1" l="1"/>
  <c r="Q2709" i="1" s="1"/>
  <c r="P2710" i="1" l="1"/>
  <c r="Q2710" i="1" s="1"/>
  <c r="P2711" i="1" l="1"/>
  <c r="Q2711" i="1" s="1"/>
  <c r="P2712" i="1" l="1"/>
  <c r="Q2712" i="1" s="1"/>
  <c r="P2713" i="1" l="1"/>
  <c r="Q2713" i="1" s="1"/>
  <c r="P2714" i="1" l="1"/>
  <c r="Q2714" i="1" s="1"/>
  <c r="P2715" i="1" l="1"/>
  <c r="Q2715" i="1" s="1"/>
  <c r="P2716" i="1" l="1"/>
  <c r="Q2716" i="1" s="1"/>
  <c r="P2717" i="1" l="1"/>
  <c r="Q2717" i="1" s="1"/>
  <c r="P2718" i="1" l="1"/>
  <c r="Q2718" i="1" s="1"/>
  <c r="P2719" i="1" l="1"/>
  <c r="Q2719" i="1" s="1"/>
  <c r="P2720" i="1" l="1"/>
  <c r="Q2720" i="1" s="1"/>
  <c r="P2721" i="1" l="1"/>
  <c r="Q2721" i="1" s="1"/>
  <c r="P2722" i="1" l="1"/>
  <c r="Q2722" i="1" s="1"/>
  <c r="P2723" i="1" l="1"/>
  <c r="Q2723" i="1" s="1"/>
  <c r="P2724" i="1" l="1"/>
  <c r="Q2724" i="1" s="1"/>
  <c r="P2725" i="1" l="1"/>
  <c r="Q2725" i="1" s="1"/>
  <c r="P2726" i="1" l="1"/>
  <c r="Q2726" i="1" s="1"/>
  <c r="P2727" i="1" l="1"/>
  <c r="Q2727" i="1" s="1"/>
  <c r="P2728" i="1" l="1"/>
  <c r="Q2728" i="1" s="1"/>
  <c r="P2729" i="1" l="1"/>
  <c r="Q2729" i="1" s="1"/>
  <c r="P2730" i="1" l="1"/>
  <c r="Q2730" i="1" s="1"/>
  <c r="P2731" i="1" l="1"/>
  <c r="Q2731" i="1" s="1"/>
  <c r="P2732" i="1" l="1"/>
  <c r="Q2732" i="1" s="1"/>
  <c r="P2733" i="1" l="1"/>
  <c r="Q2733" i="1" s="1"/>
  <c r="P2734" i="1" l="1"/>
  <c r="Q2734" i="1" s="1"/>
  <c r="P2735" i="1" l="1"/>
  <c r="Q2735" i="1" s="1"/>
  <c r="P2736" i="1" l="1"/>
  <c r="Q2736" i="1" s="1"/>
  <c r="P2737" i="1" l="1"/>
  <c r="Q2737" i="1" s="1"/>
  <c r="P2738" i="1" l="1"/>
  <c r="Q2738" i="1" s="1"/>
  <c r="P2739" i="1" l="1"/>
  <c r="Q2739" i="1" s="1"/>
  <c r="P2740" i="1" l="1"/>
  <c r="Q2740" i="1" s="1"/>
  <c r="P2741" i="1" l="1"/>
  <c r="Q2741" i="1" s="1"/>
  <c r="P2742" i="1" l="1"/>
  <c r="Q2742" i="1" s="1"/>
  <c r="P2743" i="1" l="1"/>
  <c r="Q2743" i="1" s="1"/>
  <c r="P2744" i="1" l="1"/>
  <c r="Q2744" i="1" s="1"/>
  <c r="P2745" i="1" l="1"/>
  <c r="Q2745" i="1" s="1"/>
  <c r="P2746" i="1" l="1"/>
  <c r="Q2746" i="1" s="1"/>
  <c r="P2747" i="1" l="1"/>
  <c r="Q2747" i="1" s="1"/>
  <c r="P2748" i="1" l="1"/>
  <c r="Q2748" i="1" s="1"/>
  <c r="P2749" i="1" l="1"/>
  <c r="Q2749" i="1" s="1"/>
  <c r="P2750" i="1" l="1"/>
  <c r="Q2750" i="1" s="1"/>
  <c r="P2751" i="1" l="1"/>
  <c r="Q2751" i="1" s="1"/>
  <c r="P2752" i="1" l="1"/>
  <c r="Q2752" i="1" s="1"/>
  <c r="P2753" i="1" l="1"/>
  <c r="Q2753" i="1" s="1"/>
  <c r="P2754" i="1" l="1"/>
  <c r="Q2754" i="1" s="1"/>
  <c r="P2755" i="1" l="1"/>
  <c r="Q2755" i="1" s="1"/>
  <c r="P2756" i="1" l="1"/>
  <c r="Q2756" i="1" s="1"/>
  <c r="P2757" i="1" l="1"/>
  <c r="Q2757" i="1" s="1"/>
  <c r="P2758" i="1" l="1"/>
  <c r="Q2758" i="1" s="1"/>
  <c r="P2759" i="1" l="1"/>
  <c r="Q2759" i="1" s="1"/>
  <c r="P2760" i="1" l="1"/>
  <c r="Q2760" i="1" s="1"/>
  <c r="P2761" i="1" l="1"/>
  <c r="Q2761" i="1" s="1"/>
  <c r="P2762" i="1" l="1"/>
  <c r="Q2762" i="1" s="1"/>
  <c r="P2763" i="1" l="1"/>
  <c r="Q2763" i="1" s="1"/>
  <c r="P2764" i="1" l="1"/>
  <c r="Q2764" i="1" s="1"/>
  <c r="P2765" i="1" l="1"/>
  <c r="Q2765" i="1" s="1"/>
  <c r="P2766" i="1" l="1"/>
  <c r="Q2766" i="1" s="1"/>
  <c r="P2767" i="1" l="1"/>
  <c r="Q2767" i="1" s="1"/>
  <c r="P2768" i="1" l="1"/>
  <c r="Q2768" i="1" s="1"/>
  <c r="P2769" i="1" l="1"/>
  <c r="Q2769" i="1" s="1"/>
  <c r="P2770" i="1" l="1"/>
  <c r="Q2770" i="1" s="1"/>
  <c r="P2771" i="1" l="1"/>
  <c r="Q2771" i="1" s="1"/>
  <c r="P2772" i="1" l="1"/>
  <c r="Q2772" i="1" s="1"/>
  <c r="P2773" i="1" l="1"/>
  <c r="Q2773" i="1" s="1"/>
  <c r="P2774" i="1" l="1"/>
  <c r="Q2774" i="1" s="1"/>
  <c r="P2775" i="1" l="1"/>
  <c r="Q2775" i="1" s="1"/>
  <c r="P2776" i="1" l="1"/>
  <c r="Q2776" i="1" s="1"/>
  <c r="P2777" i="1" l="1"/>
  <c r="Q2777" i="1" s="1"/>
  <c r="P2778" i="1" l="1"/>
  <c r="Q2778" i="1" s="1"/>
  <c r="P2779" i="1" l="1"/>
  <c r="Q2779" i="1" s="1"/>
  <c r="P2780" i="1" l="1"/>
  <c r="Q2780" i="1" s="1"/>
  <c r="P2781" i="1" l="1"/>
  <c r="Q2781" i="1" s="1"/>
  <c r="P2782" i="1" l="1"/>
  <c r="Q2782" i="1" s="1"/>
  <c r="P2783" i="1" l="1"/>
  <c r="Q2783" i="1" s="1"/>
  <c r="P2784" i="1" l="1"/>
  <c r="Q2784" i="1" s="1"/>
  <c r="P2785" i="1" l="1"/>
  <c r="Q2785" i="1" s="1"/>
  <c r="P2786" i="1" l="1"/>
  <c r="Q2786" i="1" s="1"/>
  <c r="P2787" i="1" l="1"/>
  <c r="Q2787" i="1" s="1"/>
  <c r="P2788" i="1" l="1"/>
  <c r="Q2788" i="1" s="1"/>
  <c r="P2789" i="1" l="1"/>
  <c r="Q2789" i="1" s="1"/>
  <c r="P2790" i="1" l="1"/>
  <c r="Q2790" i="1" s="1"/>
  <c r="P2791" i="1" l="1"/>
  <c r="Q2791" i="1" s="1"/>
  <c r="P2792" i="1" l="1"/>
  <c r="Q2792" i="1" s="1"/>
  <c r="P2793" i="1" l="1"/>
  <c r="Q2793" i="1" s="1"/>
  <c r="P2794" i="1" l="1"/>
  <c r="Q2794" i="1" s="1"/>
  <c r="P2795" i="1" l="1"/>
  <c r="Q2795" i="1" s="1"/>
  <c r="P2796" i="1" l="1"/>
  <c r="Q2796" i="1" s="1"/>
  <c r="P2797" i="1" l="1"/>
  <c r="Q2797" i="1" s="1"/>
  <c r="P2798" i="1" l="1"/>
  <c r="Q2798" i="1" s="1"/>
  <c r="P2799" i="1" l="1"/>
  <c r="Q2799" i="1" s="1"/>
  <c r="P2800" i="1" l="1"/>
  <c r="Q2800" i="1" s="1"/>
  <c r="P2801" i="1" l="1"/>
  <c r="Q2801" i="1" s="1"/>
  <c r="P2802" i="1" l="1"/>
  <c r="Q2802" i="1" s="1"/>
  <c r="P2803" i="1" l="1"/>
  <c r="Q2803" i="1" s="1"/>
  <c r="P2804" i="1" l="1"/>
  <c r="Q2804" i="1" s="1"/>
  <c r="P2805" i="1" l="1"/>
  <c r="Q2805" i="1" s="1"/>
  <c r="P2806" i="1" l="1"/>
  <c r="Q2806" i="1" s="1"/>
  <c r="P2807" i="1" l="1"/>
  <c r="Q2807" i="1" s="1"/>
  <c r="P2808" i="1" l="1"/>
  <c r="Q2808" i="1" s="1"/>
  <c r="P2809" i="1" l="1"/>
  <c r="Q2809" i="1" s="1"/>
  <c r="P2810" i="1" l="1"/>
  <c r="Q2810" i="1" s="1"/>
  <c r="P2811" i="1" l="1"/>
  <c r="Q2811" i="1" s="1"/>
  <c r="P2812" i="1" l="1"/>
  <c r="Q2812" i="1" s="1"/>
  <c r="P2813" i="1" l="1"/>
  <c r="Q2813" i="1" s="1"/>
  <c r="P2814" i="1" l="1"/>
  <c r="Q2814" i="1" s="1"/>
  <c r="P2815" i="1" l="1"/>
  <c r="Q2815" i="1" s="1"/>
  <c r="P2816" i="1" l="1"/>
  <c r="Q2816" i="1" s="1"/>
  <c r="P2817" i="1" l="1"/>
  <c r="Q2817" i="1" s="1"/>
  <c r="P2818" i="1" l="1"/>
  <c r="Q2818" i="1" s="1"/>
  <c r="P2819" i="1" l="1"/>
  <c r="Q2819" i="1" s="1"/>
  <c r="P2820" i="1" l="1"/>
  <c r="Q2820" i="1" s="1"/>
  <c r="P2821" i="1" l="1"/>
  <c r="Q2821" i="1" s="1"/>
  <c r="P2822" i="1" l="1"/>
  <c r="Q2822" i="1" s="1"/>
  <c r="P2823" i="1" l="1"/>
  <c r="Q2823" i="1" s="1"/>
  <c r="P2824" i="1" l="1"/>
  <c r="Q2824" i="1" s="1"/>
  <c r="P2825" i="1" l="1"/>
  <c r="Q2825" i="1" s="1"/>
  <c r="P2826" i="1" l="1"/>
  <c r="Q2826" i="1" s="1"/>
  <c r="P2827" i="1" l="1"/>
  <c r="Q2827" i="1" s="1"/>
  <c r="P2828" i="1" l="1"/>
  <c r="Q2828" i="1" s="1"/>
  <c r="P2829" i="1" l="1"/>
  <c r="Q2829" i="1" s="1"/>
  <c r="P2830" i="1" l="1"/>
  <c r="Q2830" i="1" s="1"/>
  <c r="P2831" i="1" l="1"/>
  <c r="Q2831" i="1" s="1"/>
  <c r="P2832" i="1" l="1"/>
  <c r="Q2832" i="1" s="1"/>
  <c r="P2833" i="1" l="1"/>
  <c r="Q2833" i="1" s="1"/>
  <c r="P2834" i="1" l="1"/>
  <c r="Q2834" i="1" s="1"/>
  <c r="P2835" i="1" l="1"/>
  <c r="Q2835" i="1" s="1"/>
  <c r="P2836" i="1" l="1"/>
  <c r="Q2836" i="1" s="1"/>
  <c r="P2837" i="1" l="1"/>
  <c r="Q2837" i="1" s="1"/>
  <c r="P2838" i="1" l="1"/>
  <c r="Q2838" i="1" s="1"/>
  <c r="P2839" i="1" l="1"/>
  <c r="Q2839" i="1" s="1"/>
  <c r="P2840" i="1" l="1"/>
  <c r="Q2840" i="1" s="1"/>
  <c r="P2841" i="1" l="1"/>
  <c r="Q2841" i="1" s="1"/>
  <c r="P2842" i="1" l="1"/>
  <c r="Q2842" i="1" s="1"/>
  <c r="P2843" i="1" l="1"/>
  <c r="Q2843" i="1" s="1"/>
  <c r="P2844" i="1" l="1"/>
  <c r="Q2844" i="1" s="1"/>
  <c r="P2845" i="1" l="1"/>
  <c r="Q2845" i="1" s="1"/>
  <c r="P2846" i="1" l="1"/>
  <c r="Q2846" i="1" s="1"/>
  <c r="P2847" i="1" l="1"/>
  <c r="Q2847" i="1" s="1"/>
  <c r="P2848" i="1" l="1"/>
  <c r="Q2848" i="1" s="1"/>
  <c r="P2849" i="1" l="1"/>
  <c r="Q2849" i="1" s="1"/>
  <c r="P2850" i="1" l="1"/>
  <c r="Q2850" i="1" s="1"/>
  <c r="P2851" i="1" l="1"/>
  <c r="Q2851" i="1" s="1"/>
  <c r="P2852" i="1" l="1"/>
  <c r="Q2852" i="1" s="1"/>
  <c r="P2853" i="1" l="1"/>
  <c r="Q2853" i="1" s="1"/>
  <c r="P2854" i="1" l="1"/>
  <c r="Q2854" i="1" s="1"/>
  <c r="P2855" i="1" l="1"/>
  <c r="Q2855" i="1" s="1"/>
  <c r="P2856" i="1" l="1"/>
  <c r="Q2856" i="1" s="1"/>
  <c r="P2857" i="1" l="1"/>
  <c r="Q2857" i="1" s="1"/>
  <c r="P2858" i="1" l="1"/>
  <c r="Q2858" i="1" s="1"/>
  <c r="P2859" i="1" l="1"/>
  <c r="Q2859" i="1" s="1"/>
  <c r="P2860" i="1" l="1"/>
  <c r="Q2860" i="1" s="1"/>
  <c r="P2861" i="1" l="1"/>
  <c r="Q2861" i="1" s="1"/>
  <c r="P2862" i="1" l="1"/>
  <c r="Q2862" i="1" s="1"/>
  <c r="P2863" i="1" l="1"/>
  <c r="Q2863" i="1" s="1"/>
  <c r="P2864" i="1" l="1"/>
  <c r="Q2864" i="1" s="1"/>
  <c r="P2865" i="1" l="1"/>
  <c r="Q2865" i="1" s="1"/>
  <c r="P2866" i="1" l="1"/>
  <c r="Q2866" i="1" s="1"/>
  <c r="P2867" i="1" l="1"/>
  <c r="Q2867" i="1" s="1"/>
  <c r="P2868" i="1" l="1"/>
  <c r="Q2868" i="1" s="1"/>
  <c r="P2869" i="1" l="1"/>
  <c r="Q2869" i="1" s="1"/>
  <c r="P2870" i="1" l="1"/>
  <c r="Q2870" i="1" s="1"/>
  <c r="P2871" i="1" l="1"/>
  <c r="Q2871" i="1" s="1"/>
  <c r="P2872" i="1" l="1"/>
  <c r="Q2872" i="1" s="1"/>
  <c r="P2873" i="1" l="1"/>
  <c r="Q2873" i="1" s="1"/>
  <c r="P2874" i="1" l="1"/>
  <c r="Q2874" i="1" s="1"/>
  <c r="P2875" i="1" l="1"/>
  <c r="Q2875" i="1" s="1"/>
  <c r="P2876" i="1" l="1"/>
  <c r="Q2876" i="1" s="1"/>
  <c r="P2877" i="1" l="1"/>
  <c r="Q2877" i="1" s="1"/>
  <c r="P2878" i="1" l="1"/>
  <c r="Q2878" i="1" s="1"/>
  <c r="P2879" i="1" l="1"/>
  <c r="Q2879" i="1" s="1"/>
  <c r="P2880" i="1" l="1"/>
  <c r="Q2880" i="1" s="1"/>
  <c r="P2881" i="1" l="1"/>
  <c r="Q2881" i="1" s="1"/>
  <c r="P2882" i="1" l="1"/>
  <c r="Q2882" i="1" s="1"/>
  <c r="P2883" i="1" l="1"/>
  <c r="Q2883" i="1" s="1"/>
  <c r="P2884" i="1" l="1"/>
  <c r="Q2884" i="1" s="1"/>
  <c r="P2885" i="1" l="1"/>
  <c r="Q2885" i="1" s="1"/>
  <c r="P2886" i="1" l="1"/>
  <c r="Q2886" i="1" s="1"/>
  <c r="P2887" i="1" l="1"/>
  <c r="Q2887" i="1" s="1"/>
  <c r="P2888" i="1" l="1"/>
  <c r="Q2888" i="1" s="1"/>
  <c r="P2889" i="1" l="1"/>
  <c r="Q2889" i="1" s="1"/>
  <c r="P2890" i="1" l="1"/>
  <c r="Q2890" i="1" s="1"/>
  <c r="P2891" i="1" l="1"/>
  <c r="Q2891" i="1" s="1"/>
  <c r="P4" i="1" l="1"/>
  <c r="Q4" i="1" l="1"/>
  <c r="R4" i="1" s="1"/>
  <c r="S4" i="1" l="1"/>
  <c r="P6" i="1" l="1"/>
  <c r="Q6" i="1" s="1"/>
  <c r="P5" i="1"/>
  <c r="P9" i="1"/>
  <c r="Q9" i="1" s="1"/>
  <c r="P8" i="1"/>
  <c r="Q8" i="1" s="1"/>
  <c r="P7" i="1"/>
  <c r="Q7" i="1" s="1"/>
  <c r="Q5" i="1" l="1"/>
  <c r="R5" i="1" s="1"/>
  <c r="S5" i="1" l="1"/>
  <c r="R6" i="1"/>
  <c r="S6" i="1" l="1"/>
  <c r="R7" i="1"/>
  <c r="S7" i="1" l="1"/>
  <c r="R8" i="1"/>
  <c r="S8" i="1" l="1"/>
  <c r="R9" i="1"/>
  <c r="S9" i="1" l="1"/>
  <c r="P15" i="1" l="1"/>
  <c r="Q15" i="1" s="1"/>
  <c r="P12" i="1"/>
  <c r="Q12" i="1" s="1"/>
  <c r="P11" i="1"/>
  <c r="Q11" i="1" s="1"/>
  <c r="P10" i="1"/>
  <c r="P14" i="1"/>
  <c r="Q14" i="1" s="1"/>
  <c r="P13" i="1"/>
  <c r="Q13" i="1" s="1"/>
  <c r="P16" i="1" l="1"/>
  <c r="Q10" i="1"/>
  <c r="R10" i="1" s="1"/>
  <c r="S10" i="1" s="1"/>
  <c r="P17" i="1" l="1"/>
  <c r="R11" i="1"/>
  <c r="S11" i="1" s="1"/>
  <c r="Q16" i="1"/>
  <c r="P18" i="1"/>
  <c r="Q18" i="1" s="1"/>
  <c r="Q17" i="1" l="1"/>
  <c r="R12" i="1"/>
  <c r="S12" i="1" s="1"/>
  <c r="P20" i="1"/>
  <c r="Q20" i="1" s="1"/>
  <c r="P19" i="1"/>
  <c r="Q19" i="1" l="1"/>
  <c r="R13" i="1"/>
  <c r="S13" i="1" s="1"/>
  <c r="R14" i="1" l="1"/>
  <c r="R15" i="1" s="1"/>
  <c r="P22" i="1"/>
  <c r="Q22" i="1" s="1"/>
  <c r="P21" i="1"/>
  <c r="S14" i="1" l="1"/>
  <c r="Q21" i="1"/>
  <c r="S15" i="1"/>
  <c r="R16" i="1"/>
  <c r="R17" i="1" l="1"/>
  <c r="S16" i="1"/>
  <c r="P23" i="1"/>
  <c r="Q23" i="1" s="1"/>
  <c r="S17" i="1" l="1"/>
  <c r="R18" i="1"/>
  <c r="P24" i="1"/>
  <c r="Q24" i="1" s="1"/>
  <c r="S18" i="1" l="1"/>
  <c r="R19" i="1"/>
  <c r="P25" i="1"/>
  <c r="Q25" i="1" s="1"/>
  <c r="S19" i="1" l="1"/>
  <c r="R20" i="1"/>
  <c r="P26" i="1"/>
  <c r="Q26" i="1" s="1"/>
  <c r="P28" i="1" l="1"/>
  <c r="Q28" i="1" s="1"/>
  <c r="S20" i="1"/>
  <c r="R21" i="1"/>
  <c r="P27" i="1"/>
  <c r="Q27" i="1" s="1"/>
  <c r="P30" i="1" l="1"/>
  <c r="S21" i="1"/>
  <c r="R22" i="1"/>
  <c r="P29" i="1" l="1"/>
  <c r="Q29" i="1" s="1"/>
  <c r="Q30" i="1"/>
  <c r="S22" i="1"/>
  <c r="R23" i="1"/>
  <c r="N19" i="2" l="1"/>
  <c r="O19" i="2"/>
  <c r="Q19" i="2"/>
  <c r="P19" i="2"/>
  <c r="S23" i="1"/>
  <c r="R24" i="1"/>
  <c r="S24" i="1" l="1"/>
  <c r="R25" i="1"/>
  <c r="S25" i="1" l="1"/>
  <c r="R26" i="1"/>
  <c r="S26" i="1" l="1"/>
  <c r="R27" i="1"/>
  <c r="S27" i="1" l="1"/>
  <c r="R28" i="1"/>
  <c r="S28" i="1" l="1"/>
  <c r="R29" i="1"/>
  <c r="S29" i="1" l="1"/>
  <c r="R30" i="1"/>
  <c r="S30" i="1" l="1"/>
  <c r="R31" i="1"/>
  <c r="S31" i="1" l="1"/>
  <c r="R32" i="1"/>
  <c r="R33" i="1" l="1"/>
  <c r="S32" i="1"/>
  <c r="R34" i="1" l="1"/>
  <c r="S33" i="1"/>
  <c r="S34" i="1" l="1"/>
  <c r="R35" i="1"/>
  <c r="S35" i="1" l="1"/>
  <c r="R36" i="1"/>
  <c r="S36" i="1" l="1"/>
  <c r="R37" i="1"/>
  <c r="S37" i="1" l="1"/>
  <c r="R38" i="1"/>
  <c r="S38" i="1" l="1"/>
  <c r="R39" i="1"/>
  <c r="S39" i="1" l="1"/>
  <c r="R40" i="1"/>
  <c r="S40" i="1" l="1"/>
  <c r="R41" i="1"/>
  <c r="S41" i="1" l="1"/>
  <c r="R42" i="1"/>
  <c r="S42" i="1" l="1"/>
  <c r="R43" i="1"/>
  <c r="S43" i="1" l="1"/>
  <c r="R44" i="1"/>
  <c r="S44" i="1" l="1"/>
  <c r="R45" i="1"/>
  <c r="S45" i="1" l="1"/>
  <c r="R46" i="1"/>
  <c r="S46" i="1" l="1"/>
  <c r="R47" i="1"/>
  <c r="S47" i="1" l="1"/>
  <c r="R48" i="1"/>
  <c r="R49" i="1" l="1"/>
  <c r="S48" i="1"/>
  <c r="R50" i="1" l="1"/>
  <c r="S49" i="1"/>
  <c r="S50" i="1" l="1"/>
  <c r="R51" i="1"/>
  <c r="R52" i="1" l="1"/>
  <c r="S51" i="1"/>
  <c r="S52" i="1" l="1"/>
  <c r="R53" i="1"/>
  <c r="S53" i="1" l="1"/>
  <c r="R54" i="1"/>
  <c r="S54" i="1" l="1"/>
  <c r="R55" i="1"/>
  <c r="S55" i="1" l="1"/>
  <c r="R56" i="1"/>
  <c r="S56" i="1" l="1"/>
  <c r="R57" i="1"/>
  <c r="S57" i="1" l="1"/>
  <c r="R58" i="1"/>
  <c r="S58" i="1" l="1"/>
  <c r="R59" i="1"/>
  <c r="S59" i="1" l="1"/>
  <c r="R60" i="1"/>
  <c r="S60" i="1" l="1"/>
  <c r="R61" i="1"/>
  <c r="S61" i="1" l="1"/>
  <c r="R62" i="1"/>
  <c r="S62" i="1" l="1"/>
  <c r="R63" i="1"/>
  <c r="S63" i="1" l="1"/>
  <c r="R64" i="1"/>
  <c r="S64" i="1" l="1"/>
  <c r="R65" i="1"/>
  <c r="S65" i="1" l="1"/>
  <c r="R66" i="1"/>
  <c r="S66" i="1" l="1"/>
  <c r="R67" i="1"/>
  <c r="S67" i="1" l="1"/>
  <c r="R68" i="1"/>
  <c r="S68" i="1" l="1"/>
  <c r="R69" i="1"/>
  <c r="S69" i="1" l="1"/>
  <c r="R70" i="1"/>
  <c r="S70" i="1" l="1"/>
  <c r="R71" i="1"/>
  <c r="S71" i="1" l="1"/>
  <c r="R72" i="1"/>
  <c r="S72" i="1" l="1"/>
  <c r="R73" i="1"/>
  <c r="S73" i="1" l="1"/>
  <c r="R74" i="1"/>
  <c r="S74" i="1" l="1"/>
  <c r="R75" i="1"/>
  <c r="S75" i="1" l="1"/>
  <c r="R76" i="1"/>
  <c r="S76" i="1" l="1"/>
  <c r="R77" i="1"/>
  <c r="S77" i="1" l="1"/>
  <c r="R78" i="1"/>
  <c r="S78" i="1" l="1"/>
  <c r="R79" i="1"/>
  <c r="S79" i="1" l="1"/>
  <c r="R80" i="1"/>
  <c r="R81" i="1" l="1"/>
  <c r="S80" i="1"/>
  <c r="S81" i="1" l="1"/>
  <c r="R82" i="1"/>
  <c r="S82" i="1" l="1"/>
  <c r="R83" i="1"/>
  <c r="S83" i="1" l="1"/>
  <c r="R84" i="1"/>
  <c r="S84" i="1" l="1"/>
  <c r="R85" i="1"/>
  <c r="S85" i="1" l="1"/>
  <c r="R86" i="1"/>
  <c r="S86" i="1" l="1"/>
  <c r="R87" i="1"/>
  <c r="S87" i="1" l="1"/>
  <c r="R88" i="1"/>
  <c r="S88" i="1" l="1"/>
  <c r="R89" i="1"/>
  <c r="S89" i="1" l="1"/>
  <c r="R90" i="1"/>
  <c r="R91" i="1" l="1"/>
  <c r="S90" i="1"/>
  <c r="S91" i="1" l="1"/>
  <c r="R92" i="1"/>
  <c r="S92" i="1" l="1"/>
  <c r="R93" i="1"/>
  <c r="S93" i="1" l="1"/>
  <c r="R94" i="1"/>
  <c r="S94" i="1" l="1"/>
  <c r="R95" i="1"/>
  <c r="S95" i="1" l="1"/>
  <c r="R96" i="1"/>
  <c r="R97" i="1" l="1"/>
  <c r="S96" i="1"/>
  <c r="R98" i="1" l="1"/>
  <c r="S97" i="1"/>
  <c r="S98" i="1" l="1"/>
  <c r="R99" i="1"/>
  <c r="S99" i="1" l="1"/>
  <c r="R100" i="1"/>
  <c r="S100" i="1" l="1"/>
  <c r="R101" i="1"/>
  <c r="S101" i="1" l="1"/>
  <c r="R102" i="1"/>
  <c r="S102" i="1" l="1"/>
  <c r="R103" i="1"/>
  <c r="S103" i="1" l="1"/>
  <c r="R104" i="1"/>
  <c r="S104" i="1" l="1"/>
  <c r="R105" i="1"/>
  <c r="S105" i="1" l="1"/>
  <c r="R106" i="1"/>
  <c r="S106" i="1" l="1"/>
  <c r="R107" i="1"/>
  <c r="S107" i="1" l="1"/>
  <c r="R108" i="1"/>
  <c r="S108" i="1" l="1"/>
  <c r="R109" i="1"/>
  <c r="S109" i="1" l="1"/>
  <c r="R110" i="1"/>
  <c r="S110" i="1" l="1"/>
  <c r="R111" i="1"/>
  <c r="S111" i="1" l="1"/>
  <c r="R112" i="1"/>
  <c r="R113" i="1" l="1"/>
  <c r="S112" i="1"/>
  <c r="R114" i="1" l="1"/>
  <c r="S113" i="1"/>
  <c r="R115" i="1" l="1"/>
  <c r="S114" i="1"/>
  <c r="S115" i="1" l="1"/>
  <c r="R116" i="1"/>
  <c r="S116" i="1" l="1"/>
  <c r="R117" i="1"/>
  <c r="S117" i="1" l="1"/>
  <c r="R118" i="1"/>
  <c r="S118" i="1" l="1"/>
  <c r="R119" i="1"/>
  <c r="S119" i="1" l="1"/>
  <c r="R120" i="1"/>
  <c r="S120" i="1" l="1"/>
  <c r="R121" i="1"/>
  <c r="S121" i="1" l="1"/>
  <c r="R122" i="1"/>
  <c r="S122" i="1" l="1"/>
  <c r="R123" i="1"/>
  <c r="S123" i="1" l="1"/>
  <c r="R124" i="1"/>
  <c r="S124" i="1" l="1"/>
  <c r="R125" i="1"/>
  <c r="S125" i="1" l="1"/>
  <c r="R126" i="1"/>
  <c r="S126" i="1" l="1"/>
  <c r="R127" i="1"/>
  <c r="S127" i="1" l="1"/>
  <c r="R128" i="1"/>
  <c r="S128" i="1" l="1"/>
  <c r="R129" i="1"/>
  <c r="S129" i="1" l="1"/>
  <c r="R130" i="1"/>
  <c r="S130" i="1" l="1"/>
  <c r="R131" i="1"/>
  <c r="S131" i="1" l="1"/>
  <c r="R132" i="1"/>
  <c r="S132" i="1" l="1"/>
  <c r="R133" i="1"/>
  <c r="S133" i="1" l="1"/>
  <c r="R134" i="1"/>
  <c r="S134" i="1" l="1"/>
  <c r="R135" i="1"/>
  <c r="S135" i="1" l="1"/>
  <c r="R136" i="1"/>
  <c r="S136" i="1" l="1"/>
  <c r="R137" i="1"/>
  <c r="S137" i="1" l="1"/>
  <c r="R138" i="1"/>
  <c r="S138" i="1" l="1"/>
  <c r="R139" i="1"/>
  <c r="S139" i="1" l="1"/>
  <c r="R140" i="1"/>
  <c r="S140" i="1" l="1"/>
  <c r="R141" i="1"/>
  <c r="S141" i="1" l="1"/>
  <c r="R142" i="1"/>
  <c r="S142" i="1" l="1"/>
  <c r="R143" i="1"/>
  <c r="S143" i="1" l="1"/>
  <c r="R144" i="1"/>
  <c r="R145" i="1" l="1"/>
  <c r="S144" i="1"/>
  <c r="S145" i="1" l="1"/>
  <c r="R146" i="1"/>
  <c r="S146" i="1" l="1"/>
  <c r="R147" i="1"/>
  <c r="S147" i="1" l="1"/>
  <c r="R148" i="1"/>
  <c r="S148" i="1" l="1"/>
  <c r="R149" i="1"/>
  <c r="S149" i="1" l="1"/>
  <c r="R150" i="1"/>
  <c r="S150" i="1" l="1"/>
  <c r="R151" i="1"/>
  <c r="S151" i="1" l="1"/>
  <c r="R152" i="1"/>
  <c r="S152" i="1" l="1"/>
  <c r="R153" i="1"/>
  <c r="S153" i="1" l="1"/>
  <c r="R154" i="1"/>
  <c r="S154" i="1" l="1"/>
  <c r="R155" i="1"/>
  <c r="S155" i="1" l="1"/>
  <c r="R156" i="1"/>
  <c r="S156" i="1" l="1"/>
  <c r="R157" i="1"/>
  <c r="S157" i="1" l="1"/>
  <c r="R158" i="1"/>
  <c r="S158" i="1" l="1"/>
  <c r="R159" i="1"/>
  <c r="S159" i="1" l="1"/>
  <c r="R160" i="1"/>
  <c r="R161" i="1" l="1"/>
  <c r="S160" i="1"/>
  <c r="R162" i="1" l="1"/>
  <c r="S161" i="1"/>
  <c r="S162" i="1" l="1"/>
  <c r="R163" i="1"/>
  <c r="S163" i="1" l="1"/>
  <c r="R164" i="1"/>
  <c r="S164" i="1" l="1"/>
  <c r="R165" i="1"/>
  <c r="S165" i="1" l="1"/>
  <c r="R166" i="1"/>
  <c r="S166" i="1" l="1"/>
  <c r="R167" i="1"/>
  <c r="S167" i="1" l="1"/>
  <c r="R168" i="1"/>
  <c r="S168" i="1" l="1"/>
  <c r="R169" i="1"/>
  <c r="S169" i="1" l="1"/>
  <c r="R170" i="1"/>
  <c r="S170" i="1" l="1"/>
  <c r="R171" i="1"/>
  <c r="S171" i="1" l="1"/>
  <c r="R172" i="1"/>
  <c r="S172" i="1" l="1"/>
  <c r="R173" i="1"/>
  <c r="S173" i="1" l="1"/>
  <c r="R174" i="1"/>
  <c r="S174" i="1" l="1"/>
  <c r="R175" i="1"/>
  <c r="S175" i="1" l="1"/>
  <c r="R176" i="1"/>
  <c r="R177" i="1" l="1"/>
  <c r="S176" i="1"/>
  <c r="R178" i="1" l="1"/>
  <c r="S177" i="1"/>
  <c r="S178" i="1" l="1"/>
  <c r="R179" i="1"/>
  <c r="S179" i="1" l="1"/>
  <c r="R180" i="1"/>
  <c r="S180" i="1" l="1"/>
  <c r="R181" i="1"/>
  <c r="S181" i="1" l="1"/>
  <c r="R182" i="1"/>
  <c r="S182" i="1" l="1"/>
  <c r="R183" i="1"/>
  <c r="S183" i="1" l="1"/>
  <c r="R184" i="1"/>
  <c r="S184" i="1" l="1"/>
  <c r="R185" i="1"/>
  <c r="S185" i="1" l="1"/>
  <c r="R186" i="1"/>
  <c r="S186" i="1" l="1"/>
  <c r="R187" i="1"/>
  <c r="S187" i="1" l="1"/>
  <c r="R188" i="1"/>
  <c r="S188" i="1" l="1"/>
  <c r="R189" i="1"/>
  <c r="S189" i="1" l="1"/>
  <c r="R190" i="1"/>
  <c r="S190" i="1" l="1"/>
  <c r="R191" i="1"/>
  <c r="S191" i="1" l="1"/>
  <c r="R192" i="1"/>
  <c r="S192" i="1" l="1"/>
  <c r="R193" i="1"/>
  <c r="S193" i="1" l="1"/>
  <c r="R194" i="1"/>
  <c r="S194" i="1" l="1"/>
  <c r="R195" i="1"/>
  <c r="S195" i="1" l="1"/>
  <c r="R196" i="1"/>
  <c r="S196" i="1" l="1"/>
  <c r="R197" i="1"/>
  <c r="S197" i="1" l="1"/>
  <c r="R198" i="1"/>
  <c r="S198" i="1" l="1"/>
  <c r="R199" i="1"/>
  <c r="S199" i="1" l="1"/>
  <c r="R200" i="1"/>
  <c r="S200" i="1" l="1"/>
  <c r="R201" i="1"/>
  <c r="S201" i="1" l="1"/>
  <c r="R202" i="1"/>
  <c r="S202" i="1" l="1"/>
  <c r="R203" i="1"/>
  <c r="S203" i="1" l="1"/>
  <c r="R204" i="1"/>
  <c r="S204" i="1" l="1"/>
  <c r="R205" i="1"/>
  <c r="S205" i="1" l="1"/>
  <c r="R206" i="1"/>
  <c r="S206" i="1" l="1"/>
  <c r="R207" i="1"/>
  <c r="S207" i="1" l="1"/>
  <c r="R208" i="1"/>
  <c r="R209" i="1" l="1"/>
  <c r="S208" i="1"/>
  <c r="S209" i="1" l="1"/>
  <c r="R210" i="1"/>
  <c r="S210" i="1" l="1"/>
  <c r="R211" i="1"/>
  <c r="S211" i="1" l="1"/>
  <c r="R212" i="1"/>
  <c r="S212" i="1" l="1"/>
  <c r="R213" i="1"/>
  <c r="S213" i="1" l="1"/>
  <c r="R214" i="1"/>
  <c r="S214" i="1" l="1"/>
  <c r="R215" i="1"/>
  <c r="S215" i="1" l="1"/>
  <c r="R216" i="1"/>
  <c r="S216" i="1" l="1"/>
  <c r="R217" i="1"/>
  <c r="S217" i="1" l="1"/>
  <c r="R218" i="1"/>
  <c r="S218" i="1" l="1"/>
  <c r="R219" i="1"/>
  <c r="S219" i="1" l="1"/>
  <c r="R220" i="1"/>
  <c r="S220" i="1" l="1"/>
  <c r="R221" i="1"/>
  <c r="S221" i="1" l="1"/>
  <c r="R222" i="1"/>
  <c r="S222" i="1" l="1"/>
  <c r="R223" i="1"/>
  <c r="S223" i="1" l="1"/>
  <c r="R224" i="1"/>
  <c r="R225" i="1" l="1"/>
  <c r="S224" i="1"/>
  <c r="R226" i="1" l="1"/>
  <c r="S225" i="1"/>
  <c r="S226" i="1" l="1"/>
  <c r="R227" i="1"/>
  <c r="S227" i="1" l="1"/>
  <c r="R228" i="1"/>
  <c r="S228" i="1" l="1"/>
  <c r="R229" i="1"/>
  <c r="S229" i="1" l="1"/>
  <c r="R230" i="1"/>
  <c r="S230" i="1" l="1"/>
  <c r="R231" i="1"/>
  <c r="S231" i="1" l="1"/>
  <c r="R232" i="1"/>
  <c r="S232" i="1" l="1"/>
  <c r="R233" i="1"/>
  <c r="S233" i="1" l="1"/>
  <c r="R234" i="1"/>
  <c r="S234" i="1" l="1"/>
  <c r="R235" i="1"/>
  <c r="S235" i="1" l="1"/>
  <c r="R236" i="1"/>
  <c r="S236" i="1" l="1"/>
  <c r="R237" i="1"/>
  <c r="S237" i="1" l="1"/>
  <c r="R238" i="1"/>
  <c r="S238" i="1" l="1"/>
  <c r="R239" i="1"/>
  <c r="S239" i="1" l="1"/>
  <c r="R240" i="1"/>
  <c r="R241" i="1" l="1"/>
  <c r="S240" i="1"/>
  <c r="R242" i="1" l="1"/>
  <c r="S241" i="1"/>
  <c r="S242" i="1" l="1"/>
  <c r="R243" i="1"/>
  <c r="C3" i="2" s="1"/>
  <c r="S243" i="1" l="1"/>
  <c r="R244" i="1"/>
  <c r="S244" i="1" l="1"/>
  <c r="R245" i="1"/>
  <c r="O3" i="2"/>
  <c r="P3" i="2"/>
  <c r="Q3" i="2"/>
  <c r="S245" i="1" l="1"/>
  <c r="R246" i="1"/>
  <c r="S246" i="1" l="1"/>
  <c r="R247" i="1"/>
  <c r="R248" i="1" l="1"/>
  <c r="S247" i="1"/>
  <c r="S248" i="1" l="1"/>
  <c r="R249" i="1"/>
  <c r="S249" i="1" l="1"/>
  <c r="R250" i="1"/>
  <c r="S250" i="1" l="1"/>
  <c r="R251" i="1"/>
  <c r="S251" i="1" l="1"/>
  <c r="R252" i="1"/>
  <c r="S252" i="1" l="1"/>
  <c r="R253" i="1"/>
  <c r="S253" i="1" l="1"/>
  <c r="R254" i="1"/>
  <c r="S254" i="1" l="1"/>
  <c r="R255" i="1"/>
  <c r="S255" i="1" l="1"/>
  <c r="R256" i="1"/>
  <c r="S256" i="1" l="1"/>
  <c r="R257" i="1"/>
  <c r="S257" i="1" l="1"/>
  <c r="R258" i="1"/>
  <c r="S258" i="1" l="1"/>
  <c r="R259" i="1"/>
  <c r="S259" i="1" l="1"/>
  <c r="R260" i="1"/>
  <c r="S260" i="1" l="1"/>
  <c r="R261" i="1"/>
  <c r="S261" i="1" l="1"/>
  <c r="R262" i="1"/>
  <c r="S262" i="1" l="1"/>
  <c r="R263" i="1"/>
  <c r="S263" i="1" l="1"/>
  <c r="R264" i="1"/>
  <c r="S264" i="1" l="1"/>
  <c r="R265" i="1"/>
  <c r="S265" i="1" l="1"/>
  <c r="R266" i="1"/>
  <c r="S266" i="1" l="1"/>
  <c r="R267" i="1"/>
  <c r="S267" i="1" l="1"/>
  <c r="R268" i="1"/>
  <c r="S268" i="1" l="1"/>
  <c r="R269" i="1"/>
  <c r="S269" i="1" l="1"/>
  <c r="R270" i="1"/>
  <c r="S270" i="1" l="1"/>
  <c r="R271" i="1"/>
  <c r="S271" i="1" l="1"/>
  <c r="R272" i="1"/>
  <c r="S272" i="1" l="1"/>
  <c r="R273" i="1"/>
  <c r="S273" i="1" l="1"/>
  <c r="R274" i="1"/>
  <c r="S274" i="1" l="1"/>
  <c r="R275" i="1"/>
  <c r="S275" i="1" l="1"/>
  <c r="R276" i="1"/>
  <c r="S276" i="1" l="1"/>
  <c r="R277" i="1"/>
  <c r="S277" i="1" l="1"/>
  <c r="R278" i="1"/>
  <c r="S278" i="1" l="1"/>
  <c r="R279" i="1"/>
  <c r="S279" i="1" l="1"/>
  <c r="R280" i="1"/>
  <c r="S280" i="1" l="1"/>
  <c r="R281" i="1"/>
  <c r="S281" i="1" l="1"/>
  <c r="R282" i="1"/>
  <c r="S282" i="1" l="1"/>
  <c r="R283" i="1"/>
  <c r="S283" i="1" l="1"/>
  <c r="R284" i="1"/>
  <c r="S284" i="1" l="1"/>
  <c r="R285" i="1"/>
  <c r="S285" i="1" l="1"/>
  <c r="R286" i="1"/>
  <c r="R287" i="1" l="1"/>
  <c r="S286" i="1"/>
  <c r="S287" i="1" l="1"/>
  <c r="R288" i="1"/>
  <c r="S288" i="1" l="1"/>
  <c r="R289" i="1"/>
  <c r="S289" i="1" l="1"/>
  <c r="R290" i="1"/>
  <c r="S290" i="1" l="1"/>
  <c r="R291" i="1"/>
  <c r="S291" i="1" l="1"/>
  <c r="R292" i="1"/>
  <c r="S292" i="1" l="1"/>
  <c r="R293" i="1"/>
  <c r="S293" i="1" l="1"/>
  <c r="R294" i="1"/>
  <c r="S294" i="1" l="1"/>
  <c r="R295" i="1"/>
  <c r="S295" i="1" l="1"/>
  <c r="R296" i="1"/>
  <c r="S296" i="1" l="1"/>
  <c r="R297" i="1"/>
  <c r="R298" i="1" l="1"/>
  <c r="S297" i="1"/>
  <c r="S298" i="1" l="1"/>
  <c r="R299" i="1"/>
  <c r="S299" i="1" l="1"/>
  <c r="R300" i="1"/>
  <c r="S300" i="1" l="1"/>
  <c r="R301" i="1"/>
  <c r="S301" i="1" l="1"/>
  <c r="R302" i="1"/>
  <c r="S302" i="1" l="1"/>
  <c r="R303" i="1"/>
  <c r="S303" i="1" l="1"/>
  <c r="R304" i="1"/>
  <c r="S304" i="1" l="1"/>
  <c r="R305" i="1"/>
  <c r="S305" i="1" l="1"/>
  <c r="R306" i="1"/>
  <c r="S306" i="1" l="1"/>
  <c r="R307" i="1"/>
  <c r="S307" i="1" l="1"/>
  <c r="R308" i="1"/>
  <c r="R309" i="1" l="1"/>
  <c r="S308" i="1"/>
  <c r="S309" i="1" l="1"/>
  <c r="R310" i="1"/>
  <c r="S310" i="1" l="1"/>
  <c r="R311" i="1"/>
  <c r="S311" i="1" l="1"/>
  <c r="R312" i="1"/>
  <c r="S312" i="1" l="1"/>
  <c r="R313" i="1"/>
  <c r="R314" i="1" l="1"/>
  <c r="S313" i="1"/>
  <c r="R315" i="1" l="1"/>
  <c r="S314" i="1"/>
  <c r="S315" i="1" l="1"/>
  <c r="R316" i="1"/>
  <c r="S316" i="1" l="1"/>
  <c r="R317" i="1"/>
  <c r="S317" i="1" l="1"/>
  <c r="R318" i="1"/>
  <c r="S318" i="1" l="1"/>
  <c r="R319" i="1"/>
  <c r="S319" i="1" l="1"/>
  <c r="R320" i="1"/>
  <c r="R321" i="1" l="1"/>
  <c r="S320" i="1"/>
  <c r="S321" i="1" l="1"/>
  <c r="R322" i="1"/>
  <c r="S322" i="1" l="1"/>
  <c r="R323" i="1"/>
  <c r="S323" i="1" l="1"/>
  <c r="R324" i="1"/>
  <c r="R325" i="1" l="1"/>
  <c r="S324" i="1"/>
  <c r="S325" i="1" l="1"/>
  <c r="R326" i="1"/>
  <c r="S326" i="1" l="1"/>
  <c r="R327" i="1"/>
  <c r="S327" i="1" l="1"/>
  <c r="R328" i="1"/>
  <c r="S328" i="1" l="1"/>
  <c r="R329" i="1"/>
  <c r="S329" i="1" l="1"/>
  <c r="R330" i="1"/>
  <c r="S330" i="1" l="1"/>
  <c r="R331" i="1"/>
  <c r="S331" i="1" l="1"/>
  <c r="R332" i="1"/>
  <c r="S332" i="1" l="1"/>
  <c r="R333" i="1"/>
  <c r="S333" i="1" l="1"/>
  <c r="R334" i="1"/>
  <c r="S334" i="1" l="1"/>
  <c r="R335" i="1"/>
  <c r="S335" i="1" l="1"/>
  <c r="R336" i="1"/>
  <c r="S336" i="1" l="1"/>
  <c r="R337" i="1"/>
  <c r="S337" i="1" l="1"/>
  <c r="R338" i="1"/>
  <c r="S338" i="1" l="1"/>
  <c r="R339" i="1"/>
  <c r="S339" i="1" l="1"/>
  <c r="R340" i="1"/>
  <c r="S340" i="1" l="1"/>
  <c r="R341" i="1"/>
  <c r="S341" i="1" l="1"/>
  <c r="R342" i="1"/>
  <c r="S342" i="1" l="1"/>
  <c r="R343" i="1"/>
  <c r="S343" i="1" l="1"/>
  <c r="R344" i="1"/>
  <c r="R345" i="1" l="1"/>
  <c r="S344" i="1"/>
  <c r="S345" i="1" l="1"/>
  <c r="R346" i="1"/>
  <c r="S346" i="1" l="1"/>
  <c r="R347" i="1"/>
  <c r="S347" i="1" l="1"/>
  <c r="R348" i="1"/>
  <c r="S348" i="1" l="1"/>
  <c r="R349" i="1"/>
  <c r="S349" i="1" l="1"/>
  <c r="R350" i="1"/>
  <c r="S350" i="1" l="1"/>
  <c r="R351" i="1"/>
  <c r="S351" i="1" l="1"/>
  <c r="R352" i="1"/>
  <c r="S352" i="1" l="1"/>
  <c r="R353" i="1"/>
  <c r="S353" i="1" l="1"/>
  <c r="R354" i="1"/>
  <c r="S354" i="1" l="1"/>
  <c r="R355" i="1"/>
  <c r="S355" i="1" l="1"/>
  <c r="R356" i="1"/>
  <c r="S356" i="1" l="1"/>
  <c r="R357" i="1"/>
  <c r="S357" i="1" l="1"/>
  <c r="R358" i="1"/>
  <c r="S358" i="1" l="1"/>
  <c r="R359" i="1"/>
  <c r="S359" i="1" l="1"/>
  <c r="R360" i="1"/>
  <c r="S360" i="1" l="1"/>
  <c r="R361" i="1"/>
  <c r="R362" i="1" l="1"/>
  <c r="S361" i="1"/>
  <c r="S362" i="1" l="1"/>
  <c r="R363" i="1"/>
  <c r="S363" i="1" l="1"/>
  <c r="R364" i="1"/>
  <c r="S364" i="1" l="1"/>
  <c r="R365" i="1"/>
  <c r="S365" i="1" l="1"/>
  <c r="R366" i="1"/>
  <c r="S366" i="1" l="1"/>
  <c r="R367" i="1"/>
  <c r="S367" i="1" l="1"/>
  <c r="R368" i="1"/>
  <c r="S368" i="1" l="1"/>
  <c r="R369" i="1"/>
  <c r="S369" i="1" l="1"/>
  <c r="R370" i="1"/>
  <c r="S370" i="1" l="1"/>
  <c r="R371" i="1"/>
  <c r="S371" i="1" l="1"/>
  <c r="R372" i="1"/>
  <c r="S372" i="1" l="1"/>
  <c r="R373" i="1"/>
  <c r="S373" i="1" l="1"/>
  <c r="R374" i="1"/>
  <c r="S374" i="1" l="1"/>
  <c r="R375" i="1"/>
  <c r="S375" i="1" l="1"/>
  <c r="R376" i="1"/>
  <c r="R377" i="1" l="1"/>
  <c r="S376" i="1"/>
  <c r="R378" i="1" l="1"/>
  <c r="S377" i="1"/>
  <c r="S378" i="1" l="1"/>
  <c r="R379" i="1"/>
  <c r="S379" i="1" l="1"/>
  <c r="R380" i="1"/>
  <c r="S380" i="1" l="1"/>
  <c r="R381" i="1"/>
  <c r="S381" i="1" l="1"/>
  <c r="R382" i="1"/>
  <c r="S382" i="1" l="1"/>
  <c r="R383" i="1"/>
  <c r="S383" i="1" l="1"/>
  <c r="R384" i="1"/>
  <c r="S384" i="1" l="1"/>
  <c r="R385" i="1"/>
  <c r="S385" i="1" l="1"/>
  <c r="R386" i="1"/>
  <c r="S386" i="1" l="1"/>
  <c r="R387" i="1"/>
  <c r="S387" i="1" l="1"/>
  <c r="R388" i="1"/>
  <c r="S388" i="1" l="1"/>
  <c r="R389" i="1"/>
  <c r="S389" i="1" l="1"/>
  <c r="R390" i="1"/>
  <c r="S390" i="1" l="1"/>
  <c r="R391" i="1"/>
  <c r="S391" i="1" l="1"/>
  <c r="R392" i="1"/>
  <c r="S392" i="1" l="1"/>
  <c r="R393" i="1"/>
  <c r="S393" i="1" l="1"/>
  <c r="R394" i="1"/>
  <c r="S394" i="1" l="1"/>
  <c r="R395" i="1"/>
  <c r="S395" i="1" l="1"/>
  <c r="R396" i="1"/>
  <c r="S396" i="1" l="1"/>
  <c r="R397" i="1"/>
  <c r="S397" i="1" l="1"/>
  <c r="R398" i="1"/>
  <c r="S398" i="1" l="1"/>
  <c r="R399" i="1"/>
  <c r="S399" i="1" l="1"/>
  <c r="R400" i="1"/>
  <c r="S400" i="1" l="1"/>
  <c r="R401" i="1"/>
  <c r="S401" i="1" l="1"/>
  <c r="R402" i="1"/>
  <c r="S402" i="1" l="1"/>
  <c r="R403" i="1"/>
  <c r="S403" i="1" l="1"/>
  <c r="R404" i="1"/>
  <c r="S404" i="1" l="1"/>
  <c r="R405" i="1"/>
  <c r="S405" i="1" l="1"/>
  <c r="R406" i="1"/>
  <c r="S406" i="1" l="1"/>
  <c r="R407" i="1"/>
  <c r="S407" i="1" l="1"/>
  <c r="R408" i="1"/>
  <c r="S408" i="1" l="1"/>
  <c r="R409" i="1"/>
  <c r="S409" i="1" l="1"/>
  <c r="R410" i="1"/>
  <c r="S410" i="1" l="1"/>
  <c r="R411" i="1"/>
  <c r="S411" i="1" l="1"/>
  <c r="R412" i="1"/>
  <c r="S412" i="1" l="1"/>
  <c r="R413" i="1"/>
  <c r="S413" i="1" l="1"/>
  <c r="R414" i="1"/>
  <c r="S414" i="1" l="1"/>
  <c r="R415" i="1"/>
  <c r="S415" i="1" l="1"/>
  <c r="R416" i="1"/>
  <c r="S416" i="1" l="1"/>
  <c r="R417" i="1"/>
  <c r="S417" i="1" l="1"/>
  <c r="R418" i="1"/>
  <c r="S418" i="1" l="1"/>
  <c r="R419" i="1"/>
  <c r="S419" i="1" l="1"/>
  <c r="R420" i="1"/>
  <c r="S420" i="1" l="1"/>
  <c r="R421" i="1"/>
  <c r="S421" i="1" l="1"/>
  <c r="R422" i="1"/>
  <c r="S422" i="1" l="1"/>
  <c r="R423" i="1"/>
  <c r="S423" i="1" l="1"/>
  <c r="R424" i="1"/>
  <c r="S424" i="1" l="1"/>
  <c r="R425" i="1"/>
  <c r="R426" i="1" l="1"/>
  <c r="S425" i="1"/>
  <c r="S426" i="1" l="1"/>
  <c r="R427" i="1"/>
  <c r="S427" i="1" l="1"/>
  <c r="R428" i="1"/>
  <c r="S428" i="1" l="1"/>
  <c r="R429" i="1"/>
  <c r="S429" i="1" l="1"/>
  <c r="R430" i="1"/>
  <c r="S430" i="1" l="1"/>
  <c r="R431" i="1"/>
  <c r="S431" i="1" l="1"/>
  <c r="R432" i="1"/>
  <c r="S432" i="1" l="1"/>
  <c r="R433" i="1"/>
  <c r="S433" i="1" l="1"/>
  <c r="R434" i="1"/>
  <c r="S434" i="1" l="1"/>
  <c r="R435" i="1"/>
  <c r="S435" i="1" l="1"/>
  <c r="R436" i="1"/>
  <c r="S436" i="1" l="1"/>
  <c r="R437" i="1"/>
  <c r="S437" i="1" l="1"/>
  <c r="R438" i="1"/>
  <c r="S438" i="1" l="1"/>
  <c r="R439" i="1"/>
  <c r="S439" i="1" l="1"/>
  <c r="R440" i="1"/>
  <c r="S440" i="1" l="1"/>
  <c r="R441" i="1"/>
  <c r="R442" i="1" l="1"/>
  <c r="S441" i="1"/>
  <c r="S442" i="1" l="1"/>
  <c r="R443" i="1"/>
  <c r="S443" i="1" l="1"/>
  <c r="R444" i="1"/>
  <c r="S444" i="1" l="1"/>
  <c r="R445" i="1"/>
  <c r="S445" i="1" l="1"/>
  <c r="R446" i="1"/>
  <c r="S446" i="1" l="1"/>
  <c r="R447" i="1"/>
  <c r="S447" i="1" l="1"/>
  <c r="R448" i="1"/>
  <c r="S448" i="1" l="1"/>
  <c r="R449" i="1"/>
  <c r="S449" i="1" l="1"/>
  <c r="R450" i="1"/>
  <c r="S450" i="1" l="1"/>
  <c r="R451" i="1"/>
  <c r="S451" i="1" l="1"/>
  <c r="R452" i="1"/>
  <c r="S452" i="1" l="1"/>
  <c r="R453" i="1"/>
  <c r="S453" i="1" l="1"/>
  <c r="R454" i="1"/>
  <c r="S454" i="1" l="1"/>
  <c r="R455" i="1"/>
  <c r="S455" i="1" l="1"/>
  <c r="R456" i="1"/>
  <c r="S456" i="1" l="1"/>
  <c r="R457" i="1"/>
  <c r="S457" i="1" l="1"/>
  <c r="R458" i="1"/>
  <c r="S458" i="1" l="1"/>
  <c r="R459" i="1"/>
  <c r="S459" i="1" l="1"/>
  <c r="R460" i="1"/>
  <c r="S460" i="1" l="1"/>
  <c r="R461" i="1"/>
  <c r="S461" i="1" l="1"/>
  <c r="R462" i="1"/>
  <c r="S462" i="1" l="1"/>
  <c r="R463" i="1"/>
  <c r="S463" i="1" l="1"/>
  <c r="R464" i="1"/>
  <c r="S464" i="1" l="1"/>
  <c r="R465" i="1"/>
  <c r="S465" i="1" l="1"/>
  <c r="R466" i="1"/>
  <c r="S466" i="1" l="1"/>
  <c r="R467" i="1"/>
  <c r="S467" i="1" l="1"/>
  <c r="R468" i="1"/>
  <c r="S468" i="1" l="1"/>
  <c r="R469" i="1"/>
  <c r="S469" i="1" l="1"/>
  <c r="R470" i="1"/>
  <c r="R471" i="1" l="1"/>
  <c r="S470" i="1"/>
  <c r="S471" i="1" l="1"/>
  <c r="R472" i="1"/>
  <c r="S472" i="1" l="1"/>
  <c r="R473" i="1"/>
  <c r="S473" i="1" l="1"/>
  <c r="R474" i="1"/>
  <c r="S474" i="1" l="1"/>
  <c r="R475" i="1"/>
  <c r="S475" i="1" l="1"/>
  <c r="R476" i="1"/>
  <c r="S476" i="1" l="1"/>
  <c r="R477" i="1"/>
  <c r="S477" i="1" l="1"/>
  <c r="R478" i="1"/>
  <c r="S478" i="1" l="1"/>
  <c r="R479" i="1"/>
  <c r="S479" i="1" l="1"/>
  <c r="R480" i="1"/>
  <c r="S480" i="1" l="1"/>
  <c r="R481" i="1"/>
  <c r="S481" i="1" l="1"/>
  <c r="R482" i="1"/>
  <c r="S482" i="1" l="1"/>
  <c r="R483" i="1"/>
  <c r="S483" i="1" l="1"/>
  <c r="R484" i="1"/>
  <c r="C4" i="2" s="1"/>
  <c r="S484" i="1" l="1"/>
  <c r="R485" i="1"/>
  <c r="S485" i="1" l="1"/>
  <c r="R486" i="1"/>
  <c r="Q4" i="2"/>
  <c r="O4" i="2"/>
  <c r="P4" i="2"/>
  <c r="S486" i="1" l="1"/>
  <c r="R487" i="1"/>
  <c r="S487" i="1" l="1"/>
  <c r="R488" i="1"/>
  <c r="S488" i="1" l="1"/>
  <c r="R489" i="1"/>
  <c r="R490" i="1" l="1"/>
  <c r="S489" i="1"/>
  <c r="S490" i="1" l="1"/>
  <c r="R491" i="1"/>
  <c r="S491" i="1" l="1"/>
  <c r="R492" i="1"/>
  <c r="S492" i="1" l="1"/>
  <c r="R493" i="1"/>
  <c r="S493" i="1" l="1"/>
  <c r="R494" i="1"/>
  <c r="S494" i="1" l="1"/>
  <c r="R495" i="1"/>
  <c r="S495" i="1" l="1"/>
  <c r="R496" i="1"/>
  <c r="S496" i="1" l="1"/>
  <c r="R497" i="1"/>
  <c r="S497" i="1" l="1"/>
  <c r="R498" i="1"/>
  <c r="S498" i="1" l="1"/>
  <c r="R499" i="1"/>
  <c r="S499" i="1" l="1"/>
  <c r="R500" i="1"/>
  <c r="S500" i="1" l="1"/>
  <c r="R501" i="1"/>
  <c r="S501" i="1" l="1"/>
  <c r="R502" i="1"/>
  <c r="S502" i="1" l="1"/>
  <c r="R503" i="1"/>
  <c r="S503" i="1" l="1"/>
  <c r="R504" i="1"/>
  <c r="R505" i="1" l="1"/>
  <c r="S504" i="1"/>
  <c r="R506" i="1" l="1"/>
  <c r="S505" i="1"/>
  <c r="S506" i="1" l="1"/>
  <c r="R507" i="1"/>
  <c r="S507" i="1" l="1"/>
  <c r="R508" i="1"/>
  <c r="S508" i="1" l="1"/>
  <c r="R509" i="1"/>
  <c r="S509" i="1" l="1"/>
  <c r="R510" i="1"/>
  <c r="S510" i="1" l="1"/>
  <c r="R511" i="1"/>
  <c r="S511" i="1" l="1"/>
  <c r="R512" i="1"/>
  <c r="R513" i="1" l="1"/>
  <c r="S512" i="1"/>
  <c r="S513" i="1" l="1"/>
  <c r="R514" i="1"/>
  <c r="S514" i="1" l="1"/>
  <c r="R515" i="1"/>
  <c r="S515" i="1" l="1"/>
  <c r="R516" i="1"/>
  <c r="S516" i="1" l="1"/>
  <c r="R517" i="1"/>
  <c r="S517" i="1" l="1"/>
  <c r="R518" i="1"/>
  <c r="S518" i="1" l="1"/>
  <c r="R519" i="1"/>
  <c r="S519" i="1" l="1"/>
  <c r="R520" i="1"/>
  <c r="S520" i="1" l="1"/>
  <c r="R521" i="1"/>
  <c r="S521" i="1" l="1"/>
  <c r="R522" i="1"/>
  <c r="S522" i="1" l="1"/>
  <c r="R523" i="1"/>
  <c r="S523" i="1" l="1"/>
  <c r="R524" i="1"/>
  <c r="S524" i="1" l="1"/>
  <c r="R525" i="1"/>
  <c r="S525" i="1" l="1"/>
  <c r="R526" i="1"/>
  <c r="S526" i="1" l="1"/>
  <c r="R527" i="1"/>
  <c r="S527" i="1" l="1"/>
  <c r="R528" i="1"/>
  <c r="S528" i="1" l="1"/>
  <c r="R529" i="1"/>
  <c r="S529" i="1" l="1"/>
  <c r="R530" i="1"/>
  <c r="S530" i="1" l="1"/>
  <c r="R531" i="1"/>
  <c r="S531" i="1" l="1"/>
  <c r="R532" i="1"/>
  <c r="S532" i="1" l="1"/>
  <c r="R533" i="1"/>
  <c r="S533" i="1" l="1"/>
  <c r="R534" i="1"/>
  <c r="S534" i="1" l="1"/>
  <c r="R535" i="1"/>
  <c r="R536" i="1" l="1"/>
  <c r="S535" i="1"/>
  <c r="S536" i="1" l="1"/>
  <c r="R537" i="1"/>
  <c r="S537" i="1" l="1"/>
  <c r="R538" i="1"/>
  <c r="S538" i="1" l="1"/>
  <c r="R539" i="1"/>
  <c r="S539" i="1" l="1"/>
  <c r="R540" i="1"/>
  <c r="S540" i="1" l="1"/>
  <c r="R541" i="1"/>
  <c r="S541" i="1" l="1"/>
  <c r="R542" i="1"/>
  <c r="S542" i="1" l="1"/>
  <c r="R543" i="1"/>
  <c r="S543" i="1" l="1"/>
  <c r="R544" i="1"/>
  <c r="S544" i="1" l="1"/>
  <c r="R545" i="1"/>
  <c r="S545" i="1" l="1"/>
  <c r="R546" i="1"/>
  <c r="S546" i="1" l="1"/>
  <c r="R547" i="1"/>
  <c r="S547" i="1" l="1"/>
  <c r="R548" i="1"/>
  <c r="S548" i="1" l="1"/>
  <c r="R549" i="1"/>
  <c r="S549" i="1" l="1"/>
  <c r="R550" i="1"/>
  <c r="S550" i="1" l="1"/>
  <c r="R551" i="1"/>
  <c r="S551" i="1" l="1"/>
  <c r="R552" i="1"/>
  <c r="S552" i="1" l="1"/>
  <c r="R553" i="1"/>
  <c r="S553" i="1" l="1"/>
  <c r="R554" i="1"/>
  <c r="S554" i="1" l="1"/>
  <c r="R555" i="1"/>
  <c r="S555" i="1" l="1"/>
  <c r="R556" i="1"/>
  <c r="S556" i="1" l="1"/>
  <c r="R557" i="1"/>
  <c r="S557" i="1" l="1"/>
  <c r="R558" i="1"/>
  <c r="S558" i="1" l="1"/>
  <c r="R559" i="1"/>
  <c r="S559" i="1" l="1"/>
  <c r="R560" i="1"/>
  <c r="S560" i="1" l="1"/>
  <c r="R561" i="1"/>
  <c r="S561" i="1" l="1"/>
  <c r="R562" i="1"/>
  <c r="S562" i="1" l="1"/>
  <c r="R563" i="1"/>
  <c r="S563" i="1" l="1"/>
  <c r="R564" i="1"/>
  <c r="S564" i="1" l="1"/>
  <c r="R565" i="1"/>
  <c r="S565" i="1" l="1"/>
  <c r="R566" i="1"/>
  <c r="S566" i="1" l="1"/>
  <c r="R567" i="1"/>
  <c r="S567" i="1" l="1"/>
  <c r="R568" i="1"/>
  <c r="S568" i="1" l="1"/>
  <c r="R569" i="1"/>
  <c r="S569" i="1" l="1"/>
  <c r="R570" i="1"/>
  <c r="S570" i="1" l="1"/>
  <c r="R571" i="1"/>
  <c r="S571" i="1" l="1"/>
  <c r="R572" i="1"/>
  <c r="S572" i="1" l="1"/>
  <c r="R573" i="1"/>
  <c r="S573" i="1" l="1"/>
  <c r="R574" i="1"/>
  <c r="S574" i="1" l="1"/>
  <c r="R575" i="1"/>
  <c r="S575" i="1" l="1"/>
  <c r="R576" i="1"/>
  <c r="S576" i="1" l="1"/>
  <c r="R577" i="1"/>
  <c r="S577" i="1" l="1"/>
  <c r="R578" i="1"/>
  <c r="S578" i="1" l="1"/>
  <c r="R579" i="1"/>
  <c r="S579" i="1" l="1"/>
  <c r="R580" i="1"/>
  <c r="S580" i="1" l="1"/>
  <c r="R581" i="1"/>
  <c r="S581" i="1" l="1"/>
  <c r="R582" i="1"/>
  <c r="S582" i="1" l="1"/>
  <c r="R583" i="1"/>
  <c r="S583" i="1" l="1"/>
  <c r="R584" i="1"/>
  <c r="S584" i="1" l="1"/>
  <c r="R585" i="1"/>
  <c r="R586" i="1" l="1"/>
  <c r="S585" i="1"/>
  <c r="S586" i="1" l="1"/>
  <c r="R587" i="1"/>
  <c r="S587" i="1" l="1"/>
  <c r="R588" i="1"/>
  <c r="S588" i="1" l="1"/>
  <c r="R589" i="1"/>
  <c r="S589" i="1" l="1"/>
  <c r="R590" i="1"/>
  <c r="S590" i="1" l="1"/>
  <c r="R591" i="1"/>
  <c r="S591" i="1" l="1"/>
  <c r="R592" i="1"/>
  <c r="S592" i="1" l="1"/>
  <c r="R593" i="1"/>
  <c r="S593" i="1" l="1"/>
  <c r="R594" i="1"/>
  <c r="S594" i="1" l="1"/>
  <c r="R595" i="1"/>
  <c r="S595" i="1" l="1"/>
  <c r="R596" i="1"/>
  <c r="S596" i="1" l="1"/>
  <c r="R597" i="1"/>
  <c r="S597" i="1" l="1"/>
  <c r="R598" i="1"/>
  <c r="S598" i="1" l="1"/>
  <c r="R599" i="1"/>
  <c r="S599" i="1" l="1"/>
  <c r="R600" i="1"/>
  <c r="S600" i="1" l="1"/>
  <c r="R601" i="1"/>
  <c r="S601" i="1" l="1"/>
  <c r="R602" i="1"/>
  <c r="S602" i="1" l="1"/>
  <c r="R603" i="1"/>
  <c r="S603" i="1" l="1"/>
  <c r="R604" i="1"/>
  <c r="S604" i="1" l="1"/>
  <c r="R605" i="1"/>
  <c r="S605" i="1" l="1"/>
  <c r="R606" i="1"/>
  <c r="S606" i="1" l="1"/>
  <c r="R607" i="1"/>
  <c r="S607" i="1" l="1"/>
  <c r="R608" i="1"/>
  <c r="S608" i="1" l="1"/>
  <c r="R609" i="1"/>
  <c r="S609" i="1" l="1"/>
  <c r="R610" i="1"/>
  <c r="S610" i="1" l="1"/>
  <c r="R611" i="1"/>
  <c r="S611" i="1" l="1"/>
  <c r="R612" i="1"/>
  <c r="S612" i="1" l="1"/>
  <c r="R613" i="1"/>
  <c r="S613" i="1" l="1"/>
  <c r="R614" i="1"/>
  <c r="S614" i="1" l="1"/>
  <c r="R615" i="1"/>
  <c r="S615" i="1" l="1"/>
  <c r="R616" i="1"/>
  <c r="S616" i="1" l="1"/>
  <c r="R617" i="1"/>
  <c r="S617" i="1" l="1"/>
  <c r="R618" i="1"/>
  <c r="S618" i="1" l="1"/>
  <c r="R619" i="1"/>
  <c r="S619" i="1" l="1"/>
  <c r="R620" i="1"/>
  <c r="S620" i="1" l="1"/>
  <c r="R621" i="1"/>
  <c r="S621" i="1" l="1"/>
  <c r="R622" i="1"/>
  <c r="S622" i="1" l="1"/>
  <c r="R623" i="1"/>
  <c r="S623" i="1" l="1"/>
  <c r="R624" i="1"/>
  <c r="S624" i="1" l="1"/>
  <c r="R625" i="1"/>
  <c r="S625" i="1" l="1"/>
  <c r="R626" i="1"/>
  <c r="S626" i="1" l="1"/>
  <c r="R627" i="1"/>
  <c r="S627" i="1" l="1"/>
  <c r="R628" i="1"/>
  <c r="S628" i="1" l="1"/>
  <c r="R629" i="1"/>
  <c r="S629" i="1" l="1"/>
  <c r="R630" i="1"/>
  <c r="S630" i="1" l="1"/>
  <c r="R631" i="1"/>
  <c r="S631" i="1" l="1"/>
  <c r="R632" i="1"/>
  <c r="S632" i="1" l="1"/>
  <c r="R633" i="1"/>
  <c r="S633" i="1" l="1"/>
  <c r="R634" i="1"/>
  <c r="S634" i="1" l="1"/>
  <c r="R635" i="1"/>
  <c r="S635" i="1" l="1"/>
  <c r="R636" i="1"/>
  <c r="S636" i="1" l="1"/>
  <c r="R637" i="1"/>
  <c r="S637" i="1" l="1"/>
  <c r="R638" i="1"/>
  <c r="S638" i="1" l="1"/>
  <c r="R639" i="1"/>
  <c r="S639" i="1" l="1"/>
  <c r="R640" i="1"/>
  <c r="S640" i="1" l="1"/>
  <c r="R641" i="1"/>
  <c r="S641" i="1" l="1"/>
  <c r="R642" i="1"/>
  <c r="S642" i="1" l="1"/>
  <c r="R643" i="1"/>
  <c r="S643" i="1" l="1"/>
  <c r="R644" i="1"/>
  <c r="S644" i="1" l="1"/>
  <c r="R645" i="1"/>
  <c r="S645" i="1" l="1"/>
  <c r="R646" i="1"/>
  <c r="S646" i="1" l="1"/>
  <c r="R647" i="1"/>
  <c r="S647" i="1" l="1"/>
  <c r="R648" i="1"/>
  <c r="S648" i="1" l="1"/>
  <c r="R649" i="1"/>
  <c r="S649" i="1" l="1"/>
  <c r="R650" i="1"/>
  <c r="S650" i="1" l="1"/>
  <c r="R651" i="1"/>
  <c r="S651" i="1" l="1"/>
  <c r="R652" i="1"/>
  <c r="S652" i="1" l="1"/>
  <c r="R653" i="1"/>
  <c r="S653" i="1" l="1"/>
  <c r="R654" i="1"/>
  <c r="S654" i="1" l="1"/>
  <c r="R655" i="1"/>
  <c r="S655" i="1" l="1"/>
  <c r="R656" i="1"/>
  <c r="S656" i="1" l="1"/>
  <c r="R657" i="1"/>
  <c r="S657" i="1" l="1"/>
  <c r="R658" i="1"/>
  <c r="S658" i="1" l="1"/>
  <c r="R659" i="1"/>
  <c r="S659" i="1" l="1"/>
  <c r="R660" i="1"/>
  <c r="S660" i="1" l="1"/>
  <c r="R661" i="1"/>
  <c r="S661" i="1" l="1"/>
  <c r="R662" i="1"/>
  <c r="S662" i="1" l="1"/>
  <c r="R663" i="1"/>
  <c r="S663" i="1" l="1"/>
  <c r="R664" i="1"/>
  <c r="S664" i="1" l="1"/>
  <c r="R665" i="1"/>
  <c r="S665" i="1" l="1"/>
  <c r="R666" i="1"/>
  <c r="S666" i="1" l="1"/>
  <c r="R667" i="1"/>
  <c r="S667" i="1" l="1"/>
  <c r="R668" i="1"/>
  <c r="S668" i="1" l="1"/>
  <c r="R669" i="1"/>
  <c r="S669" i="1" l="1"/>
  <c r="R670" i="1"/>
  <c r="S670" i="1" l="1"/>
  <c r="R671" i="1"/>
  <c r="S671" i="1" l="1"/>
  <c r="R672" i="1"/>
  <c r="S672" i="1" l="1"/>
  <c r="R673" i="1"/>
  <c r="S673" i="1" l="1"/>
  <c r="R674" i="1"/>
  <c r="S674" i="1" l="1"/>
  <c r="R675" i="1"/>
  <c r="S675" i="1" l="1"/>
  <c r="R676" i="1"/>
  <c r="S676" i="1" l="1"/>
  <c r="R677" i="1"/>
  <c r="S677" i="1" l="1"/>
  <c r="R678" i="1"/>
  <c r="S678" i="1" l="1"/>
  <c r="R679" i="1"/>
  <c r="S679" i="1" l="1"/>
  <c r="R680" i="1"/>
  <c r="S680" i="1" l="1"/>
  <c r="R681" i="1"/>
  <c r="S681" i="1" l="1"/>
  <c r="R682" i="1"/>
  <c r="S682" i="1" l="1"/>
  <c r="R683" i="1"/>
  <c r="S683" i="1" l="1"/>
  <c r="R684" i="1"/>
  <c r="S684" i="1" l="1"/>
  <c r="R685" i="1"/>
  <c r="S685" i="1" l="1"/>
  <c r="R686" i="1"/>
  <c r="S686" i="1" l="1"/>
  <c r="R687" i="1"/>
  <c r="S687" i="1" l="1"/>
  <c r="R688" i="1"/>
  <c r="S688" i="1" l="1"/>
  <c r="R689" i="1"/>
  <c r="S689" i="1" l="1"/>
  <c r="R690" i="1"/>
  <c r="S690" i="1" l="1"/>
  <c r="R691" i="1"/>
  <c r="S691" i="1" l="1"/>
  <c r="R692" i="1"/>
  <c r="S692" i="1" l="1"/>
  <c r="R693" i="1"/>
  <c r="S693" i="1" l="1"/>
  <c r="R694" i="1"/>
  <c r="S694" i="1" l="1"/>
  <c r="R695" i="1"/>
  <c r="S695" i="1" l="1"/>
  <c r="R696" i="1"/>
  <c r="S696" i="1" l="1"/>
  <c r="R697" i="1"/>
  <c r="S697" i="1" l="1"/>
  <c r="R698" i="1"/>
  <c r="S698" i="1" l="1"/>
  <c r="R699" i="1"/>
  <c r="S699" i="1" l="1"/>
  <c r="R700" i="1"/>
  <c r="S700" i="1" l="1"/>
  <c r="R701" i="1"/>
  <c r="S701" i="1" l="1"/>
  <c r="R702" i="1"/>
  <c r="S702" i="1" l="1"/>
  <c r="R703" i="1"/>
  <c r="S703" i="1" l="1"/>
  <c r="R704" i="1"/>
  <c r="S704" i="1" l="1"/>
  <c r="R705" i="1"/>
  <c r="S705" i="1" l="1"/>
  <c r="R706" i="1"/>
  <c r="S706" i="1" l="1"/>
  <c r="R707" i="1"/>
  <c r="S707" i="1" l="1"/>
  <c r="R708" i="1"/>
  <c r="S708" i="1" l="1"/>
  <c r="R709" i="1"/>
  <c r="S709" i="1" l="1"/>
  <c r="R710" i="1"/>
  <c r="S710" i="1" l="1"/>
  <c r="R711" i="1"/>
  <c r="S711" i="1" l="1"/>
  <c r="R712" i="1"/>
  <c r="S712" i="1" l="1"/>
  <c r="R713" i="1"/>
  <c r="S713" i="1" l="1"/>
  <c r="R714" i="1"/>
  <c r="S714" i="1" l="1"/>
  <c r="R715" i="1"/>
  <c r="S715" i="1" l="1"/>
  <c r="R716" i="1"/>
  <c r="S716" i="1" l="1"/>
  <c r="R717" i="1"/>
  <c r="S717" i="1" l="1"/>
  <c r="R718" i="1"/>
  <c r="S718" i="1" l="1"/>
  <c r="R719" i="1"/>
  <c r="S719" i="1" l="1"/>
  <c r="R720" i="1"/>
  <c r="S720" i="1" l="1"/>
  <c r="R721" i="1"/>
  <c r="S721" i="1" l="1"/>
  <c r="R722" i="1"/>
  <c r="S722" i="1" l="1"/>
  <c r="R723" i="1"/>
  <c r="S723" i="1" l="1"/>
  <c r="R724" i="1"/>
  <c r="S724" i="1" l="1"/>
  <c r="R725" i="1"/>
  <c r="S725" i="1" l="1"/>
  <c r="R726" i="1"/>
  <c r="C5" i="2" s="1"/>
  <c r="S726" i="1" l="1"/>
  <c r="R727" i="1"/>
  <c r="S727" i="1" l="1"/>
  <c r="R728" i="1"/>
  <c r="O5" i="2"/>
  <c r="P5" i="2"/>
  <c r="Q5" i="2"/>
  <c r="S728" i="1" l="1"/>
  <c r="R729" i="1"/>
  <c r="S729" i="1" l="1"/>
  <c r="R730" i="1"/>
  <c r="R731" i="1" l="1"/>
  <c r="S730" i="1"/>
  <c r="S731" i="1" l="1"/>
  <c r="R732" i="1"/>
  <c r="S732" i="1" l="1"/>
  <c r="R733" i="1"/>
  <c r="S733" i="1" l="1"/>
  <c r="R734" i="1"/>
  <c r="S734" i="1" l="1"/>
  <c r="R735" i="1"/>
  <c r="S735" i="1" l="1"/>
  <c r="R736" i="1"/>
  <c r="S736" i="1" l="1"/>
  <c r="R737" i="1"/>
  <c r="S737" i="1" l="1"/>
  <c r="R738" i="1"/>
  <c r="S738" i="1" l="1"/>
  <c r="R739" i="1"/>
  <c r="S739" i="1" l="1"/>
  <c r="R740" i="1"/>
  <c r="S740" i="1" l="1"/>
  <c r="R741" i="1"/>
  <c r="S741" i="1" l="1"/>
  <c r="R742" i="1"/>
  <c r="S742" i="1" l="1"/>
  <c r="R743" i="1"/>
  <c r="S743" i="1" l="1"/>
  <c r="R744" i="1"/>
  <c r="S744" i="1" l="1"/>
  <c r="R745" i="1"/>
  <c r="S745" i="1" l="1"/>
  <c r="R746" i="1"/>
  <c r="S746" i="1" l="1"/>
  <c r="R747" i="1"/>
  <c r="S747" i="1" l="1"/>
  <c r="R748" i="1"/>
  <c r="S748" i="1" l="1"/>
  <c r="R749" i="1"/>
  <c r="S749" i="1" l="1"/>
  <c r="R750" i="1"/>
  <c r="S750" i="1" l="1"/>
  <c r="R751" i="1"/>
  <c r="S751" i="1" l="1"/>
  <c r="R752" i="1"/>
  <c r="S752" i="1" l="1"/>
  <c r="R753" i="1"/>
  <c r="S753" i="1" l="1"/>
  <c r="R754" i="1"/>
  <c r="S754" i="1" l="1"/>
  <c r="R755" i="1"/>
  <c r="S755" i="1" l="1"/>
  <c r="R756" i="1"/>
  <c r="S756" i="1" l="1"/>
  <c r="R757" i="1"/>
  <c r="S757" i="1" l="1"/>
  <c r="R758" i="1"/>
  <c r="S758" i="1" l="1"/>
  <c r="R759" i="1"/>
  <c r="S759" i="1" l="1"/>
  <c r="R760" i="1"/>
  <c r="R761" i="1" l="1"/>
  <c r="S760" i="1"/>
  <c r="S761" i="1" l="1"/>
  <c r="R762" i="1"/>
  <c r="S762" i="1" l="1"/>
  <c r="R763" i="1"/>
  <c r="S763" i="1" l="1"/>
  <c r="R764" i="1"/>
  <c r="S764" i="1" l="1"/>
  <c r="R765" i="1"/>
  <c r="S765" i="1" l="1"/>
  <c r="R766" i="1"/>
  <c r="S766" i="1" l="1"/>
  <c r="R767" i="1"/>
  <c r="S767" i="1" l="1"/>
  <c r="R768" i="1"/>
  <c r="R769" i="1" l="1"/>
  <c r="S768" i="1"/>
  <c r="S769" i="1" l="1"/>
  <c r="R770" i="1"/>
  <c r="S770" i="1" l="1"/>
  <c r="R771" i="1"/>
  <c r="S771" i="1" l="1"/>
  <c r="R772" i="1"/>
  <c r="S772" i="1" l="1"/>
  <c r="R773" i="1"/>
  <c r="S773" i="1" l="1"/>
  <c r="R774" i="1"/>
  <c r="S774" i="1" l="1"/>
  <c r="R775" i="1"/>
  <c r="S775" i="1" l="1"/>
  <c r="R776" i="1"/>
  <c r="S776" i="1" l="1"/>
  <c r="R777" i="1"/>
  <c r="S777" i="1" l="1"/>
  <c r="R778" i="1"/>
  <c r="S778" i="1" l="1"/>
  <c r="R779" i="1"/>
  <c r="S779" i="1" l="1"/>
  <c r="R780" i="1"/>
  <c r="S780" i="1" l="1"/>
  <c r="R781" i="1"/>
  <c r="S781" i="1" l="1"/>
  <c r="R782" i="1"/>
  <c r="S782" i="1" l="1"/>
  <c r="R783" i="1"/>
  <c r="S783" i="1" l="1"/>
  <c r="R784" i="1"/>
  <c r="S784" i="1" l="1"/>
  <c r="R785" i="1"/>
  <c r="S785" i="1" l="1"/>
  <c r="R786" i="1"/>
  <c r="S786" i="1" l="1"/>
  <c r="R787" i="1"/>
  <c r="S787" i="1" l="1"/>
  <c r="R788" i="1"/>
  <c r="S788" i="1" l="1"/>
  <c r="R789" i="1"/>
  <c r="S789" i="1" l="1"/>
  <c r="R790" i="1"/>
  <c r="S790" i="1" l="1"/>
  <c r="R791" i="1"/>
  <c r="R792" i="1" l="1"/>
  <c r="S791" i="1"/>
  <c r="S792" i="1" l="1"/>
  <c r="R793" i="1"/>
  <c r="S793" i="1" l="1"/>
  <c r="R794" i="1"/>
  <c r="S794" i="1" l="1"/>
  <c r="R795" i="1"/>
  <c r="S795" i="1" l="1"/>
  <c r="R796" i="1"/>
  <c r="S796" i="1" l="1"/>
  <c r="R797" i="1"/>
  <c r="S797" i="1" l="1"/>
  <c r="R798" i="1"/>
  <c r="S798" i="1" l="1"/>
  <c r="R799" i="1"/>
  <c r="S799" i="1" l="1"/>
  <c r="R800" i="1"/>
  <c r="S800" i="1" l="1"/>
  <c r="R801" i="1"/>
  <c r="S801" i="1" l="1"/>
  <c r="R802" i="1"/>
  <c r="S802" i="1" l="1"/>
  <c r="R803" i="1"/>
  <c r="S803" i="1" l="1"/>
  <c r="R804" i="1"/>
  <c r="S804" i="1" l="1"/>
  <c r="R805" i="1"/>
  <c r="S805" i="1" l="1"/>
  <c r="R806" i="1"/>
  <c r="S806" i="1" l="1"/>
  <c r="R807" i="1"/>
  <c r="S807" i="1" l="1"/>
  <c r="R808" i="1"/>
  <c r="S808" i="1" l="1"/>
  <c r="R809" i="1"/>
  <c r="S809" i="1" l="1"/>
  <c r="R810" i="1"/>
  <c r="S810" i="1" l="1"/>
  <c r="R811" i="1"/>
  <c r="S811" i="1" l="1"/>
  <c r="R812" i="1"/>
  <c r="S812" i="1" l="1"/>
  <c r="R813" i="1"/>
  <c r="S813" i="1" l="1"/>
  <c r="R814" i="1"/>
  <c r="S814" i="1" l="1"/>
  <c r="R815" i="1"/>
  <c r="S815" i="1" l="1"/>
  <c r="R816" i="1"/>
  <c r="S816" i="1" l="1"/>
  <c r="R817" i="1"/>
  <c r="S817" i="1" l="1"/>
  <c r="R818" i="1"/>
  <c r="S818" i="1" l="1"/>
  <c r="R819" i="1"/>
  <c r="S819" i="1" l="1"/>
  <c r="R820" i="1"/>
  <c r="S820" i="1" l="1"/>
  <c r="R821" i="1"/>
  <c r="S821" i="1" l="1"/>
  <c r="R822" i="1"/>
  <c r="S822" i="1" l="1"/>
  <c r="R823" i="1"/>
  <c r="S823" i="1" l="1"/>
  <c r="R824" i="1"/>
  <c r="S824" i="1" l="1"/>
  <c r="R825" i="1"/>
  <c r="S825" i="1" l="1"/>
  <c r="R826" i="1"/>
  <c r="S826" i="1" l="1"/>
  <c r="R827" i="1"/>
  <c r="S827" i="1" l="1"/>
  <c r="R828" i="1"/>
  <c r="S828" i="1" l="1"/>
  <c r="R829" i="1"/>
  <c r="S829" i="1" l="1"/>
  <c r="R830" i="1"/>
  <c r="S830" i="1" l="1"/>
  <c r="R831" i="1"/>
  <c r="S831" i="1" l="1"/>
  <c r="R832" i="1"/>
  <c r="S832" i="1" l="1"/>
  <c r="R833" i="1"/>
  <c r="S833" i="1" l="1"/>
  <c r="R834" i="1"/>
  <c r="S834" i="1" l="1"/>
  <c r="R835" i="1"/>
  <c r="S835" i="1" l="1"/>
  <c r="R836" i="1"/>
  <c r="S836" i="1" l="1"/>
  <c r="R837" i="1"/>
  <c r="S837" i="1" l="1"/>
  <c r="R838" i="1"/>
  <c r="S838" i="1" l="1"/>
  <c r="R839" i="1"/>
  <c r="S839" i="1" l="1"/>
  <c r="R840" i="1"/>
  <c r="S840" i="1" l="1"/>
  <c r="R841" i="1"/>
  <c r="S841" i="1" l="1"/>
  <c r="R842" i="1"/>
  <c r="S842" i="1" l="1"/>
  <c r="R843" i="1"/>
  <c r="S843" i="1" l="1"/>
  <c r="R844" i="1"/>
  <c r="S844" i="1" l="1"/>
  <c r="R845" i="1"/>
  <c r="S845" i="1" l="1"/>
  <c r="R846" i="1"/>
  <c r="S846" i="1" l="1"/>
  <c r="R847" i="1"/>
  <c r="S847" i="1" l="1"/>
  <c r="R848" i="1"/>
  <c r="S848" i="1" l="1"/>
  <c r="R849" i="1"/>
  <c r="S849" i="1" l="1"/>
  <c r="R850" i="1"/>
  <c r="S850" i="1" l="1"/>
  <c r="R851" i="1"/>
  <c r="S851" i="1" l="1"/>
  <c r="R852" i="1"/>
  <c r="S852" i="1" l="1"/>
  <c r="R853" i="1"/>
  <c r="S853" i="1" l="1"/>
  <c r="R854" i="1"/>
  <c r="S854" i="1" l="1"/>
  <c r="R855" i="1"/>
  <c r="S855" i="1" l="1"/>
  <c r="R856" i="1"/>
  <c r="S856" i="1" l="1"/>
  <c r="R857" i="1"/>
  <c r="R858" i="1" l="1"/>
  <c r="S857" i="1"/>
  <c r="R859" i="1" l="1"/>
  <c r="S858" i="1"/>
  <c r="S859" i="1" l="1"/>
  <c r="R860" i="1"/>
  <c r="S860" i="1" l="1"/>
  <c r="R861" i="1"/>
  <c r="S861" i="1" l="1"/>
  <c r="R862" i="1"/>
  <c r="S862" i="1" l="1"/>
  <c r="R863" i="1"/>
  <c r="S863" i="1" l="1"/>
  <c r="R864" i="1"/>
  <c r="S864" i="1" l="1"/>
  <c r="R865" i="1"/>
  <c r="S865" i="1" l="1"/>
  <c r="R866" i="1"/>
  <c r="S866" i="1" l="1"/>
  <c r="R867" i="1"/>
  <c r="S867" i="1" l="1"/>
  <c r="R868" i="1"/>
  <c r="S868" i="1" l="1"/>
  <c r="R869" i="1"/>
  <c r="S869" i="1" l="1"/>
  <c r="R870" i="1"/>
  <c r="S870" i="1" l="1"/>
  <c r="R871" i="1"/>
  <c r="S871" i="1" l="1"/>
  <c r="R872" i="1"/>
  <c r="R873" i="1" l="1"/>
  <c r="S872" i="1"/>
  <c r="R874" i="1" l="1"/>
  <c r="S873" i="1"/>
  <c r="R875" i="1" l="1"/>
  <c r="S874" i="1"/>
  <c r="S875" i="1" l="1"/>
  <c r="R876" i="1"/>
  <c r="S876" i="1" l="1"/>
  <c r="R877" i="1"/>
  <c r="S877" i="1" l="1"/>
  <c r="R878" i="1"/>
  <c r="S878" i="1" l="1"/>
  <c r="R879" i="1"/>
  <c r="S879" i="1" l="1"/>
  <c r="R880" i="1"/>
  <c r="S880" i="1" l="1"/>
  <c r="R881" i="1"/>
  <c r="S881" i="1" l="1"/>
  <c r="R882" i="1"/>
  <c r="S882" i="1" l="1"/>
  <c r="R883" i="1"/>
  <c r="S883" i="1" l="1"/>
  <c r="R884" i="1"/>
  <c r="S884" i="1" l="1"/>
  <c r="R885" i="1"/>
  <c r="S885" i="1" l="1"/>
  <c r="R886" i="1"/>
  <c r="S886" i="1" l="1"/>
  <c r="R887" i="1"/>
  <c r="S887" i="1" l="1"/>
  <c r="R888" i="1"/>
  <c r="S888" i="1" l="1"/>
  <c r="R889" i="1"/>
  <c r="R890" i="1" l="1"/>
  <c r="S889" i="1"/>
  <c r="S890" i="1" l="1"/>
  <c r="R891" i="1"/>
  <c r="S891" i="1" l="1"/>
  <c r="R892" i="1"/>
  <c r="S892" i="1" l="1"/>
  <c r="R893" i="1"/>
  <c r="S893" i="1" l="1"/>
  <c r="R894" i="1"/>
  <c r="S894" i="1" l="1"/>
  <c r="R895" i="1"/>
  <c r="S895" i="1" l="1"/>
  <c r="R896" i="1"/>
  <c r="R897" i="1" l="1"/>
  <c r="S896" i="1"/>
  <c r="S897" i="1" l="1"/>
  <c r="R898" i="1"/>
  <c r="S898" i="1" l="1"/>
  <c r="R899" i="1"/>
  <c r="S899" i="1" l="1"/>
  <c r="R900" i="1"/>
  <c r="S900" i="1" l="1"/>
  <c r="R901" i="1"/>
  <c r="S901" i="1" l="1"/>
  <c r="R902" i="1"/>
  <c r="S902" i="1" l="1"/>
  <c r="R903" i="1"/>
  <c r="S903" i="1" l="1"/>
  <c r="R904" i="1"/>
  <c r="S904" i="1" l="1"/>
  <c r="R905" i="1"/>
  <c r="S905" i="1" l="1"/>
  <c r="R906" i="1"/>
  <c r="S906" i="1" l="1"/>
  <c r="R907" i="1"/>
  <c r="S907" i="1" l="1"/>
  <c r="R908" i="1"/>
  <c r="S908" i="1" l="1"/>
  <c r="R909" i="1"/>
  <c r="S909" i="1" l="1"/>
  <c r="R910" i="1"/>
  <c r="S910" i="1" l="1"/>
  <c r="R911" i="1"/>
  <c r="S911" i="1" l="1"/>
  <c r="R912" i="1"/>
  <c r="S912" i="1" l="1"/>
  <c r="R913" i="1"/>
  <c r="S913" i="1" l="1"/>
  <c r="R914" i="1"/>
  <c r="S914" i="1" l="1"/>
  <c r="R915" i="1"/>
  <c r="S915" i="1" l="1"/>
  <c r="R916" i="1"/>
  <c r="R917" i="1" l="1"/>
  <c r="S916" i="1"/>
  <c r="S917" i="1" l="1"/>
  <c r="R918" i="1"/>
  <c r="S918" i="1" l="1"/>
  <c r="R919" i="1"/>
  <c r="R920" i="1" l="1"/>
  <c r="S919" i="1"/>
  <c r="S920" i="1" l="1"/>
  <c r="R921" i="1"/>
  <c r="R922" i="1" l="1"/>
  <c r="S921" i="1"/>
  <c r="R923" i="1" l="1"/>
  <c r="S922" i="1"/>
  <c r="S923" i="1" l="1"/>
  <c r="R924" i="1"/>
  <c r="S924" i="1" l="1"/>
  <c r="R925" i="1"/>
  <c r="S925" i="1" l="1"/>
  <c r="R926" i="1"/>
  <c r="S926" i="1" l="1"/>
  <c r="R927" i="1"/>
  <c r="S927" i="1" l="1"/>
  <c r="R928" i="1"/>
  <c r="S928" i="1" l="1"/>
  <c r="R929" i="1"/>
  <c r="S929" i="1" l="1"/>
  <c r="R930" i="1"/>
  <c r="S930" i="1" l="1"/>
  <c r="R931" i="1"/>
  <c r="S931" i="1" l="1"/>
  <c r="R932" i="1"/>
  <c r="S932" i="1" l="1"/>
  <c r="R933" i="1"/>
  <c r="S933" i="1" l="1"/>
  <c r="R934" i="1"/>
  <c r="S934" i="1" l="1"/>
  <c r="R935" i="1"/>
  <c r="S935" i="1" l="1"/>
  <c r="R936" i="1"/>
  <c r="S936" i="1" l="1"/>
  <c r="R937" i="1"/>
  <c r="R938" i="1" l="1"/>
  <c r="S937" i="1"/>
  <c r="R939" i="1" l="1"/>
  <c r="S938" i="1"/>
  <c r="S939" i="1" l="1"/>
  <c r="R940" i="1"/>
  <c r="S940" i="1" l="1"/>
  <c r="R941" i="1"/>
  <c r="S941" i="1" l="1"/>
  <c r="R942" i="1"/>
  <c r="S942" i="1" l="1"/>
  <c r="R943" i="1"/>
  <c r="S943" i="1" l="1"/>
  <c r="R944" i="1"/>
  <c r="S944" i="1" l="1"/>
  <c r="R945" i="1"/>
  <c r="S945" i="1" l="1"/>
  <c r="R946" i="1"/>
  <c r="S946" i="1" l="1"/>
  <c r="R947" i="1"/>
  <c r="S947" i="1" l="1"/>
  <c r="R948" i="1"/>
  <c r="S948" i="1" l="1"/>
  <c r="R949" i="1"/>
  <c r="S949" i="1" l="1"/>
  <c r="R950" i="1"/>
  <c r="S950" i="1" l="1"/>
  <c r="R951" i="1"/>
  <c r="S951" i="1" l="1"/>
  <c r="R952" i="1"/>
  <c r="S952" i="1" l="1"/>
  <c r="R953" i="1"/>
  <c r="R954" i="1" l="1"/>
  <c r="S953" i="1"/>
  <c r="S954" i="1" l="1"/>
  <c r="R955" i="1"/>
  <c r="S955" i="1" l="1"/>
  <c r="R956" i="1"/>
  <c r="S956" i="1" l="1"/>
  <c r="R957" i="1"/>
  <c r="S957" i="1" l="1"/>
  <c r="R958" i="1"/>
  <c r="S958" i="1" l="1"/>
  <c r="R959" i="1"/>
  <c r="S959" i="1" l="1"/>
  <c r="R960" i="1"/>
  <c r="S960" i="1" l="1"/>
  <c r="R961" i="1"/>
  <c r="S961" i="1" l="1"/>
  <c r="R962" i="1"/>
  <c r="S962" i="1" l="1"/>
  <c r="R963" i="1"/>
  <c r="S963" i="1" l="1"/>
  <c r="R964" i="1"/>
  <c r="S964" i="1" l="1"/>
  <c r="R965" i="1"/>
  <c r="S965" i="1" l="1"/>
  <c r="R966" i="1"/>
  <c r="S966" i="1" l="1"/>
  <c r="R967" i="1"/>
  <c r="S967" i="1" l="1"/>
  <c r="R968" i="1"/>
  <c r="S968" i="1" l="1"/>
  <c r="R969" i="1"/>
  <c r="S969" i="1" l="1"/>
  <c r="R970" i="1"/>
  <c r="S970" i="1" l="1"/>
  <c r="R971" i="1"/>
  <c r="S971" i="1" l="1"/>
  <c r="R972" i="1"/>
  <c r="C6" i="2" s="1"/>
  <c r="S972" i="1" l="1"/>
  <c r="R973" i="1"/>
  <c r="S973" i="1" l="1"/>
  <c r="R974" i="1"/>
  <c r="O6" i="2"/>
  <c r="Q6" i="2"/>
  <c r="P6" i="2"/>
  <c r="S974" i="1" l="1"/>
  <c r="R975" i="1"/>
  <c r="S975" i="1" l="1"/>
  <c r="R976" i="1"/>
  <c r="S976" i="1" l="1"/>
  <c r="R977" i="1"/>
  <c r="S977" i="1" l="1"/>
  <c r="R978" i="1"/>
  <c r="S978" i="1" l="1"/>
  <c r="R979" i="1"/>
  <c r="S979" i="1" l="1"/>
  <c r="R980" i="1"/>
  <c r="S980" i="1" l="1"/>
  <c r="R981" i="1"/>
  <c r="S981" i="1" l="1"/>
  <c r="R982" i="1"/>
  <c r="S982" i="1" l="1"/>
  <c r="R983" i="1"/>
  <c r="R984" i="1" l="1"/>
  <c r="S983" i="1"/>
  <c r="S984" i="1" l="1"/>
  <c r="R985" i="1"/>
  <c r="R986" i="1" l="1"/>
  <c r="S985" i="1"/>
  <c r="R987" i="1" l="1"/>
  <c r="S986" i="1"/>
  <c r="S987" i="1" l="1"/>
  <c r="R988" i="1"/>
  <c r="S988" i="1" l="1"/>
  <c r="R989" i="1"/>
  <c r="S989" i="1" l="1"/>
  <c r="R990" i="1"/>
  <c r="S990" i="1" l="1"/>
  <c r="R991" i="1"/>
  <c r="S991" i="1" l="1"/>
  <c r="R992" i="1"/>
  <c r="S992" i="1" l="1"/>
  <c r="R993" i="1"/>
  <c r="S993" i="1" l="1"/>
  <c r="R994" i="1"/>
  <c r="S994" i="1" l="1"/>
  <c r="R995" i="1"/>
  <c r="S995" i="1" l="1"/>
  <c r="R996" i="1"/>
  <c r="S996" i="1" l="1"/>
  <c r="R997" i="1"/>
  <c r="S997" i="1" l="1"/>
  <c r="R998" i="1"/>
  <c r="S998" i="1" l="1"/>
  <c r="R999" i="1"/>
  <c r="S999" i="1" l="1"/>
  <c r="R1000" i="1"/>
  <c r="S1000" i="1" l="1"/>
  <c r="R1001" i="1"/>
  <c r="R1002" i="1" l="1"/>
  <c r="S1001" i="1"/>
  <c r="R1003" i="1" l="1"/>
  <c r="S1002" i="1"/>
  <c r="S1003" i="1" l="1"/>
  <c r="R1004" i="1"/>
  <c r="S1004" i="1" l="1"/>
  <c r="R1005" i="1"/>
  <c r="S1005" i="1" l="1"/>
  <c r="R1006" i="1"/>
  <c r="S1006" i="1" l="1"/>
  <c r="R1007" i="1"/>
  <c r="S1007" i="1" l="1"/>
  <c r="R1008" i="1"/>
  <c r="S1008" i="1" l="1"/>
  <c r="R1009" i="1"/>
  <c r="S1009" i="1" l="1"/>
  <c r="R1010" i="1"/>
  <c r="S1010" i="1" l="1"/>
  <c r="R1011" i="1"/>
  <c r="S1011" i="1" l="1"/>
  <c r="R1012" i="1"/>
  <c r="S1012" i="1" l="1"/>
  <c r="R1013" i="1"/>
  <c r="S1013" i="1" l="1"/>
  <c r="R1014" i="1"/>
  <c r="S1014" i="1" l="1"/>
  <c r="R1015" i="1"/>
  <c r="S1015" i="1" l="1"/>
  <c r="R1016" i="1"/>
  <c r="S1016" i="1" l="1"/>
  <c r="R1017" i="1"/>
  <c r="R1018" i="1" l="1"/>
  <c r="S1017" i="1"/>
  <c r="S1018" i="1" l="1"/>
  <c r="R1019" i="1"/>
  <c r="S1019" i="1" l="1"/>
  <c r="R1020" i="1"/>
  <c r="S1020" i="1" l="1"/>
  <c r="R1021" i="1"/>
  <c r="S1021" i="1" l="1"/>
  <c r="R1022" i="1"/>
  <c r="S1022" i="1" l="1"/>
  <c r="R1023" i="1"/>
  <c r="S1023" i="1" l="1"/>
  <c r="R1024" i="1"/>
  <c r="R1025" i="1" l="1"/>
  <c r="S1024" i="1"/>
  <c r="S1025" i="1" l="1"/>
  <c r="R1026" i="1"/>
  <c r="S1026" i="1" l="1"/>
  <c r="R1027" i="1"/>
  <c r="S1027" i="1" l="1"/>
  <c r="R1028" i="1"/>
  <c r="S1028" i="1" l="1"/>
  <c r="R1029" i="1"/>
  <c r="S1029" i="1" l="1"/>
  <c r="R1030" i="1"/>
  <c r="S1030" i="1" l="1"/>
  <c r="R1031" i="1"/>
  <c r="S1031" i="1" l="1"/>
  <c r="R1032" i="1"/>
  <c r="S1032" i="1" l="1"/>
  <c r="R1033" i="1"/>
  <c r="S1033" i="1" l="1"/>
  <c r="R1034" i="1"/>
  <c r="S1034" i="1" l="1"/>
  <c r="R1035" i="1"/>
  <c r="S1035" i="1" l="1"/>
  <c r="R1036" i="1"/>
  <c r="R1037" i="1" l="1"/>
  <c r="S1036" i="1"/>
  <c r="S1037" i="1" l="1"/>
  <c r="R1038" i="1"/>
  <c r="S1038" i="1" l="1"/>
  <c r="R1039" i="1"/>
  <c r="S1039" i="1" l="1"/>
  <c r="R1040" i="1"/>
  <c r="S1040" i="1" l="1"/>
  <c r="R1041" i="1"/>
  <c r="S1041" i="1" l="1"/>
  <c r="R1042" i="1"/>
  <c r="S1042" i="1" l="1"/>
  <c r="R1043" i="1"/>
  <c r="S1043" i="1" l="1"/>
  <c r="R1044" i="1"/>
  <c r="S1044" i="1" l="1"/>
  <c r="R1045" i="1"/>
  <c r="S1045" i="1" l="1"/>
  <c r="R1046" i="1"/>
  <c r="S1046" i="1" l="1"/>
  <c r="R1047" i="1"/>
  <c r="R1048" i="1" l="1"/>
  <c r="S1047" i="1"/>
  <c r="S1048" i="1" l="1"/>
  <c r="R1049" i="1"/>
  <c r="R1050" i="1" l="1"/>
  <c r="S1049" i="1"/>
  <c r="R1051" i="1" l="1"/>
  <c r="S1050" i="1"/>
  <c r="S1051" i="1" l="1"/>
  <c r="R1052" i="1"/>
  <c r="S1052" i="1" l="1"/>
  <c r="R1053" i="1"/>
  <c r="S1053" i="1" l="1"/>
  <c r="R1054" i="1"/>
  <c r="S1054" i="1" l="1"/>
  <c r="R1055" i="1"/>
  <c r="S1055" i="1" l="1"/>
  <c r="R1056" i="1"/>
  <c r="S1056" i="1" l="1"/>
  <c r="R1057" i="1"/>
  <c r="S1057" i="1" l="1"/>
  <c r="R1058" i="1"/>
  <c r="S1058" i="1" l="1"/>
  <c r="R1059" i="1"/>
  <c r="S1059" i="1" l="1"/>
  <c r="R1060" i="1"/>
  <c r="S1060" i="1" l="1"/>
  <c r="R1061" i="1"/>
  <c r="S1061" i="1" l="1"/>
  <c r="R1062" i="1"/>
  <c r="S1062" i="1" l="1"/>
  <c r="R1063" i="1"/>
  <c r="S1063" i="1" l="1"/>
  <c r="R1064" i="1"/>
  <c r="S1064" i="1" l="1"/>
  <c r="R1065" i="1"/>
  <c r="R1066" i="1" l="1"/>
  <c r="S1065" i="1"/>
  <c r="S1066" i="1" l="1"/>
  <c r="R1067" i="1"/>
  <c r="S1067" i="1" l="1"/>
  <c r="R1068" i="1"/>
  <c r="S1068" i="1" l="1"/>
  <c r="R1069" i="1"/>
  <c r="S1069" i="1" l="1"/>
  <c r="R1070" i="1"/>
  <c r="S1070" i="1" l="1"/>
  <c r="R1071" i="1"/>
  <c r="S1071" i="1" l="1"/>
  <c r="R1072" i="1"/>
  <c r="S1072" i="1" l="1"/>
  <c r="R1073" i="1"/>
  <c r="S1073" i="1" l="1"/>
  <c r="R1074" i="1"/>
  <c r="S1074" i="1" l="1"/>
  <c r="R1075" i="1"/>
  <c r="S1075" i="1" l="1"/>
  <c r="R1076" i="1"/>
  <c r="S1076" i="1" l="1"/>
  <c r="R1077" i="1"/>
  <c r="S1077" i="1" l="1"/>
  <c r="R1078" i="1"/>
  <c r="S1078" i="1" l="1"/>
  <c r="R1079" i="1"/>
  <c r="S1079" i="1" l="1"/>
  <c r="R1080" i="1"/>
  <c r="S1080" i="1" l="1"/>
  <c r="R1081" i="1"/>
  <c r="R1082" i="1" l="1"/>
  <c r="S1081" i="1"/>
  <c r="S1082" i="1" l="1"/>
  <c r="R1083" i="1"/>
  <c r="S1083" i="1" l="1"/>
  <c r="R1084" i="1"/>
  <c r="S1084" i="1" l="1"/>
  <c r="R1085" i="1"/>
  <c r="S1085" i="1" l="1"/>
  <c r="R1086" i="1"/>
  <c r="S1086" i="1" l="1"/>
  <c r="R1087" i="1"/>
  <c r="S1087" i="1" l="1"/>
  <c r="R1088" i="1"/>
  <c r="S1088" i="1" l="1"/>
  <c r="R1089" i="1"/>
  <c r="S1089" i="1" l="1"/>
  <c r="R1090" i="1"/>
  <c r="S1090" i="1" l="1"/>
  <c r="R1091" i="1"/>
  <c r="S1091" i="1" l="1"/>
  <c r="R1092" i="1"/>
  <c r="S1092" i="1" l="1"/>
  <c r="R1093" i="1"/>
  <c r="S1093" i="1" l="1"/>
  <c r="R1094" i="1"/>
  <c r="S1094" i="1" l="1"/>
  <c r="R1095" i="1"/>
  <c r="S1095" i="1" l="1"/>
  <c r="R1096" i="1"/>
  <c r="R1097" i="1" l="1"/>
  <c r="S1096" i="1"/>
  <c r="S1097" i="1" l="1"/>
  <c r="R1098" i="1"/>
  <c r="S1098" i="1" l="1"/>
  <c r="R1099" i="1"/>
  <c r="S1099" i="1" l="1"/>
  <c r="R1100" i="1"/>
  <c r="S1100" i="1" l="1"/>
  <c r="R1101" i="1"/>
  <c r="S1101" i="1" l="1"/>
  <c r="R1102" i="1"/>
  <c r="S1102" i="1" l="1"/>
  <c r="R1103" i="1"/>
  <c r="S1103" i="1" l="1"/>
  <c r="R1104" i="1"/>
  <c r="S1104" i="1" l="1"/>
  <c r="R1105" i="1"/>
  <c r="S1105" i="1" l="1"/>
  <c r="R1106" i="1"/>
  <c r="S1106" i="1" l="1"/>
  <c r="R1107" i="1"/>
  <c r="S1107" i="1" l="1"/>
  <c r="R1108" i="1"/>
  <c r="R1109" i="1" l="1"/>
  <c r="S1108" i="1"/>
  <c r="S1109" i="1" l="1"/>
  <c r="R1110" i="1"/>
  <c r="S1110" i="1" l="1"/>
  <c r="R1111" i="1"/>
  <c r="R1112" i="1" l="1"/>
  <c r="S1111" i="1"/>
  <c r="S1112" i="1" l="1"/>
  <c r="R1113" i="1"/>
  <c r="R1114" i="1" l="1"/>
  <c r="S1113" i="1"/>
  <c r="R1115" i="1" l="1"/>
  <c r="S1114" i="1"/>
  <c r="S1115" i="1" l="1"/>
  <c r="R1116" i="1"/>
  <c r="S1116" i="1" l="1"/>
  <c r="R1117" i="1"/>
  <c r="S1117" i="1" l="1"/>
  <c r="R1118" i="1"/>
  <c r="S1118" i="1" l="1"/>
  <c r="R1119" i="1"/>
  <c r="S1119" i="1" l="1"/>
  <c r="R1120" i="1"/>
  <c r="S1120" i="1" l="1"/>
  <c r="R1121" i="1"/>
  <c r="S1121" i="1" l="1"/>
  <c r="R1122" i="1"/>
  <c r="S1122" i="1" l="1"/>
  <c r="R1123" i="1"/>
  <c r="S1123" i="1" l="1"/>
  <c r="R1124" i="1"/>
  <c r="S1124" i="1" l="1"/>
  <c r="R1125" i="1"/>
  <c r="S1125" i="1" l="1"/>
  <c r="R1126" i="1"/>
  <c r="S1126" i="1" l="1"/>
  <c r="R1127" i="1"/>
  <c r="S1127" i="1" l="1"/>
  <c r="R1128" i="1"/>
  <c r="S1128" i="1" l="1"/>
  <c r="R1129" i="1"/>
  <c r="R1130" i="1" l="1"/>
  <c r="S1129" i="1"/>
  <c r="S1130" i="1" l="1"/>
  <c r="R1131" i="1"/>
  <c r="S1131" i="1" l="1"/>
  <c r="R1132" i="1"/>
  <c r="S1132" i="1" l="1"/>
  <c r="R1133" i="1"/>
  <c r="S1133" i="1" l="1"/>
  <c r="R1134" i="1"/>
  <c r="S1134" i="1" l="1"/>
  <c r="R1135" i="1"/>
  <c r="S1135" i="1" l="1"/>
  <c r="R1136" i="1"/>
  <c r="S1136" i="1" l="1"/>
  <c r="R1137" i="1"/>
  <c r="S1137" i="1" l="1"/>
  <c r="R1138" i="1"/>
  <c r="S1138" i="1" l="1"/>
  <c r="R1139" i="1"/>
  <c r="S1139" i="1" l="1"/>
  <c r="R1140" i="1"/>
  <c r="S1140" i="1" l="1"/>
  <c r="R1141" i="1"/>
  <c r="S1141" i="1" l="1"/>
  <c r="R1142" i="1"/>
  <c r="S1142" i="1" l="1"/>
  <c r="R1143" i="1"/>
  <c r="S1143" i="1" l="1"/>
  <c r="R1144" i="1"/>
  <c r="S1144" i="1" l="1"/>
  <c r="R1145" i="1"/>
  <c r="R1146" i="1" l="1"/>
  <c r="S1145" i="1"/>
  <c r="S1146" i="1" l="1"/>
  <c r="R1147" i="1"/>
  <c r="S1147" i="1" l="1"/>
  <c r="R1148" i="1"/>
  <c r="S1148" i="1" l="1"/>
  <c r="R1149" i="1"/>
  <c r="S1149" i="1" l="1"/>
  <c r="R1150" i="1"/>
  <c r="S1150" i="1" l="1"/>
  <c r="R1151" i="1"/>
  <c r="S1151" i="1" l="1"/>
  <c r="R1152" i="1"/>
  <c r="S1152" i="1" l="1"/>
  <c r="R1153" i="1"/>
  <c r="S1153" i="1" l="1"/>
  <c r="R1154" i="1"/>
  <c r="S1154" i="1" l="1"/>
  <c r="R1155" i="1"/>
  <c r="S1155" i="1" l="1"/>
  <c r="R1156" i="1"/>
  <c r="S1156" i="1" l="1"/>
  <c r="R1157" i="1"/>
  <c r="S1157" i="1" l="1"/>
  <c r="R1158" i="1"/>
  <c r="S1158" i="1" l="1"/>
  <c r="R1159" i="1"/>
  <c r="S1159" i="1" l="1"/>
  <c r="R1160" i="1"/>
  <c r="S1160" i="1" l="1"/>
  <c r="R1161" i="1"/>
  <c r="S1161" i="1" l="1"/>
  <c r="R1162" i="1"/>
  <c r="S1162" i="1" l="1"/>
  <c r="R1163" i="1"/>
  <c r="S1163" i="1" l="1"/>
  <c r="R1164" i="1"/>
  <c r="S1164" i="1" l="1"/>
  <c r="R1165" i="1"/>
  <c r="S1165" i="1" l="1"/>
  <c r="R1166" i="1"/>
  <c r="S1166" i="1" l="1"/>
  <c r="R1167" i="1"/>
  <c r="S1167" i="1" l="1"/>
  <c r="R1168" i="1"/>
  <c r="S1168" i="1" l="1"/>
  <c r="R1169" i="1"/>
  <c r="S1169" i="1" l="1"/>
  <c r="R1170" i="1"/>
  <c r="S1170" i="1" l="1"/>
  <c r="R1171" i="1"/>
  <c r="S1171" i="1" l="1"/>
  <c r="R1172" i="1"/>
  <c r="R1173" i="1" l="1"/>
  <c r="S1172" i="1"/>
  <c r="S1173" i="1" l="1"/>
  <c r="R1174" i="1"/>
  <c r="S1174" i="1" l="1"/>
  <c r="R1175" i="1"/>
  <c r="R1176" i="1" l="1"/>
  <c r="S1175" i="1"/>
  <c r="S1176" i="1" l="1"/>
  <c r="R1177" i="1"/>
  <c r="R1178" i="1" l="1"/>
  <c r="S1177" i="1"/>
  <c r="S1178" i="1" l="1"/>
  <c r="R1179" i="1"/>
  <c r="S1179" i="1" l="1"/>
  <c r="R1180" i="1"/>
  <c r="S1180" i="1" l="1"/>
  <c r="R1181" i="1"/>
  <c r="S1181" i="1" l="1"/>
  <c r="R1182" i="1"/>
  <c r="S1182" i="1" l="1"/>
  <c r="R1183" i="1"/>
  <c r="S1183" i="1" l="1"/>
  <c r="R1184" i="1"/>
  <c r="S1184" i="1" l="1"/>
  <c r="R1185" i="1"/>
  <c r="S1185" i="1" l="1"/>
  <c r="R1186" i="1"/>
  <c r="S1186" i="1" l="1"/>
  <c r="R1187" i="1"/>
  <c r="S1187" i="1" l="1"/>
  <c r="R1188" i="1"/>
  <c r="S1188" i="1" l="1"/>
  <c r="R1189" i="1"/>
  <c r="S1189" i="1" l="1"/>
  <c r="R1190" i="1"/>
  <c r="S1190" i="1" l="1"/>
  <c r="R1191" i="1"/>
  <c r="S1191" i="1" l="1"/>
  <c r="R1192" i="1"/>
  <c r="S1192" i="1" l="1"/>
  <c r="R1193" i="1"/>
  <c r="R1194" i="1" l="1"/>
  <c r="S1193" i="1"/>
  <c r="S1194" i="1" l="1"/>
  <c r="R1195" i="1"/>
  <c r="S1195" i="1" l="1"/>
  <c r="R1196" i="1"/>
  <c r="S1196" i="1" l="1"/>
  <c r="R1197" i="1"/>
  <c r="S1197" i="1" l="1"/>
  <c r="R1198" i="1"/>
  <c r="S1198" i="1" l="1"/>
  <c r="R1199" i="1"/>
  <c r="S1199" i="1" l="1"/>
  <c r="R1200" i="1"/>
  <c r="S1200" i="1" l="1"/>
  <c r="R1201" i="1"/>
  <c r="S1201" i="1" l="1"/>
  <c r="R1202" i="1"/>
  <c r="S1202" i="1" l="1"/>
  <c r="R1203" i="1"/>
  <c r="S1203" i="1" l="1"/>
  <c r="R1204" i="1"/>
  <c r="S1204" i="1" l="1"/>
  <c r="R1205" i="1"/>
  <c r="S1205" i="1" l="1"/>
  <c r="R1206" i="1"/>
  <c r="S1206" i="1" l="1"/>
  <c r="R1207" i="1"/>
  <c r="S1207" i="1" l="1"/>
  <c r="R1208" i="1"/>
  <c r="S1208" i="1" l="1"/>
  <c r="R1209" i="1"/>
  <c r="R1210" i="1" l="1"/>
  <c r="S1209" i="1"/>
  <c r="S1210" i="1" l="1"/>
  <c r="R1211" i="1"/>
  <c r="S1211" i="1" l="1"/>
  <c r="R1212" i="1"/>
  <c r="S1212" i="1" l="1"/>
  <c r="R1213" i="1"/>
  <c r="S1213" i="1" l="1"/>
  <c r="R1214" i="1"/>
  <c r="S1214" i="1" l="1"/>
  <c r="R1215" i="1"/>
  <c r="S1215" i="1" l="1"/>
  <c r="R1216" i="1"/>
  <c r="C7" i="2" s="1"/>
  <c r="S1216" i="1" l="1"/>
  <c r="R1217" i="1"/>
  <c r="S1217" i="1" l="1"/>
  <c r="R1218" i="1"/>
  <c r="Q7" i="2"/>
  <c r="P7" i="2"/>
  <c r="O7" i="2"/>
  <c r="S1218" i="1" l="1"/>
  <c r="R1219" i="1"/>
  <c r="S1219" i="1" l="1"/>
  <c r="R1220" i="1"/>
  <c r="S1220" i="1" l="1"/>
  <c r="R1221" i="1"/>
  <c r="S1221" i="1" l="1"/>
  <c r="R1222" i="1"/>
  <c r="S1222" i="1" l="1"/>
  <c r="R1223" i="1"/>
  <c r="S1223" i="1" l="1"/>
  <c r="R1224" i="1"/>
  <c r="S1224" i="1" l="1"/>
  <c r="R1225" i="1"/>
  <c r="S1225" i="1" l="1"/>
  <c r="R1226" i="1"/>
  <c r="S1226" i="1" l="1"/>
  <c r="R1227" i="1"/>
  <c r="S1227" i="1" l="1"/>
  <c r="R1228" i="1"/>
  <c r="R1229" i="1" l="1"/>
  <c r="S1228" i="1"/>
  <c r="S1229" i="1" l="1"/>
  <c r="R1230" i="1"/>
  <c r="S1230" i="1" l="1"/>
  <c r="R1231" i="1"/>
  <c r="S1231" i="1" l="1"/>
  <c r="R1232" i="1"/>
  <c r="S1232" i="1" l="1"/>
  <c r="R1233" i="1"/>
  <c r="S1233" i="1" l="1"/>
  <c r="R1234" i="1"/>
  <c r="S1234" i="1" l="1"/>
  <c r="R1235" i="1"/>
  <c r="S1235" i="1" l="1"/>
  <c r="R1236" i="1"/>
  <c r="S1236" i="1" l="1"/>
  <c r="R1237" i="1"/>
  <c r="S1237" i="1" l="1"/>
  <c r="R1238" i="1"/>
  <c r="S1238" i="1" l="1"/>
  <c r="R1239" i="1"/>
  <c r="S1239" i="1" l="1"/>
  <c r="R1240" i="1"/>
  <c r="S1240" i="1" l="1"/>
  <c r="R1241" i="1"/>
  <c r="S1241" i="1" l="1"/>
  <c r="R1242" i="1"/>
  <c r="R1243" i="1" l="1"/>
  <c r="S1242" i="1"/>
  <c r="S1243" i="1" l="1"/>
  <c r="R1244" i="1"/>
  <c r="S1244" i="1" l="1"/>
  <c r="R1245" i="1"/>
  <c r="S1245" i="1" l="1"/>
  <c r="R1246" i="1"/>
  <c r="S1246" i="1" l="1"/>
  <c r="R1247" i="1"/>
  <c r="S1247" i="1" l="1"/>
  <c r="R1248" i="1"/>
  <c r="S1248" i="1" l="1"/>
  <c r="R1249" i="1"/>
  <c r="S1249" i="1" l="1"/>
  <c r="R1250" i="1"/>
  <c r="S1250" i="1" l="1"/>
  <c r="R1251" i="1"/>
  <c r="S1251" i="1" l="1"/>
  <c r="R1252" i="1"/>
  <c r="S1252" i="1" l="1"/>
  <c r="R1253" i="1"/>
  <c r="S1253" i="1" l="1"/>
  <c r="R1254" i="1"/>
  <c r="S1254" i="1" l="1"/>
  <c r="R1255" i="1"/>
  <c r="S1255" i="1" l="1"/>
  <c r="R1256" i="1"/>
  <c r="S1256" i="1" l="1"/>
  <c r="R1257" i="1"/>
  <c r="S1257" i="1" l="1"/>
  <c r="R1258" i="1"/>
  <c r="S1258" i="1" l="1"/>
  <c r="R1259" i="1"/>
  <c r="S1259" i="1" l="1"/>
  <c r="R1260" i="1"/>
  <c r="S1260" i="1" l="1"/>
  <c r="R1261" i="1"/>
  <c r="S1261" i="1" l="1"/>
  <c r="R1262" i="1"/>
  <c r="S1262" i="1" l="1"/>
  <c r="R1263" i="1"/>
  <c r="S1263" i="1" l="1"/>
  <c r="R1264" i="1"/>
  <c r="S1264" i="1" l="1"/>
  <c r="R1265" i="1"/>
  <c r="S1265" i="1" l="1"/>
  <c r="R1266" i="1"/>
  <c r="S1266" i="1" l="1"/>
  <c r="R1267" i="1"/>
  <c r="S1267" i="1" l="1"/>
  <c r="R1268" i="1"/>
  <c r="S1268" i="1" l="1"/>
  <c r="R1269" i="1"/>
  <c r="S1269" i="1" l="1"/>
  <c r="R1270" i="1"/>
  <c r="S1270" i="1" l="1"/>
  <c r="R1271" i="1"/>
  <c r="S1271" i="1" l="1"/>
  <c r="R1272" i="1"/>
  <c r="S1272" i="1" l="1"/>
  <c r="R1273" i="1"/>
  <c r="S1273" i="1" l="1"/>
  <c r="R1274" i="1"/>
  <c r="S1274" i="1" l="1"/>
  <c r="R1275" i="1"/>
  <c r="S1275" i="1" l="1"/>
  <c r="R1276" i="1"/>
  <c r="S1276" i="1" l="1"/>
  <c r="R1277" i="1"/>
  <c r="S1277" i="1" l="1"/>
  <c r="R1278" i="1"/>
  <c r="S1278" i="1" l="1"/>
  <c r="R1279" i="1"/>
  <c r="S1279" i="1" l="1"/>
  <c r="R1280" i="1"/>
  <c r="S1280" i="1" l="1"/>
  <c r="R1281" i="1"/>
  <c r="S1281" i="1" l="1"/>
  <c r="R1282" i="1"/>
  <c r="S1282" i="1" l="1"/>
  <c r="R1283" i="1"/>
  <c r="S1283" i="1" l="1"/>
  <c r="R1284" i="1"/>
  <c r="S1284" i="1" l="1"/>
  <c r="R1285" i="1"/>
  <c r="S1285" i="1" l="1"/>
  <c r="R1286" i="1"/>
  <c r="S1286" i="1" l="1"/>
  <c r="R1287" i="1"/>
  <c r="S1287" i="1" l="1"/>
  <c r="R1288" i="1"/>
  <c r="S1288" i="1" l="1"/>
  <c r="R1289" i="1"/>
  <c r="S1289" i="1" l="1"/>
  <c r="R1290" i="1"/>
  <c r="S1290" i="1" l="1"/>
  <c r="R1291" i="1"/>
  <c r="S1291" i="1" l="1"/>
  <c r="R1292" i="1"/>
  <c r="S1292" i="1" l="1"/>
  <c r="R1293" i="1"/>
  <c r="S1293" i="1" l="1"/>
  <c r="R1294" i="1"/>
  <c r="S1294" i="1" l="1"/>
  <c r="R1295" i="1"/>
  <c r="S1295" i="1" l="1"/>
  <c r="R1296" i="1"/>
  <c r="R1297" i="1" l="1"/>
  <c r="S1296" i="1"/>
  <c r="S1297" i="1" l="1"/>
  <c r="R1298" i="1"/>
  <c r="S1298" i="1" l="1"/>
  <c r="R1299" i="1"/>
  <c r="S1299" i="1" l="1"/>
  <c r="R1300" i="1"/>
  <c r="S1300" i="1" l="1"/>
  <c r="R1301" i="1"/>
  <c r="S1301" i="1" l="1"/>
  <c r="R1302" i="1"/>
  <c r="S1302" i="1" l="1"/>
  <c r="R1303" i="1"/>
  <c r="R1304" i="1" l="1"/>
  <c r="S1303" i="1"/>
  <c r="S1304" i="1" l="1"/>
  <c r="R1305" i="1"/>
  <c r="S1305" i="1" l="1"/>
  <c r="R1306" i="1"/>
  <c r="R1307" i="1" l="1"/>
  <c r="S1306" i="1"/>
  <c r="S1307" i="1" l="1"/>
  <c r="R1308" i="1"/>
  <c r="S1308" i="1" l="1"/>
  <c r="R1309" i="1"/>
  <c r="S1309" i="1" l="1"/>
  <c r="R1310" i="1"/>
  <c r="S1310" i="1" l="1"/>
  <c r="R1311" i="1"/>
  <c r="S1311" i="1" l="1"/>
  <c r="R1312" i="1"/>
  <c r="S1312" i="1" l="1"/>
  <c r="R1313" i="1"/>
  <c r="S1313" i="1" l="1"/>
  <c r="R1314" i="1"/>
  <c r="S1314" i="1" l="1"/>
  <c r="R1315" i="1"/>
  <c r="S1315" i="1" l="1"/>
  <c r="R1316" i="1"/>
  <c r="S1316" i="1" l="1"/>
  <c r="R1317" i="1"/>
  <c r="S1317" i="1" l="1"/>
  <c r="R1318" i="1"/>
  <c r="S1318" i="1" l="1"/>
  <c r="R1319" i="1"/>
  <c r="S1319" i="1" l="1"/>
  <c r="R1320" i="1"/>
  <c r="S1320" i="1" l="1"/>
  <c r="R1321" i="1"/>
  <c r="S1321" i="1" l="1"/>
  <c r="R1322" i="1"/>
  <c r="S1322" i="1" l="1"/>
  <c r="R1323" i="1"/>
  <c r="S1323" i="1" l="1"/>
  <c r="R1324" i="1"/>
  <c r="S1324" i="1" l="1"/>
  <c r="R1325" i="1"/>
  <c r="S1325" i="1" l="1"/>
  <c r="R1326" i="1"/>
  <c r="S1326" i="1" l="1"/>
  <c r="R1327" i="1"/>
  <c r="S1327" i="1" l="1"/>
  <c r="R1328" i="1"/>
  <c r="S1328" i="1" l="1"/>
  <c r="R1329" i="1"/>
  <c r="S1329" i="1" l="1"/>
  <c r="R1330" i="1"/>
  <c r="S1330" i="1" l="1"/>
  <c r="R1331" i="1"/>
  <c r="S1331" i="1" l="1"/>
  <c r="R1332" i="1"/>
  <c r="S1332" i="1" l="1"/>
  <c r="R1333" i="1"/>
  <c r="S1333" i="1" l="1"/>
  <c r="R1334" i="1"/>
  <c r="S1334" i="1" l="1"/>
  <c r="R1335" i="1"/>
  <c r="S1335" i="1" l="1"/>
  <c r="R1336" i="1"/>
  <c r="S1336" i="1" l="1"/>
  <c r="R1337" i="1"/>
  <c r="S1337" i="1" l="1"/>
  <c r="R1338" i="1"/>
  <c r="S1338" i="1" l="1"/>
  <c r="R1339" i="1"/>
  <c r="S1339" i="1" l="1"/>
  <c r="R1340" i="1"/>
  <c r="S1340" i="1" l="1"/>
  <c r="R1341" i="1"/>
  <c r="S1341" i="1" l="1"/>
  <c r="R1342" i="1"/>
  <c r="S1342" i="1" l="1"/>
  <c r="R1343" i="1"/>
  <c r="S1343" i="1" l="1"/>
  <c r="R1344" i="1"/>
  <c r="S1344" i="1" l="1"/>
  <c r="R1345" i="1"/>
  <c r="S1345" i="1" l="1"/>
  <c r="R1346" i="1"/>
  <c r="S1346" i="1" l="1"/>
  <c r="R1347" i="1"/>
  <c r="S1347" i="1" l="1"/>
  <c r="R1348" i="1"/>
  <c r="S1348" i="1" l="1"/>
  <c r="R1349" i="1"/>
  <c r="S1349" i="1" l="1"/>
  <c r="R1350" i="1"/>
  <c r="S1350" i="1" l="1"/>
  <c r="R1351" i="1"/>
  <c r="S1351" i="1" l="1"/>
  <c r="R1352" i="1"/>
  <c r="S1352" i="1" l="1"/>
  <c r="R1353" i="1"/>
  <c r="S1353" i="1" l="1"/>
  <c r="R1354" i="1"/>
  <c r="S1354" i="1" l="1"/>
  <c r="R1355" i="1"/>
  <c r="S1355" i="1" l="1"/>
  <c r="R1356" i="1"/>
  <c r="S1356" i="1" l="1"/>
  <c r="R1357" i="1"/>
  <c r="S1357" i="1" l="1"/>
  <c r="R1358" i="1"/>
  <c r="S1358" i="1" l="1"/>
  <c r="R1359" i="1"/>
  <c r="S1359" i="1" l="1"/>
  <c r="R1360" i="1"/>
  <c r="S1360" i="1" l="1"/>
  <c r="R1361" i="1"/>
  <c r="S1361" i="1" l="1"/>
  <c r="R1362" i="1"/>
  <c r="S1362" i="1" l="1"/>
  <c r="R1363" i="1"/>
  <c r="S1363" i="1" l="1"/>
  <c r="R1364" i="1"/>
  <c r="S1364" i="1" l="1"/>
  <c r="R1365" i="1"/>
  <c r="S1365" i="1" l="1"/>
  <c r="R1366" i="1"/>
  <c r="R1367" i="1" l="1"/>
  <c r="S1366" i="1"/>
  <c r="S1367" i="1" l="1"/>
  <c r="R1368" i="1"/>
  <c r="S1368" i="1" l="1"/>
  <c r="R1369" i="1"/>
  <c r="S1369" i="1" l="1"/>
  <c r="R1370" i="1"/>
  <c r="S1370" i="1" l="1"/>
  <c r="R1371" i="1"/>
  <c r="R1372" i="1" l="1"/>
  <c r="S1371" i="1"/>
  <c r="S1372" i="1" l="1"/>
  <c r="R1373" i="1"/>
  <c r="S1373" i="1" l="1"/>
  <c r="R1374" i="1"/>
  <c r="S1374" i="1" l="1"/>
  <c r="R1375" i="1"/>
  <c r="R1376" i="1" l="1"/>
  <c r="S1375" i="1"/>
  <c r="S1376" i="1" l="1"/>
  <c r="R1377" i="1"/>
  <c r="S1377" i="1" l="1"/>
  <c r="R1378" i="1"/>
  <c r="R1379" i="1" l="1"/>
  <c r="S1378" i="1"/>
  <c r="S1379" i="1" l="1"/>
  <c r="R1380" i="1"/>
  <c r="S1380" i="1" l="1"/>
  <c r="R1381" i="1"/>
  <c r="S1381" i="1" l="1"/>
  <c r="R1382" i="1"/>
  <c r="S1382" i="1" l="1"/>
  <c r="R1383" i="1"/>
  <c r="S1383" i="1" l="1"/>
  <c r="R1384" i="1"/>
  <c r="S1384" i="1" l="1"/>
  <c r="R1385" i="1"/>
  <c r="S1385" i="1" l="1"/>
  <c r="R1386" i="1"/>
  <c r="S1386" i="1" l="1"/>
  <c r="R1387" i="1"/>
  <c r="S1387" i="1" l="1"/>
  <c r="R1388" i="1"/>
  <c r="S1388" i="1" l="1"/>
  <c r="R1389" i="1"/>
  <c r="S1389" i="1" l="1"/>
  <c r="R1390" i="1"/>
  <c r="S1390" i="1" l="1"/>
  <c r="R1391" i="1"/>
  <c r="S1391" i="1" l="1"/>
  <c r="R1392" i="1"/>
  <c r="S1392" i="1" l="1"/>
  <c r="R1393" i="1"/>
  <c r="S1393" i="1" l="1"/>
  <c r="R1394" i="1"/>
  <c r="S1394" i="1" l="1"/>
  <c r="R1395" i="1"/>
  <c r="S1395" i="1" l="1"/>
  <c r="R1396" i="1"/>
  <c r="S1396" i="1" l="1"/>
  <c r="R1397" i="1"/>
  <c r="S1397" i="1" l="1"/>
  <c r="R1398" i="1"/>
  <c r="S1398" i="1" l="1"/>
  <c r="R1399" i="1"/>
  <c r="S1399" i="1" l="1"/>
  <c r="R1400" i="1"/>
  <c r="S1400" i="1" l="1"/>
  <c r="R1401" i="1"/>
  <c r="S1401" i="1" l="1"/>
  <c r="R1402" i="1"/>
  <c r="S1402" i="1" l="1"/>
  <c r="R1403" i="1"/>
  <c r="S1403" i="1" l="1"/>
  <c r="R1404" i="1"/>
  <c r="S1404" i="1" l="1"/>
  <c r="R1405" i="1"/>
  <c r="S1405" i="1" l="1"/>
  <c r="R1406" i="1"/>
  <c r="S1406" i="1" l="1"/>
  <c r="R1407" i="1"/>
  <c r="S1407" i="1" l="1"/>
  <c r="R1408" i="1"/>
  <c r="S1408" i="1" l="1"/>
  <c r="R1409" i="1"/>
  <c r="S1409" i="1" l="1"/>
  <c r="R1410" i="1"/>
  <c r="S1410" i="1" l="1"/>
  <c r="R1411" i="1"/>
  <c r="S1411" i="1" l="1"/>
  <c r="R1412" i="1"/>
  <c r="S1412" i="1" l="1"/>
  <c r="R1413" i="1"/>
  <c r="S1413" i="1" l="1"/>
  <c r="R1414" i="1"/>
  <c r="S1414" i="1" l="1"/>
  <c r="R1415" i="1"/>
  <c r="S1415" i="1" l="1"/>
  <c r="R1416" i="1"/>
  <c r="S1416" i="1" l="1"/>
  <c r="R1417" i="1"/>
  <c r="S1417" i="1" l="1"/>
  <c r="R1418" i="1"/>
  <c r="S1418" i="1" l="1"/>
  <c r="R1419" i="1"/>
  <c r="S1419" i="1" l="1"/>
  <c r="R1420" i="1"/>
  <c r="S1420" i="1" l="1"/>
  <c r="R1421" i="1"/>
  <c r="S1421" i="1" l="1"/>
  <c r="R1422" i="1"/>
  <c r="S1422" i="1" l="1"/>
  <c r="R1423" i="1"/>
  <c r="S1423" i="1" l="1"/>
  <c r="R1424" i="1"/>
  <c r="S1424" i="1" l="1"/>
  <c r="R1425" i="1"/>
  <c r="S1425" i="1" l="1"/>
  <c r="R1426" i="1"/>
  <c r="S1426" i="1" l="1"/>
  <c r="R1427" i="1"/>
  <c r="S1427" i="1" l="1"/>
  <c r="R1428" i="1"/>
  <c r="S1428" i="1" l="1"/>
  <c r="R1429" i="1"/>
  <c r="R1430" i="1" l="1"/>
  <c r="S1429" i="1"/>
  <c r="S1430" i="1" l="1"/>
  <c r="R1431" i="1"/>
  <c r="S1431" i="1" l="1"/>
  <c r="R1432" i="1"/>
  <c r="S1432" i="1" l="1"/>
  <c r="R1433" i="1"/>
  <c r="S1433" i="1" l="1"/>
  <c r="R1434" i="1"/>
  <c r="S1434" i="1" l="1"/>
  <c r="R1435" i="1"/>
  <c r="S1435" i="1" l="1"/>
  <c r="R1436" i="1"/>
  <c r="S1436" i="1" l="1"/>
  <c r="R1437" i="1"/>
  <c r="S1437" i="1" l="1"/>
  <c r="R1438" i="1"/>
  <c r="S1438" i="1" l="1"/>
  <c r="R1439" i="1"/>
  <c r="S1439" i="1" l="1"/>
  <c r="R1440" i="1"/>
  <c r="S1440" i="1" l="1"/>
  <c r="R1441" i="1"/>
  <c r="S1441" i="1" l="1"/>
  <c r="R1442" i="1"/>
  <c r="S1442" i="1" l="1"/>
  <c r="R1443" i="1"/>
  <c r="S1443" i="1" l="1"/>
  <c r="R1444" i="1"/>
  <c r="S1444" i="1" l="1"/>
  <c r="R1445" i="1"/>
  <c r="S1445" i="1" l="1"/>
  <c r="R1446" i="1"/>
  <c r="S1446" i="1" l="1"/>
  <c r="R1447" i="1"/>
  <c r="S1447" i="1" l="1"/>
  <c r="R1448" i="1"/>
  <c r="S1448" i="1" l="1"/>
  <c r="R1449" i="1"/>
  <c r="S1449" i="1" l="1"/>
  <c r="R1450" i="1"/>
  <c r="S1450" i="1" l="1"/>
  <c r="R1451" i="1"/>
  <c r="R1452" i="1" l="1"/>
  <c r="S1451" i="1"/>
  <c r="S1452" i="1" l="1"/>
  <c r="R1453" i="1"/>
  <c r="S1453" i="1" l="1"/>
  <c r="R1454" i="1"/>
  <c r="S1454" i="1" l="1"/>
  <c r="R1455" i="1"/>
  <c r="S1455" i="1" l="1"/>
  <c r="R1456" i="1"/>
  <c r="S1456" i="1" l="1"/>
  <c r="R1457" i="1"/>
  <c r="S1457" i="1" l="1"/>
  <c r="R1458" i="1"/>
  <c r="C8" i="2" s="1"/>
  <c r="S1458" i="1" l="1"/>
  <c r="R1459" i="1"/>
  <c r="S1459" i="1" l="1"/>
  <c r="R1460" i="1"/>
  <c r="O8" i="2"/>
  <c r="P8" i="2"/>
  <c r="Q8" i="2"/>
  <c r="S1460" i="1" l="1"/>
  <c r="R1461" i="1"/>
  <c r="S1461" i="1" l="1"/>
  <c r="R1462" i="1"/>
  <c r="S1462" i="1" l="1"/>
  <c r="R1463" i="1"/>
  <c r="S1463" i="1" l="1"/>
  <c r="R1464" i="1"/>
  <c r="S1464" i="1" l="1"/>
  <c r="R1465" i="1"/>
  <c r="S1465" i="1" l="1"/>
  <c r="R1466" i="1"/>
  <c r="S1466" i="1" l="1"/>
  <c r="R1467" i="1"/>
  <c r="S1467" i="1" l="1"/>
  <c r="R1468" i="1"/>
  <c r="S1468" i="1" l="1"/>
  <c r="R1469" i="1"/>
  <c r="S1469" i="1" l="1"/>
  <c r="R1470" i="1"/>
  <c r="S1470" i="1" l="1"/>
  <c r="R1471" i="1"/>
  <c r="S1471" i="1" l="1"/>
  <c r="R1472" i="1"/>
  <c r="S1472" i="1" l="1"/>
  <c r="R1473" i="1"/>
  <c r="S1473" i="1" l="1"/>
  <c r="R1474" i="1"/>
  <c r="S1474" i="1" l="1"/>
  <c r="R1475" i="1"/>
  <c r="S1475" i="1" l="1"/>
  <c r="R1476" i="1"/>
  <c r="S1476" i="1" l="1"/>
  <c r="R1477" i="1"/>
  <c r="S1477" i="1" l="1"/>
  <c r="R1478" i="1"/>
  <c r="S1478" i="1" l="1"/>
  <c r="R1479" i="1"/>
  <c r="S1479" i="1" l="1"/>
  <c r="R1480" i="1"/>
  <c r="S1480" i="1" l="1"/>
  <c r="R1481" i="1"/>
  <c r="S1481" i="1" l="1"/>
  <c r="R1482" i="1"/>
  <c r="S1482" i="1" l="1"/>
  <c r="R1483" i="1"/>
  <c r="S1483" i="1" l="1"/>
  <c r="R1484" i="1"/>
  <c r="S1484" i="1" l="1"/>
  <c r="R1485" i="1"/>
  <c r="S1485" i="1" l="1"/>
  <c r="R1486" i="1"/>
  <c r="R1487" i="1" l="1"/>
  <c r="S1486" i="1"/>
  <c r="S1487" i="1" l="1"/>
  <c r="R1488" i="1"/>
  <c r="S1488" i="1" l="1"/>
  <c r="R1489" i="1"/>
  <c r="S1489" i="1" l="1"/>
  <c r="R1490" i="1"/>
  <c r="S1490" i="1" l="1"/>
  <c r="R1491" i="1"/>
  <c r="S1491" i="1" l="1"/>
  <c r="R1492" i="1"/>
  <c r="S1492" i="1" l="1"/>
  <c r="R1493" i="1"/>
  <c r="S1493" i="1" l="1"/>
  <c r="R1494" i="1"/>
  <c r="S1494" i="1" l="1"/>
  <c r="R1495" i="1"/>
  <c r="S1495" i="1" l="1"/>
  <c r="R1496" i="1"/>
  <c r="S1496" i="1" l="1"/>
  <c r="R1497" i="1"/>
  <c r="S1497" i="1" l="1"/>
  <c r="R1498" i="1"/>
  <c r="R1499" i="1" l="1"/>
  <c r="S1498" i="1"/>
  <c r="S1499" i="1" l="1"/>
  <c r="R1500" i="1"/>
  <c r="S1500" i="1" l="1"/>
  <c r="R1501" i="1"/>
  <c r="S1501" i="1" l="1"/>
  <c r="R1502" i="1"/>
  <c r="S1502" i="1" l="1"/>
  <c r="R1503" i="1"/>
  <c r="S1503" i="1" l="1"/>
  <c r="R1504" i="1"/>
  <c r="S1504" i="1" l="1"/>
  <c r="R1505" i="1"/>
  <c r="S1505" i="1" l="1"/>
  <c r="R1506" i="1"/>
  <c r="S1506" i="1" l="1"/>
  <c r="R1507" i="1"/>
  <c r="S1507" i="1" l="1"/>
  <c r="R1508" i="1"/>
  <c r="S1508" i="1" l="1"/>
  <c r="R1509" i="1"/>
  <c r="S1509" i="1" l="1"/>
  <c r="R1510" i="1"/>
  <c r="S1510" i="1" l="1"/>
  <c r="R1511" i="1"/>
  <c r="S1511" i="1" l="1"/>
  <c r="R1512" i="1"/>
  <c r="S1512" i="1" l="1"/>
  <c r="R1513" i="1"/>
  <c r="S1513" i="1" l="1"/>
  <c r="R1514" i="1"/>
  <c r="S1514" i="1" l="1"/>
  <c r="R1515" i="1"/>
  <c r="S1515" i="1" l="1"/>
  <c r="R1516" i="1"/>
  <c r="S1516" i="1" l="1"/>
  <c r="R1517" i="1"/>
  <c r="S1517" i="1" l="1"/>
  <c r="R1518" i="1"/>
  <c r="S1518" i="1" l="1"/>
  <c r="R1519" i="1"/>
  <c r="S1519" i="1" l="1"/>
  <c r="R1520" i="1"/>
  <c r="S1520" i="1" l="1"/>
  <c r="R1521" i="1"/>
  <c r="S1521" i="1" l="1"/>
  <c r="R1522" i="1"/>
  <c r="S1522" i="1" l="1"/>
  <c r="R1523" i="1"/>
  <c r="S1523" i="1" l="1"/>
  <c r="R1524" i="1"/>
  <c r="S1524" i="1" l="1"/>
  <c r="R1525" i="1"/>
  <c r="S1525" i="1" l="1"/>
  <c r="R1526" i="1"/>
  <c r="S1526" i="1" l="1"/>
  <c r="R1527" i="1"/>
  <c r="S1527" i="1" l="1"/>
  <c r="R1528" i="1"/>
  <c r="S1528" i="1" l="1"/>
  <c r="R1529" i="1"/>
  <c r="S1529" i="1" l="1"/>
  <c r="R1530" i="1"/>
  <c r="S1530" i="1" l="1"/>
  <c r="R1531" i="1"/>
  <c r="S1531" i="1" l="1"/>
  <c r="R1532" i="1"/>
  <c r="S1532" i="1" l="1"/>
  <c r="R1533" i="1"/>
  <c r="S1533" i="1" l="1"/>
  <c r="R1534" i="1"/>
  <c r="S1534" i="1" l="1"/>
  <c r="R1535" i="1"/>
  <c r="S1535" i="1" l="1"/>
  <c r="R1536" i="1"/>
  <c r="S1536" i="1" l="1"/>
  <c r="R1537" i="1"/>
  <c r="S1537" i="1" l="1"/>
  <c r="R1538" i="1"/>
  <c r="S1538" i="1" l="1"/>
  <c r="R1539" i="1"/>
  <c r="S1539" i="1" l="1"/>
  <c r="R1540" i="1"/>
  <c r="S1540" i="1" l="1"/>
  <c r="R1541" i="1"/>
  <c r="S1541" i="1" l="1"/>
  <c r="R1542" i="1"/>
  <c r="S1542" i="1" l="1"/>
  <c r="R1543" i="1"/>
  <c r="S1543" i="1" l="1"/>
  <c r="R1544" i="1"/>
  <c r="S1544" i="1" l="1"/>
  <c r="R1545" i="1"/>
  <c r="S1545" i="1" l="1"/>
  <c r="R1546" i="1"/>
  <c r="S1546" i="1" l="1"/>
  <c r="R1547" i="1"/>
  <c r="S1547" i="1" l="1"/>
  <c r="R1548" i="1"/>
  <c r="S1548" i="1" l="1"/>
  <c r="R1549" i="1"/>
  <c r="S1549" i="1" l="1"/>
  <c r="R1550" i="1"/>
  <c r="S1550" i="1" l="1"/>
  <c r="R1551" i="1"/>
  <c r="S1551" i="1" l="1"/>
  <c r="R1552" i="1"/>
  <c r="S1552" i="1" l="1"/>
  <c r="R1553" i="1"/>
  <c r="S1553" i="1" l="1"/>
  <c r="R1554" i="1"/>
  <c r="S1554" i="1" l="1"/>
  <c r="R1555" i="1"/>
  <c r="R1556" i="1" l="1"/>
  <c r="S1555" i="1"/>
  <c r="S1556" i="1" l="1"/>
  <c r="R1557" i="1"/>
  <c r="S1557" i="1" l="1"/>
  <c r="R1558" i="1"/>
  <c r="S1558" i="1" l="1"/>
  <c r="R1559" i="1"/>
  <c r="S1559" i="1" l="1"/>
  <c r="R1560" i="1"/>
  <c r="S1560" i="1" l="1"/>
  <c r="R1561" i="1"/>
  <c r="S1561" i="1" l="1"/>
  <c r="R1562" i="1"/>
  <c r="S1562" i="1" l="1"/>
  <c r="R1563" i="1"/>
  <c r="S1563" i="1" l="1"/>
  <c r="R1564" i="1"/>
  <c r="S1564" i="1" l="1"/>
  <c r="R1565" i="1"/>
  <c r="S1565" i="1" l="1"/>
  <c r="R1566" i="1"/>
  <c r="S1566" i="1" l="1"/>
  <c r="R1567" i="1"/>
  <c r="S1567" i="1" l="1"/>
  <c r="R1568" i="1"/>
  <c r="S1568" i="1" l="1"/>
  <c r="R1569" i="1"/>
  <c r="S1569" i="1" l="1"/>
  <c r="R1570" i="1"/>
  <c r="S1570" i="1" l="1"/>
  <c r="R1571" i="1"/>
  <c r="S1571" i="1" l="1"/>
  <c r="R1572" i="1"/>
  <c r="S1572" i="1" l="1"/>
  <c r="R1573" i="1"/>
  <c r="S1573" i="1" l="1"/>
  <c r="R1574" i="1"/>
  <c r="S1574" i="1" l="1"/>
  <c r="R1575" i="1"/>
  <c r="S1575" i="1" l="1"/>
  <c r="R1576" i="1"/>
  <c r="S1576" i="1" l="1"/>
  <c r="R1577" i="1"/>
  <c r="S1577" i="1" l="1"/>
  <c r="R1578" i="1"/>
  <c r="S1578" i="1" l="1"/>
  <c r="R1579" i="1"/>
  <c r="S1579" i="1" l="1"/>
  <c r="R1580" i="1"/>
  <c r="S1580" i="1" l="1"/>
  <c r="R1581" i="1"/>
  <c r="S1581" i="1" l="1"/>
  <c r="R1582" i="1"/>
  <c r="S1582" i="1" l="1"/>
  <c r="R1583" i="1"/>
  <c r="S1583" i="1" l="1"/>
  <c r="R1584" i="1"/>
  <c r="S1584" i="1" l="1"/>
  <c r="R1585" i="1"/>
  <c r="S1585" i="1" l="1"/>
  <c r="R1586" i="1"/>
  <c r="S1586" i="1" l="1"/>
  <c r="R1587" i="1"/>
  <c r="S1587" i="1" l="1"/>
  <c r="R1588" i="1"/>
  <c r="S1588" i="1" l="1"/>
  <c r="R1589" i="1"/>
  <c r="S1589" i="1" l="1"/>
  <c r="R1590" i="1"/>
  <c r="S1590" i="1" l="1"/>
  <c r="R1591" i="1"/>
  <c r="S1591" i="1" l="1"/>
  <c r="R1592" i="1"/>
  <c r="S1592" i="1" l="1"/>
  <c r="R1593" i="1"/>
  <c r="S1593" i="1" l="1"/>
  <c r="R1594" i="1"/>
  <c r="S1594" i="1" l="1"/>
  <c r="R1595" i="1"/>
  <c r="S1595" i="1" l="1"/>
  <c r="R1596" i="1"/>
  <c r="S1596" i="1" l="1"/>
  <c r="R1597" i="1"/>
  <c r="S1597" i="1" l="1"/>
  <c r="R1598" i="1"/>
  <c r="S1598" i="1" l="1"/>
  <c r="R1599" i="1"/>
  <c r="S1599" i="1" l="1"/>
  <c r="R1600" i="1"/>
  <c r="S1600" i="1" l="1"/>
  <c r="R1601" i="1"/>
  <c r="S1601" i="1" l="1"/>
  <c r="R1602" i="1"/>
  <c r="S1602" i="1" l="1"/>
  <c r="R1603" i="1"/>
  <c r="S1603" i="1" l="1"/>
  <c r="R1604" i="1"/>
  <c r="S1604" i="1" l="1"/>
  <c r="R1605" i="1"/>
  <c r="S1605" i="1" l="1"/>
  <c r="R1606" i="1"/>
  <c r="S1606" i="1" l="1"/>
  <c r="R1607" i="1"/>
  <c r="S1607" i="1" l="1"/>
  <c r="R1608" i="1"/>
  <c r="S1608" i="1" l="1"/>
  <c r="R1609" i="1"/>
  <c r="S1609" i="1" l="1"/>
  <c r="R1610" i="1"/>
  <c r="S1610" i="1" l="1"/>
  <c r="R1611" i="1"/>
  <c r="S1611" i="1" l="1"/>
  <c r="R1612" i="1"/>
  <c r="S1612" i="1" l="1"/>
  <c r="R1613" i="1"/>
  <c r="S1613" i="1" l="1"/>
  <c r="R1614" i="1"/>
  <c r="R1615" i="1" l="1"/>
  <c r="S1614" i="1"/>
  <c r="S1615" i="1" l="1"/>
  <c r="R1616" i="1"/>
  <c r="S1616" i="1" l="1"/>
  <c r="R1617" i="1"/>
  <c r="S1617" i="1" l="1"/>
  <c r="R1618" i="1"/>
  <c r="S1618" i="1" l="1"/>
  <c r="R1619" i="1"/>
  <c r="R1620" i="1" l="1"/>
  <c r="S1619" i="1"/>
  <c r="S1620" i="1" l="1"/>
  <c r="R1621" i="1"/>
  <c r="S1621" i="1" l="1"/>
  <c r="R1622" i="1"/>
  <c r="S1622" i="1" l="1"/>
  <c r="R1623" i="1"/>
  <c r="S1623" i="1" l="1"/>
  <c r="R1624" i="1"/>
  <c r="S1624" i="1" l="1"/>
  <c r="R1625" i="1"/>
  <c r="S1625" i="1" l="1"/>
  <c r="R1626" i="1"/>
  <c r="S1626" i="1" l="1"/>
  <c r="R1627" i="1"/>
  <c r="S1627" i="1" l="1"/>
  <c r="R1628" i="1"/>
  <c r="S1628" i="1" l="1"/>
  <c r="R1629" i="1"/>
  <c r="S1629" i="1" l="1"/>
  <c r="R1630" i="1"/>
  <c r="S1630" i="1" l="1"/>
  <c r="R1631" i="1"/>
  <c r="S1631" i="1" l="1"/>
  <c r="R1632" i="1"/>
  <c r="S1632" i="1" l="1"/>
  <c r="R1633" i="1"/>
  <c r="S1633" i="1" l="1"/>
  <c r="R1634" i="1"/>
  <c r="S1634" i="1" l="1"/>
  <c r="R1635" i="1"/>
  <c r="S1635" i="1" l="1"/>
  <c r="R1636" i="1"/>
  <c r="S1636" i="1" l="1"/>
  <c r="R1637" i="1"/>
  <c r="S1637" i="1" l="1"/>
  <c r="R1638" i="1"/>
  <c r="S1638" i="1" l="1"/>
  <c r="R1639" i="1"/>
  <c r="S1639" i="1" l="1"/>
  <c r="R1640" i="1"/>
  <c r="S1640" i="1" l="1"/>
  <c r="R1641" i="1"/>
  <c r="S1641" i="1" l="1"/>
  <c r="R1642" i="1"/>
  <c r="S1642" i="1" l="1"/>
  <c r="R1643" i="1"/>
  <c r="S1643" i="1" l="1"/>
  <c r="R1644" i="1"/>
  <c r="S1644" i="1" l="1"/>
  <c r="R1645" i="1"/>
  <c r="S1645" i="1" l="1"/>
  <c r="R1646" i="1"/>
  <c r="S1646" i="1" l="1"/>
  <c r="R1647" i="1"/>
  <c r="S1647" i="1" l="1"/>
  <c r="R1648" i="1"/>
  <c r="S1648" i="1" l="1"/>
  <c r="R1649" i="1"/>
  <c r="S1649" i="1" l="1"/>
  <c r="R1650" i="1"/>
  <c r="S1650" i="1" l="1"/>
  <c r="R1651" i="1"/>
  <c r="S1651" i="1" l="1"/>
  <c r="R1652" i="1"/>
  <c r="S1652" i="1" l="1"/>
  <c r="R1653" i="1"/>
  <c r="S1653" i="1" l="1"/>
  <c r="R1654" i="1"/>
  <c r="S1654" i="1" l="1"/>
  <c r="R1655" i="1"/>
  <c r="S1655" i="1" l="1"/>
  <c r="R1656" i="1"/>
  <c r="S1656" i="1" l="1"/>
  <c r="R1657" i="1"/>
  <c r="S1657" i="1" l="1"/>
  <c r="R1658" i="1"/>
  <c r="R1659" i="1" l="1"/>
  <c r="S1658" i="1"/>
  <c r="S1659" i="1" l="1"/>
  <c r="R1660" i="1"/>
  <c r="S1660" i="1" l="1"/>
  <c r="R1661" i="1"/>
  <c r="S1661" i="1" l="1"/>
  <c r="R1662" i="1"/>
  <c r="S1662" i="1" l="1"/>
  <c r="R1663" i="1"/>
  <c r="S1663" i="1" l="1"/>
  <c r="R1664" i="1"/>
  <c r="S1664" i="1" l="1"/>
  <c r="R1665" i="1"/>
  <c r="S1665" i="1" l="1"/>
  <c r="R1666" i="1"/>
  <c r="S1666" i="1" l="1"/>
  <c r="R1667" i="1"/>
  <c r="S1667" i="1" l="1"/>
  <c r="R1668" i="1"/>
  <c r="S1668" i="1" l="1"/>
  <c r="R1669" i="1"/>
  <c r="S1669" i="1" l="1"/>
  <c r="R1670" i="1"/>
  <c r="S1670" i="1" l="1"/>
  <c r="R1671" i="1"/>
  <c r="S1671" i="1" l="1"/>
  <c r="R1672" i="1"/>
  <c r="S1672" i="1" l="1"/>
  <c r="R1673" i="1"/>
  <c r="S1673" i="1" l="1"/>
  <c r="R1674" i="1"/>
  <c r="S1674" i="1" l="1"/>
  <c r="R1675" i="1"/>
  <c r="S1675" i="1" l="1"/>
  <c r="R1676" i="1"/>
  <c r="S1676" i="1" l="1"/>
  <c r="R1677" i="1"/>
  <c r="S1677" i="1" l="1"/>
  <c r="R1678" i="1"/>
  <c r="S1678" i="1" l="1"/>
  <c r="R1679" i="1"/>
  <c r="S1679" i="1" l="1"/>
  <c r="R1680" i="1"/>
  <c r="S1680" i="1" l="1"/>
  <c r="R1681" i="1"/>
  <c r="S1681" i="1" l="1"/>
  <c r="R1682" i="1"/>
  <c r="S1682" i="1" l="1"/>
  <c r="R1683" i="1"/>
  <c r="S1683" i="1" l="1"/>
  <c r="R1684" i="1"/>
  <c r="S1684" i="1" l="1"/>
  <c r="R1685" i="1"/>
  <c r="S1685" i="1" l="1"/>
  <c r="R1686" i="1"/>
  <c r="S1686" i="1" l="1"/>
  <c r="R1687" i="1"/>
  <c r="S1687" i="1" l="1"/>
  <c r="R1688" i="1"/>
  <c r="S1688" i="1" l="1"/>
  <c r="R1689" i="1"/>
  <c r="S1689" i="1" l="1"/>
  <c r="R1690" i="1"/>
  <c r="S1690" i="1" l="1"/>
  <c r="R1691" i="1"/>
  <c r="S1691" i="1" l="1"/>
  <c r="R1692" i="1"/>
  <c r="S1692" i="1" l="1"/>
  <c r="R1693" i="1"/>
  <c r="S1693" i="1" l="1"/>
  <c r="R1694" i="1"/>
  <c r="S1694" i="1" l="1"/>
  <c r="R1695" i="1"/>
  <c r="S1695" i="1" l="1"/>
  <c r="R1696" i="1"/>
  <c r="S1696" i="1" l="1"/>
  <c r="R1697" i="1"/>
  <c r="S1697" i="1" l="1"/>
  <c r="R1698" i="1"/>
  <c r="S1698" i="1" l="1"/>
  <c r="R1699" i="1"/>
  <c r="S1699" i="1" l="1"/>
  <c r="R1700" i="1"/>
  <c r="S1700" i="1" l="1"/>
  <c r="R1701" i="1"/>
  <c r="S1701" i="1" l="1"/>
  <c r="R1702" i="1"/>
  <c r="C9" i="2" s="1"/>
  <c r="S1702" i="1" l="1"/>
  <c r="R1703" i="1"/>
  <c r="P9" i="2" l="1"/>
  <c r="Q9" i="2"/>
  <c r="O9" i="2"/>
  <c r="S1703" i="1"/>
  <c r="R1704" i="1"/>
  <c r="S1704" i="1" l="1"/>
  <c r="R1705" i="1"/>
  <c r="R1706" i="1" l="1"/>
  <c r="S1705" i="1"/>
  <c r="S1706" i="1" l="1"/>
  <c r="R1707" i="1"/>
  <c r="R1708" i="1" l="1"/>
  <c r="S1707" i="1"/>
  <c r="S1708" i="1" l="1"/>
  <c r="R1709" i="1"/>
  <c r="S1709" i="1" l="1"/>
  <c r="R1710" i="1"/>
  <c r="S1710" i="1" l="1"/>
  <c r="R1711" i="1"/>
  <c r="S1711" i="1" l="1"/>
  <c r="R1712" i="1"/>
  <c r="S1712" i="1" l="1"/>
  <c r="R1713" i="1"/>
  <c r="R1714" i="1" l="1"/>
  <c r="S1713" i="1"/>
  <c r="S1714" i="1" l="1"/>
  <c r="R1715" i="1"/>
  <c r="R1716" i="1" l="1"/>
  <c r="S1715" i="1"/>
  <c r="S1716" i="1" l="1"/>
  <c r="R1717" i="1"/>
  <c r="S1717" i="1" l="1"/>
  <c r="R1718" i="1"/>
  <c r="S1718" i="1" l="1"/>
  <c r="R1719" i="1"/>
  <c r="S1719" i="1" l="1"/>
  <c r="R1720" i="1"/>
  <c r="S1720" i="1" l="1"/>
  <c r="R1721" i="1"/>
  <c r="R1722" i="1" l="1"/>
  <c r="S1721" i="1"/>
  <c r="S1722" i="1" l="1"/>
  <c r="R1723" i="1"/>
  <c r="R1724" i="1" l="1"/>
  <c r="S1723" i="1"/>
  <c r="S1724" i="1" l="1"/>
  <c r="R1725" i="1"/>
  <c r="S1725" i="1" l="1"/>
  <c r="R1726" i="1"/>
  <c r="S1726" i="1" l="1"/>
  <c r="R1727" i="1"/>
  <c r="S1727" i="1" l="1"/>
  <c r="R1728" i="1"/>
  <c r="S1728" i="1" l="1"/>
  <c r="R1729" i="1"/>
  <c r="R1730" i="1" l="1"/>
  <c r="S1729" i="1"/>
  <c r="S1730" i="1" l="1"/>
  <c r="R1731" i="1"/>
  <c r="R1732" i="1" l="1"/>
  <c r="S1731" i="1"/>
  <c r="S1732" i="1" l="1"/>
  <c r="R1733" i="1"/>
  <c r="S1733" i="1" l="1"/>
  <c r="R1734" i="1"/>
  <c r="S1734" i="1" l="1"/>
  <c r="R1735" i="1"/>
  <c r="S1735" i="1" l="1"/>
  <c r="R1736" i="1"/>
  <c r="S1736" i="1" l="1"/>
  <c r="R1737" i="1"/>
  <c r="R1738" i="1" l="1"/>
  <c r="S1737" i="1"/>
  <c r="S1738" i="1" l="1"/>
  <c r="R1739" i="1"/>
  <c r="R1740" i="1" l="1"/>
  <c r="S1739" i="1"/>
  <c r="S1740" i="1" l="1"/>
  <c r="R1741" i="1"/>
  <c r="S1741" i="1" l="1"/>
  <c r="R1742" i="1"/>
  <c r="S1742" i="1" l="1"/>
  <c r="R1743" i="1"/>
  <c r="S1743" i="1" l="1"/>
  <c r="R1744" i="1"/>
  <c r="S1744" i="1" l="1"/>
  <c r="R1745" i="1"/>
  <c r="R1746" i="1" l="1"/>
  <c r="S1745" i="1"/>
  <c r="S1746" i="1" l="1"/>
  <c r="R1747" i="1"/>
  <c r="R1748" i="1" l="1"/>
  <c r="S1747" i="1"/>
  <c r="S1748" i="1" l="1"/>
  <c r="R1749" i="1"/>
  <c r="S1749" i="1" l="1"/>
  <c r="R1750" i="1"/>
  <c r="S1750" i="1" l="1"/>
  <c r="R1751" i="1"/>
  <c r="S1751" i="1" l="1"/>
  <c r="R1752" i="1"/>
  <c r="S1752" i="1" l="1"/>
  <c r="R1753" i="1"/>
  <c r="R1754" i="1" l="1"/>
  <c r="S1753" i="1"/>
  <c r="S1754" i="1" l="1"/>
  <c r="R1755" i="1"/>
  <c r="R1756" i="1" l="1"/>
  <c r="S1755" i="1"/>
  <c r="S1756" i="1" l="1"/>
  <c r="R1757" i="1"/>
  <c r="S1757" i="1" l="1"/>
  <c r="R1758" i="1"/>
  <c r="S1758" i="1" l="1"/>
  <c r="R1759" i="1"/>
  <c r="S1759" i="1" l="1"/>
  <c r="R1760" i="1"/>
  <c r="S1760" i="1" l="1"/>
  <c r="R1761" i="1"/>
  <c r="R1762" i="1" l="1"/>
  <c r="S1761" i="1"/>
  <c r="S1762" i="1" l="1"/>
  <c r="R1763" i="1"/>
  <c r="R1764" i="1" l="1"/>
  <c r="S1763" i="1"/>
  <c r="S1764" i="1" l="1"/>
  <c r="R1765" i="1"/>
  <c r="S1765" i="1" l="1"/>
  <c r="R1766" i="1"/>
  <c r="S1766" i="1" l="1"/>
  <c r="R1767" i="1"/>
  <c r="S1767" i="1" l="1"/>
  <c r="R1768" i="1"/>
  <c r="S1768" i="1" l="1"/>
  <c r="R1769" i="1"/>
  <c r="R1770" i="1" l="1"/>
  <c r="S1769" i="1"/>
  <c r="S1770" i="1" l="1"/>
  <c r="R1771" i="1"/>
  <c r="R1772" i="1" l="1"/>
  <c r="S1771" i="1"/>
  <c r="S1772" i="1" l="1"/>
  <c r="R1773" i="1"/>
  <c r="S1773" i="1" l="1"/>
  <c r="R1774" i="1"/>
  <c r="S1774" i="1" l="1"/>
  <c r="R1775" i="1"/>
  <c r="S1775" i="1" l="1"/>
  <c r="R1776" i="1"/>
  <c r="S1776" i="1" l="1"/>
  <c r="R1777" i="1"/>
  <c r="R1778" i="1" l="1"/>
  <c r="S1777" i="1"/>
  <c r="S1778" i="1" l="1"/>
  <c r="R1779" i="1"/>
  <c r="R1780" i="1" l="1"/>
  <c r="S1779" i="1"/>
  <c r="S1780" i="1" l="1"/>
  <c r="R1781" i="1"/>
  <c r="S1781" i="1" l="1"/>
  <c r="R1782" i="1"/>
  <c r="S1782" i="1" l="1"/>
  <c r="R1783" i="1"/>
  <c r="R1784" i="1" l="1"/>
  <c r="S1783" i="1"/>
  <c r="S1784" i="1" l="1"/>
  <c r="R1785" i="1"/>
  <c r="S1785" i="1" l="1"/>
  <c r="R1786" i="1"/>
  <c r="S1786" i="1" l="1"/>
  <c r="R1787" i="1"/>
  <c r="S1787" i="1" l="1"/>
  <c r="R1788" i="1"/>
  <c r="S1788" i="1" l="1"/>
  <c r="R1789" i="1"/>
  <c r="R1790" i="1" l="1"/>
  <c r="S1789" i="1"/>
  <c r="S1790" i="1" l="1"/>
  <c r="R1791" i="1"/>
  <c r="R1792" i="1" l="1"/>
  <c r="S1791" i="1"/>
  <c r="S1792" i="1" l="1"/>
  <c r="R1793" i="1"/>
  <c r="S1793" i="1" l="1"/>
  <c r="R1794" i="1"/>
  <c r="S1794" i="1" l="1"/>
  <c r="R1795" i="1"/>
  <c r="S1795" i="1" l="1"/>
  <c r="R1796" i="1"/>
  <c r="S1796" i="1" l="1"/>
  <c r="R1797" i="1"/>
  <c r="S1797" i="1" l="1"/>
  <c r="R1798" i="1"/>
  <c r="S1798" i="1" l="1"/>
  <c r="R1799" i="1"/>
  <c r="R1800" i="1" l="1"/>
  <c r="S1799" i="1"/>
  <c r="S1800" i="1" l="1"/>
  <c r="R1801" i="1"/>
  <c r="S1801" i="1" l="1"/>
  <c r="R1802" i="1"/>
  <c r="S1802" i="1" l="1"/>
  <c r="R1803" i="1"/>
  <c r="S1803" i="1" l="1"/>
  <c r="R1804" i="1"/>
  <c r="S1804" i="1" l="1"/>
  <c r="R1805" i="1"/>
  <c r="R1806" i="1" l="1"/>
  <c r="S1805" i="1"/>
  <c r="S1806" i="1" l="1"/>
  <c r="R1807" i="1"/>
  <c r="R1808" i="1" l="1"/>
  <c r="S1807" i="1"/>
  <c r="S1808" i="1" l="1"/>
  <c r="R1809" i="1"/>
  <c r="S1809" i="1" l="1"/>
  <c r="R1810" i="1"/>
  <c r="S1810" i="1" l="1"/>
  <c r="R1811" i="1"/>
  <c r="S1811" i="1" l="1"/>
  <c r="R1812" i="1"/>
  <c r="S1812" i="1" l="1"/>
  <c r="R1813" i="1"/>
  <c r="S1813" i="1" l="1"/>
  <c r="R1814" i="1"/>
  <c r="S1814" i="1" l="1"/>
  <c r="R1815" i="1"/>
  <c r="R1816" i="1" l="1"/>
  <c r="S1815" i="1"/>
  <c r="S1816" i="1" l="1"/>
  <c r="R1817" i="1"/>
  <c r="S1817" i="1" l="1"/>
  <c r="R1818" i="1"/>
  <c r="S1818" i="1" l="1"/>
  <c r="R1819" i="1"/>
  <c r="S1819" i="1" l="1"/>
  <c r="R1820" i="1"/>
  <c r="S1820" i="1" l="1"/>
  <c r="R1821" i="1"/>
  <c r="R1822" i="1" l="1"/>
  <c r="S1821" i="1"/>
  <c r="S1822" i="1" l="1"/>
  <c r="R1823" i="1"/>
  <c r="R1824" i="1" l="1"/>
  <c r="S1823" i="1"/>
  <c r="S1824" i="1" l="1"/>
  <c r="R1825" i="1"/>
  <c r="S1825" i="1" l="1"/>
  <c r="R1826" i="1"/>
  <c r="S1826" i="1" l="1"/>
  <c r="R1827" i="1"/>
  <c r="S1827" i="1" l="1"/>
  <c r="R1828" i="1"/>
  <c r="S1828" i="1" l="1"/>
  <c r="R1829" i="1"/>
  <c r="S1829" i="1" l="1"/>
  <c r="R1830" i="1"/>
  <c r="S1830" i="1" l="1"/>
  <c r="R1831" i="1"/>
  <c r="R1832" i="1" l="1"/>
  <c r="S1831" i="1"/>
  <c r="R1833" i="1" l="1"/>
  <c r="S1832" i="1"/>
  <c r="S1833" i="1" l="1"/>
  <c r="R1834" i="1"/>
  <c r="S1834" i="1" l="1"/>
  <c r="R1835" i="1"/>
  <c r="S1835" i="1" l="1"/>
  <c r="R1836" i="1"/>
  <c r="S1836" i="1" l="1"/>
  <c r="R1837" i="1"/>
  <c r="R1838" i="1" l="1"/>
  <c r="S1837" i="1"/>
  <c r="S1838" i="1" l="1"/>
  <c r="R1839" i="1"/>
  <c r="R1840" i="1" l="1"/>
  <c r="S1839" i="1"/>
  <c r="S1840" i="1" l="1"/>
  <c r="R1841" i="1"/>
  <c r="S1841" i="1" l="1"/>
  <c r="R1842" i="1"/>
  <c r="S1842" i="1" l="1"/>
  <c r="R1843" i="1"/>
  <c r="S1843" i="1" l="1"/>
  <c r="R1844" i="1"/>
  <c r="S1844" i="1" l="1"/>
  <c r="R1845" i="1"/>
  <c r="S1845" i="1" l="1"/>
  <c r="R1846" i="1"/>
  <c r="S1846" i="1" l="1"/>
  <c r="R1847" i="1"/>
  <c r="R1848" i="1" l="1"/>
  <c r="S1847" i="1"/>
  <c r="S1848" i="1" l="1"/>
  <c r="R1849" i="1"/>
  <c r="S1849" i="1" l="1"/>
  <c r="R1850" i="1"/>
  <c r="S1850" i="1" l="1"/>
  <c r="R1851" i="1"/>
  <c r="S1851" i="1" l="1"/>
  <c r="R1852" i="1"/>
  <c r="S1852" i="1" l="1"/>
  <c r="R1853" i="1"/>
  <c r="R1854" i="1" l="1"/>
  <c r="S1853" i="1"/>
  <c r="S1854" i="1" l="1"/>
  <c r="R1855" i="1"/>
  <c r="R1856" i="1" l="1"/>
  <c r="S1855" i="1"/>
  <c r="S1856" i="1" l="1"/>
  <c r="R1857" i="1"/>
  <c r="S1857" i="1" l="1"/>
  <c r="R1858" i="1"/>
  <c r="S1858" i="1" l="1"/>
  <c r="R1859" i="1"/>
  <c r="S1859" i="1" l="1"/>
  <c r="R1860" i="1"/>
  <c r="S1860" i="1" l="1"/>
  <c r="R1861" i="1"/>
  <c r="S1861" i="1" l="1"/>
  <c r="R1862" i="1"/>
  <c r="S1862" i="1" l="1"/>
  <c r="R1863" i="1"/>
  <c r="R1864" i="1" l="1"/>
  <c r="S1863" i="1"/>
  <c r="S1864" i="1" l="1"/>
  <c r="R1865" i="1"/>
  <c r="R1866" i="1" l="1"/>
  <c r="S1865" i="1"/>
  <c r="S1866" i="1" l="1"/>
  <c r="R1867" i="1"/>
  <c r="S1867" i="1" l="1"/>
  <c r="R1868" i="1"/>
  <c r="S1868" i="1" l="1"/>
  <c r="R1869" i="1"/>
  <c r="S1869" i="1" l="1"/>
  <c r="R1870" i="1"/>
  <c r="S1870" i="1" l="1"/>
  <c r="R1871" i="1"/>
  <c r="R1872" i="1" l="1"/>
  <c r="S1871" i="1"/>
  <c r="S1872" i="1" l="1"/>
  <c r="R1873" i="1"/>
  <c r="R1874" i="1" l="1"/>
  <c r="S1873" i="1"/>
  <c r="R1875" i="1" l="1"/>
  <c r="S1874" i="1"/>
  <c r="S1875" i="1" l="1"/>
  <c r="R1876" i="1"/>
  <c r="S1876" i="1" l="1"/>
  <c r="R1877" i="1"/>
  <c r="S1877" i="1" l="1"/>
  <c r="R1878" i="1"/>
  <c r="S1878" i="1" l="1"/>
  <c r="R1879" i="1"/>
  <c r="R1880" i="1" l="1"/>
  <c r="S1879" i="1"/>
  <c r="S1880" i="1" l="1"/>
  <c r="R1881" i="1"/>
  <c r="R1882" i="1" l="1"/>
  <c r="S1881" i="1"/>
  <c r="S1882" i="1" l="1"/>
  <c r="R1883" i="1"/>
  <c r="S1883" i="1" l="1"/>
  <c r="R1884" i="1"/>
  <c r="S1884" i="1" l="1"/>
  <c r="R1885" i="1"/>
  <c r="S1885" i="1" l="1"/>
  <c r="R1886" i="1"/>
  <c r="S1886" i="1" l="1"/>
  <c r="R1887" i="1"/>
  <c r="R1888" i="1" l="1"/>
  <c r="S1887" i="1"/>
  <c r="S1888" i="1" l="1"/>
  <c r="R1889" i="1"/>
  <c r="R1890" i="1" l="1"/>
  <c r="S1889" i="1"/>
  <c r="S1890" i="1" l="1"/>
  <c r="R1891" i="1"/>
  <c r="S1891" i="1" l="1"/>
  <c r="R1892" i="1"/>
  <c r="S1892" i="1" l="1"/>
  <c r="R1893" i="1"/>
  <c r="S1893" i="1" l="1"/>
  <c r="R1894" i="1"/>
  <c r="S1894" i="1" l="1"/>
  <c r="R1895" i="1"/>
  <c r="R1896" i="1" l="1"/>
  <c r="S1895" i="1"/>
  <c r="R1897" i="1" l="1"/>
  <c r="S1896" i="1"/>
  <c r="R1898" i="1" l="1"/>
  <c r="S1897" i="1"/>
  <c r="S1898" i="1" l="1"/>
  <c r="R1899" i="1"/>
  <c r="S1899" i="1" l="1"/>
  <c r="R1900" i="1"/>
  <c r="S1900" i="1" l="1"/>
  <c r="R1901" i="1"/>
  <c r="S1901" i="1" l="1"/>
  <c r="R1902" i="1"/>
  <c r="S1902" i="1" l="1"/>
  <c r="R1903" i="1"/>
  <c r="R1904" i="1" l="1"/>
  <c r="S1903" i="1"/>
  <c r="S1904" i="1" l="1"/>
  <c r="R1905" i="1"/>
  <c r="R1906" i="1" l="1"/>
  <c r="S1905" i="1"/>
  <c r="S1906" i="1" l="1"/>
  <c r="R1907" i="1"/>
  <c r="S1907" i="1" l="1"/>
  <c r="R1908" i="1"/>
  <c r="S1908" i="1" l="1"/>
  <c r="R1909" i="1"/>
  <c r="S1909" i="1" l="1"/>
  <c r="R1910" i="1"/>
  <c r="S1910" i="1" l="1"/>
  <c r="R1911" i="1"/>
  <c r="R1912" i="1" l="1"/>
  <c r="S1911" i="1"/>
  <c r="S1912" i="1" l="1"/>
  <c r="R1913" i="1"/>
  <c r="R1914" i="1" l="1"/>
  <c r="S1913" i="1"/>
  <c r="S1914" i="1" l="1"/>
  <c r="R1915" i="1"/>
  <c r="S1915" i="1" l="1"/>
  <c r="R1916" i="1"/>
  <c r="R1917" i="1" l="1"/>
  <c r="S1916" i="1"/>
  <c r="S1917" i="1" l="1"/>
  <c r="R1918" i="1"/>
  <c r="S1918" i="1" l="1"/>
  <c r="R1919" i="1"/>
  <c r="R1920" i="1" l="1"/>
  <c r="S1919" i="1"/>
  <c r="S1920" i="1" l="1"/>
  <c r="R1921" i="1"/>
  <c r="R1922" i="1" l="1"/>
  <c r="S1921" i="1"/>
  <c r="S1922" i="1" l="1"/>
  <c r="R1923" i="1"/>
  <c r="S1923" i="1" l="1"/>
  <c r="R1924" i="1"/>
  <c r="S1924" i="1" l="1"/>
  <c r="R1925" i="1"/>
  <c r="S1925" i="1" l="1"/>
  <c r="R1926" i="1"/>
  <c r="S1926" i="1" l="1"/>
  <c r="R1927" i="1"/>
  <c r="R1928" i="1" l="1"/>
  <c r="S1927" i="1"/>
  <c r="R1929" i="1" l="1"/>
  <c r="S1928" i="1"/>
  <c r="R1930" i="1" l="1"/>
  <c r="S1929" i="1"/>
  <c r="S1930" i="1" l="1"/>
  <c r="R1931" i="1"/>
  <c r="S1931" i="1" l="1"/>
  <c r="R1932" i="1"/>
  <c r="S1932" i="1" l="1"/>
  <c r="R1933" i="1"/>
  <c r="S1933" i="1" l="1"/>
  <c r="R1934" i="1"/>
  <c r="S1934" i="1" l="1"/>
  <c r="R1935" i="1"/>
  <c r="R1936" i="1" l="1"/>
  <c r="S1935" i="1"/>
  <c r="S1936" i="1" l="1"/>
  <c r="R1937" i="1"/>
  <c r="R1938" i="1" l="1"/>
  <c r="S1937" i="1"/>
  <c r="S1938" i="1" l="1"/>
  <c r="R1939" i="1"/>
  <c r="S1939" i="1" l="1"/>
  <c r="R1940" i="1"/>
  <c r="S1940" i="1" l="1"/>
  <c r="R1941" i="1"/>
  <c r="S1941" i="1" l="1"/>
  <c r="R1942" i="1"/>
  <c r="S1942" i="1" l="1"/>
  <c r="R1943" i="1"/>
  <c r="R1944" i="1" l="1"/>
  <c r="S1943" i="1"/>
  <c r="S1944" i="1" l="1"/>
  <c r="R1945" i="1"/>
  <c r="C10" i="2" s="1"/>
  <c r="S1945" i="1" l="1"/>
  <c r="R1946" i="1"/>
  <c r="S1946" i="1" l="1"/>
  <c r="R1947" i="1"/>
  <c r="Q10" i="2"/>
  <c r="P10" i="2"/>
  <c r="O10" i="2"/>
  <c r="S1947" i="1" l="1"/>
  <c r="R1948" i="1"/>
  <c r="S1948" i="1" l="1"/>
  <c r="R1949" i="1"/>
  <c r="R1950" i="1" l="1"/>
  <c r="S1949" i="1"/>
  <c r="S1950" i="1" l="1"/>
  <c r="R1951" i="1"/>
  <c r="R1952" i="1" l="1"/>
  <c r="S1951" i="1"/>
  <c r="S1952" i="1" l="1"/>
  <c r="R1953" i="1"/>
  <c r="S1953" i="1" l="1"/>
  <c r="R1954" i="1"/>
  <c r="S1954" i="1" l="1"/>
  <c r="R1955" i="1"/>
  <c r="S1955" i="1" l="1"/>
  <c r="R1956" i="1"/>
  <c r="S1956" i="1" l="1"/>
  <c r="R1957" i="1"/>
  <c r="R1958" i="1" l="1"/>
  <c r="S1957" i="1"/>
  <c r="S1958" i="1" l="1"/>
  <c r="R1959" i="1"/>
  <c r="R1960" i="1" l="1"/>
  <c r="S1959" i="1"/>
  <c r="R1961" i="1" l="1"/>
  <c r="S1960" i="1"/>
  <c r="S1961" i="1" l="1"/>
  <c r="R1962" i="1"/>
  <c r="S1962" i="1" l="1"/>
  <c r="R1963" i="1"/>
  <c r="S1963" i="1" l="1"/>
  <c r="R1964" i="1"/>
  <c r="S1964" i="1" l="1"/>
  <c r="R1965" i="1"/>
  <c r="R1966" i="1" l="1"/>
  <c r="S1965" i="1"/>
  <c r="S1966" i="1" l="1"/>
  <c r="R1967" i="1"/>
  <c r="R1968" i="1" l="1"/>
  <c r="S1967" i="1"/>
  <c r="S1968" i="1" l="1"/>
  <c r="R1969" i="1"/>
  <c r="S1969" i="1" l="1"/>
  <c r="R1970" i="1"/>
  <c r="S1970" i="1" l="1"/>
  <c r="R1971" i="1"/>
  <c r="S1971" i="1" l="1"/>
  <c r="R1972" i="1"/>
  <c r="S1972" i="1" l="1"/>
  <c r="R1973" i="1"/>
  <c r="R1974" i="1" l="1"/>
  <c r="S1973" i="1"/>
  <c r="S1974" i="1" l="1"/>
  <c r="R1975" i="1"/>
  <c r="R1976" i="1" l="1"/>
  <c r="S1975" i="1"/>
  <c r="S1976" i="1" l="1"/>
  <c r="R1977" i="1"/>
  <c r="S1977" i="1" l="1"/>
  <c r="R1978" i="1"/>
  <c r="S1978" i="1" l="1"/>
  <c r="R1979" i="1"/>
  <c r="S1979" i="1" l="1"/>
  <c r="R1980" i="1"/>
  <c r="S1980" i="1" l="1"/>
  <c r="R1981" i="1"/>
  <c r="R1982" i="1" l="1"/>
  <c r="S1981" i="1"/>
  <c r="S1982" i="1" l="1"/>
  <c r="R1983" i="1"/>
  <c r="R1984" i="1" l="1"/>
  <c r="S1983" i="1"/>
  <c r="S1984" i="1" l="1"/>
  <c r="R1985" i="1"/>
  <c r="S1985" i="1" l="1"/>
  <c r="R1986" i="1"/>
  <c r="S1986" i="1" l="1"/>
  <c r="R1987" i="1"/>
  <c r="S1987" i="1" l="1"/>
  <c r="R1988" i="1"/>
  <c r="S1988" i="1" l="1"/>
  <c r="R1989" i="1"/>
  <c r="R1990" i="1" l="1"/>
  <c r="S1989" i="1"/>
  <c r="S1990" i="1" l="1"/>
  <c r="R1991" i="1"/>
  <c r="R1992" i="1" l="1"/>
  <c r="S1991" i="1"/>
  <c r="S1992" i="1" l="1"/>
  <c r="R1993" i="1"/>
  <c r="S1993" i="1" l="1"/>
  <c r="R1994" i="1"/>
  <c r="S1994" i="1" l="1"/>
  <c r="R1995" i="1"/>
  <c r="S1995" i="1" l="1"/>
  <c r="R1996" i="1"/>
  <c r="S1996" i="1" l="1"/>
  <c r="R1997" i="1"/>
  <c r="R1998" i="1" l="1"/>
  <c r="S1997" i="1"/>
  <c r="S1998" i="1" l="1"/>
  <c r="R1999" i="1"/>
  <c r="R2000" i="1" l="1"/>
  <c r="S1999" i="1"/>
  <c r="S2000" i="1" l="1"/>
  <c r="R2001" i="1"/>
  <c r="S2001" i="1" l="1"/>
  <c r="R2002" i="1"/>
  <c r="R2003" i="1" l="1"/>
  <c r="S2002" i="1"/>
  <c r="S2003" i="1" l="1"/>
  <c r="R2004" i="1"/>
  <c r="S2004" i="1" l="1"/>
  <c r="R2005" i="1"/>
  <c r="R2006" i="1" l="1"/>
  <c r="S2005" i="1"/>
  <c r="S2006" i="1" l="1"/>
  <c r="R2007" i="1"/>
  <c r="R2008" i="1" l="1"/>
  <c r="S2007" i="1"/>
  <c r="S2008" i="1" l="1"/>
  <c r="R2009" i="1"/>
  <c r="S2009" i="1" l="1"/>
  <c r="R2010" i="1"/>
  <c r="S2010" i="1" l="1"/>
  <c r="R2011" i="1"/>
  <c r="S2011" i="1" l="1"/>
  <c r="R2012" i="1"/>
  <c r="S2012" i="1" l="1"/>
  <c r="R2013" i="1"/>
  <c r="R2014" i="1" l="1"/>
  <c r="S2013" i="1"/>
  <c r="S2014" i="1" l="1"/>
  <c r="R2015" i="1"/>
  <c r="R2016" i="1" l="1"/>
  <c r="S2015" i="1"/>
  <c r="S2016" i="1" l="1"/>
  <c r="R2017" i="1"/>
  <c r="S2017" i="1" l="1"/>
  <c r="R2018" i="1"/>
  <c r="S2018" i="1" l="1"/>
  <c r="R2019" i="1"/>
  <c r="S2019" i="1" l="1"/>
  <c r="R2020" i="1"/>
  <c r="S2020" i="1" l="1"/>
  <c r="R2021" i="1"/>
  <c r="R2022" i="1" l="1"/>
  <c r="S2021" i="1"/>
  <c r="S2022" i="1" l="1"/>
  <c r="R2023" i="1"/>
  <c r="R2024" i="1" l="1"/>
  <c r="S2023" i="1"/>
  <c r="S2024" i="1" l="1"/>
  <c r="R2025" i="1"/>
  <c r="S2025" i="1" l="1"/>
  <c r="R2026" i="1"/>
  <c r="S2026" i="1" l="1"/>
  <c r="R2027" i="1"/>
  <c r="S2027" i="1" l="1"/>
  <c r="R2028" i="1"/>
  <c r="S2028" i="1" l="1"/>
  <c r="R2029" i="1"/>
  <c r="R2030" i="1" l="1"/>
  <c r="S2029" i="1"/>
  <c r="S2030" i="1" l="1"/>
  <c r="R2031" i="1"/>
  <c r="R2032" i="1" l="1"/>
  <c r="S2031" i="1"/>
  <c r="S2032" i="1" l="1"/>
  <c r="R2033" i="1"/>
  <c r="S2033" i="1" l="1"/>
  <c r="R2034" i="1"/>
  <c r="S2034" i="1" l="1"/>
  <c r="R2035" i="1"/>
  <c r="S2035" i="1" l="1"/>
  <c r="R2036" i="1"/>
  <c r="S2036" i="1" l="1"/>
  <c r="R2037" i="1"/>
  <c r="R2038" i="1" l="1"/>
  <c r="S2037" i="1"/>
  <c r="S2038" i="1" l="1"/>
  <c r="R2039" i="1"/>
  <c r="R2040" i="1" l="1"/>
  <c r="S2039" i="1"/>
  <c r="S2040" i="1" l="1"/>
  <c r="R2041" i="1"/>
  <c r="S2041" i="1" l="1"/>
  <c r="R2042" i="1"/>
  <c r="S2042" i="1" l="1"/>
  <c r="R2043" i="1"/>
  <c r="S2043" i="1" l="1"/>
  <c r="R2044" i="1"/>
  <c r="R2045" i="1" l="1"/>
  <c r="S2044" i="1"/>
  <c r="R2046" i="1" l="1"/>
  <c r="S2045" i="1"/>
  <c r="S2046" i="1" l="1"/>
  <c r="R2047" i="1"/>
  <c r="R2048" i="1" l="1"/>
  <c r="S2047" i="1"/>
  <c r="S2048" i="1" l="1"/>
  <c r="R2049" i="1"/>
  <c r="S2049" i="1" l="1"/>
  <c r="R2050" i="1"/>
  <c r="S2050" i="1" l="1"/>
  <c r="R2051" i="1"/>
  <c r="S2051" i="1" l="1"/>
  <c r="R2052" i="1"/>
  <c r="S2052" i="1" l="1"/>
  <c r="R2053" i="1"/>
  <c r="R2054" i="1" l="1"/>
  <c r="S2053" i="1"/>
  <c r="S2054" i="1" l="1"/>
  <c r="R2055" i="1"/>
  <c r="R2056" i="1" l="1"/>
  <c r="S2055" i="1"/>
  <c r="R2057" i="1" l="1"/>
  <c r="S2056" i="1"/>
  <c r="S2057" i="1" l="1"/>
  <c r="R2058" i="1"/>
  <c r="S2058" i="1" l="1"/>
  <c r="R2059" i="1"/>
  <c r="S2059" i="1" l="1"/>
  <c r="R2060" i="1"/>
  <c r="S2060" i="1" l="1"/>
  <c r="R2061" i="1"/>
  <c r="R2062" i="1" l="1"/>
  <c r="S2061" i="1"/>
  <c r="S2062" i="1" l="1"/>
  <c r="R2063" i="1"/>
  <c r="R2064" i="1" l="1"/>
  <c r="S2063" i="1"/>
  <c r="S2064" i="1" l="1"/>
  <c r="R2065" i="1"/>
  <c r="S2065" i="1" l="1"/>
  <c r="R2066" i="1"/>
  <c r="S2066" i="1" l="1"/>
  <c r="R2067" i="1"/>
  <c r="S2067" i="1" l="1"/>
  <c r="R2068" i="1"/>
  <c r="S2068" i="1" l="1"/>
  <c r="R2069" i="1"/>
  <c r="R2070" i="1" l="1"/>
  <c r="S2069" i="1"/>
  <c r="S2070" i="1" l="1"/>
  <c r="R2071" i="1"/>
  <c r="R2072" i="1" l="1"/>
  <c r="S2071" i="1"/>
  <c r="S2072" i="1" l="1"/>
  <c r="R2073" i="1"/>
  <c r="S2073" i="1" l="1"/>
  <c r="R2074" i="1"/>
  <c r="S2074" i="1" l="1"/>
  <c r="R2075" i="1"/>
  <c r="S2075" i="1" l="1"/>
  <c r="R2076" i="1"/>
  <c r="S2076" i="1" l="1"/>
  <c r="R2077" i="1"/>
  <c r="R2078" i="1" l="1"/>
  <c r="S2077" i="1"/>
  <c r="S2078" i="1" l="1"/>
  <c r="R2079" i="1"/>
  <c r="R2080" i="1" l="1"/>
  <c r="S2079" i="1"/>
  <c r="S2080" i="1" l="1"/>
  <c r="R2081" i="1"/>
  <c r="S2081" i="1" l="1"/>
  <c r="R2082" i="1"/>
  <c r="S2082" i="1" l="1"/>
  <c r="R2083" i="1"/>
  <c r="S2083" i="1" l="1"/>
  <c r="R2084" i="1"/>
  <c r="S2084" i="1" l="1"/>
  <c r="R2085" i="1"/>
  <c r="R2086" i="1" l="1"/>
  <c r="S2085" i="1"/>
  <c r="S2086" i="1" l="1"/>
  <c r="R2087" i="1"/>
  <c r="R2088" i="1" l="1"/>
  <c r="S2087" i="1"/>
  <c r="R2089" i="1" l="1"/>
  <c r="S2088" i="1"/>
  <c r="S2089" i="1" l="1"/>
  <c r="R2090" i="1"/>
  <c r="S2090" i="1" l="1"/>
  <c r="R2091" i="1"/>
  <c r="S2091" i="1" l="1"/>
  <c r="R2092" i="1"/>
  <c r="S2092" i="1" l="1"/>
  <c r="R2093" i="1"/>
  <c r="R2094" i="1" l="1"/>
  <c r="S2093" i="1"/>
  <c r="S2094" i="1" l="1"/>
  <c r="R2095" i="1"/>
  <c r="R2096" i="1" l="1"/>
  <c r="S2095" i="1"/>
  <c r="S2096" i="1" l="1"/>
  <c r="R2097" i="1"/>
  <c r="S2097" i="1" l="1"/>
  <c r="R2098" i="1"/>
  <c r="S2098" i="1" l="1"/>
  <c r="R2099" i="1"/>
  <c r="S2099" i="1" l="1"/>
  <c r="R2100" i="1"/>
  <c r="S2100" i="1" l="1"/>
  <c r="R2101" i="1"/>
  <c r="R2102" i="1" l="1"/>
  <c r="S2101" i="1"/>
  <c r="S2102" i="1" l="1"/>
  <c r="R2103" i="1"/>
  <c r="R2104" i="1" l="1"/>
  <c r="S2103" i="1"/>
  <c r="S2104" i="1" l="1"/>
  <c r="R2105" i="1"/>
  <c r="S2105" i="1" l="1"/>
  <c r="R2106" i="1"/>
  <c r="S2106" i="1" l="1"/>
  <c r="R2107" i="1"/>
  <c r="S2107" i="1" l="1"/>
  <c r="R2108" i="1"/>
  <c r="S2108" i="1" l="1"/>
  <c r="R2109" i="1"/>
  <c r="R2110" i="1" l="1"/>
  <c r="S2109" i="1"/>
  <c r="S2110" i="1" l="1"/>
  <c r="R2111" i="1"/>
  <c r="R2112" i="1" l="1"/>
  <c r="S2111" i="1"/>
  <c r="S2112" i="1" l="1"/>
  <c r="R2113" i="1"/>
  <c r="S2113" i="1" l="1"/>
  <c r="R2114" i="1"/>
  <c r="S2114" i="1" l="1"/>
  <c r="R2115" i="1"/>
  <c r="S2115" i="1" l="1"/>
  <c r="R2116" i="1"/>
  <c r="S2116" i="1" l="1"/>
  <c r="R2117" i="1"/>
  <c r="R2118" i="1" l="1"/>
  <c r="S2117" i="1"/>
  <c r="S2118" i="1" l="1"/>
  <c r="R2119" i="1"/>
  <c r="R2120" i="1" l="1"/>
  <c r="S2119" i="1"/>
  <c r="S2120" i="1" l="1"/>
  <c r="R2121" i="1"/>
  <c r="S2121" i="1" l="1"/>
  <c r="R2122" i="1"/>
  <c r="S2122" i="1" l="1"/>
  <c r="R2123" i="1"/>
  <c r="S2123" i="1" l="1"/>
  <c r="R2124" i="1"/>
  <c r="S2124" i="1" l="1"/>
  <c r="R2125" i="1"/>
  <c r="R2126" i="1" l="1"/>
  <c r="S2125" i="1"/>
  <c r="S2126" i="1" l="1"/>
  <c r="R2127" i="1"/>
  <c r="S2127" i="1" l="1"/>
  <c r="R2128" i="1"/>
  <c r="S2128" i="1" l="1"/>
  <c r="R2129" i="1"/>
  <c r="S2129" i="1" l="1"/>
  <c r="R2130" i="1"/>
  <c r="S2130" i="1" l="1"/>
  <c r="R2131" i="1"/>
  <c r="S2131" i="1" l="1"/>
  <c r="R2132" i="1"/>
  <c r="S2132" i="1" l="1"/>
  <c r="R2133" i="1"/>
  <c r="S2133" i="1" l="1"/>
  <c r="R2134" i="1"/>
  <c r="S2134" i="1" l="1"/>
  <c r="R2135" i="1"/>
  <c r="S2135" i="1" l="1"/>
  <c r="R2136" i="1"/>
  <c r="S2136" i="1" l="1"/>
  <c r="R2137" i="1"/>
  <c r="S2137" i="1" l="1"/>
  <c r="R2138" i="1"/>
  <c r="S2138" i="1" l="1"/>
  <c r="R2139" i="1"/>
  <c r="S2139" i="1" l="1"/>
  <c r="R2140" i="1"/>
  <c r="S2140" i="1" l="1"/>
  <c r="R2141" i="1"/>
  <c r="S2141" i="1" l="1"/>
  <c r="R2142" i="1"/>
  <c r="S2142" i="1" l="1"/>
  <c r="R2143" i="1"/>
  <c r="S2143" i="1" l="1"/>
  <c r="R2144" i="1"/>
  <c r="S2144" i="1" l="1"/>
  <c r="R2145" i="1"/>
  <c r="S2145" i="1" l="1"/>
  <c r="R2146" i="1"/>
  <c r="S2146" i="1" l="1"/>
  <c r="R2147" i="1"/>
  <c r="S2147" i="1" l="1"/>
  <c r="R2148" i="1"/>
  <c r="S2148" i="1" l="1"/>
  <c r="R2149" i="1"/>
  <c r="S2149" i="1" l="1"/>
  <c r="R2150" i="1"/>
  <c r="R2151" i="1" l="1"/>
  <c r="S2150" i="1"/>
  <c r="S2151" i="1" l="1"/>
  <c r="R2152" i="1"/>
  <c r="S2152" i="1" l="1"/>
  <c r="R2153" i="1"/>
  <c r="S2153" i="1" l="1"/>
  <c r="R2154" i="1"/>
  <c r="S2154" i="1" l="1"/>
  <c r="R2155" i="1"/>
  <c r="S2155" i="1" l="1"/>
  <c r="R2156" i="1"/>
  <c r="S2156" i="1" l="1"/>
  <c r="R2157" i="1"/>
  <c r="S2157" i="1" l="1"/>
  <c r="R2158" i="1"/>
  <c r="S2158" i="1" l="1"/>
  <c r="R2159" i="1"/>
  <c r="S2159" i="1" l="1"/>
  <c r="R2160" i="1"/>
  <c r="S2160" i="1" l="1"/>
  <c r="R2161" i="1"/>
  <c r="S2161" i="1" l="1"/>
  <c r="R2162" i="1"/>
  <c r="S2162" i="1" l="1"/>
  <c r="R2163" i="1"/>
  <c r="S2163" i="1" l="1"/>
  <c r="R2164" i="1"/>
  <c r="S2164" i="1" l="1"/>
  <c r="R2165" i="1"/>
  <c r="S2165" i="1" l="1"/>
  <c r="R2166" i="1"/>
  <c r="S2166" i="1" l="1"/>
  <c r="R2167" i="1"/>
  <c r="S2167" i="1" l="1"/>
  <c r="R2168" i="1"/>
  <c r="S2168" i="1" l="1"/>
  <c r="R2169" i="1"/>
  <c r="S2169" i="1" l="1"/>
  <c r="R2170" i="1"/>
  <c r="S2170" i="1" l="1"/>
  <c r="R2171" i="1"/>
  <c r="S2171" i="1" l="1"/>
  <c r="R2172" i="1"/>
  <c r="S2172" i="1" l="1"/>
  <c r="R2173" i="1"/>
  <c r="S2173" i="1" l="1"/>
  <c r="R2174" i="1"/>
  <c r="S2174" i="1" l="1"/>
  <c r="R2175" i="1"/>
  <c r="S2175" i="1" l="1"/>
  <c r="R2176" i="1"/>
  <c r="S2176" i="1" l="1"/>
  <c r="R2177" i="1"/>
  <c r="S2177" i="1" l="1"/>
  <c r="R2178" i="1"/>
  <c r="S2178" i="1" l="1"/>
  <c r="R2179" i="1"/>
  <c r="S2179" i="1" l="1"/>
  <c r="R2180" i="1"/>
  <c r="S2180" i="1" l="1"/>
  <c r="R2181" i="1"/>
  <c r="R2182" i="1" l="1"/>
  <c r="S2181" i="1"/>
  <c r="S2182" i="1" l="1"/>
  <c r="R2183" i="1"/>
  <c r="C11" i="2" s="1"/>
  <c r="S2183" i="1" l="1"/>
  <c r="R2184" i="1"/>
  <c r="S2184" i="1" l="1"/>
  <c r="R2185" i="1"/>
  <c r="O11" i="2"/>
  <c r="Q11" i="2"/>
  <c r="P11" i="2"/>
  <c r="S2185" i="1" l="1"/>
  <c r="R2186" i="1"/>
  <c r="S2186" i="1" l="1"/>
  <c r="R2187" i="1"/>
  <c r="S2187" i="1" l="1"/>
  <c r="R2188" i="1"/>
  <c r="S2188" i="1" l="1"/>
  <c r="R2189" i="1"/>
  <c r="S2189" i="1" l="1"/>
  <c r="R2190" i="1"/>
  <c r="S2190" i="1" l="1"/>
  <c r="R2191" i="1"/>
  <c r="S2191" i="1" l="1"/>
  <c r="R2192" i="1"/>
  <c r="S2192" i="1" l="1"/>
  <c r="R2193" i="1"/>
  <c r="S2193" i="1" l="1"/>
  <c r="R2194" i="1"/>
  <c r="S2194" i="1" l="1"/>
  <c r="R2195" i="1"/>
  <c r="S2195" i="1" l="1"/>
  <c r="R2196" i="1"/>
  <c r="S2196" i="1" l="1"/>
  <c r="R2197" i="1"/>
  <c r="S2197" i="1" l="1"/>
  <c r="R2198" i="1"/>
  <c r="S2198" i="1" l="1"/>
  <c r="R2199" i="1"/>
  <c r="S2199" i="1" l="1"/>
  <c r="R2200" i="1"/>
  <c r="S2200" i="1" l="1"/>
  <c r="R2201" i="1"/>
  <c r="S2201" i="1" l="1"/>
  <c r="R2202" i="1"/>
  <c r="S2202" i="1" l="1"/>
  <c r="R2203" i="1"/>
  <c r="S2203" i="1" l="1"/>
  <c r="R2204" i="1"/>
  <c r="S2204" i="1" l="1"/>
  <c r="R2205" i="1"/>
  <c r="S2205" i="1" l="1"/>
  <c r="R2206" i="1"/>
  <c r="S2206" i="1" l="1"/>
  <c r="R2207" i="1"/>
  <c r="S2207" i="1" l="1"/>
  <c r="R2208" i="1"/>
  <c r="S2208" i="1" l="1"/>
  <c r="R2209" i="1"/>
  <c r="S2209" i="1" l="1"/>
  <c r="R2210" i="1"/>
  <c r="S2210" i="1" l="1"/>
  <c r="R2211" i="1"/>
  <c r="S2211" i="1" l="1"/>
  <c r="R2212" i="1"/>
  <c r="S2212" i="1" l="1"/>
  <c r="R2213" i="1"/>
  <c r="S2213" i="1" l="1"/>
  <c r="R2214" i="1"/>
  <c r="S2214" i="1" l="1"/>
  <c r="R2215" i="1"/>
  <c r="S2215" i="1" l="1"/>
  <c r="R2216" i="1"/>
  <c r="S2216" i="1" l="1"/>
  <c r="R2217" i="1"/>
  <c r="S2217" i="1" l="1"/>
  <c r="R2218" i="1"/>
  <c r="S2218" i="1" l="1"/>
  <c r="R2219" i="1"/>
  <c r="S2219" i="1" l="1"/>
  <c r="R2220" i="1"/>
  <c r="S2220" i="1" l="1"/>
  <c r="R2221" i="1"/>
  <c r="S2221" i="1" l="1"/>
  <c r="R2222" i="1"/>
  <c r="S2222" i="1" l="1"/>
  <c r="R2223" i="1"/>
  <c r="S2223" i="1" l="1"/>
  <c r="R2224" i="1"/>
  <c r="S2224" i="1" l="1"/>
  <c r="R2225" i="1"/>
  <c r="S2225" i="1" l="1"/>
  <c r="R2226" i="1"/>
  <c r="S2226" i="1" l="1"/>
  <c r="R2227" i="1"/>
  <c r="S2227" i="1" l="1"/>
  <c r="R2228" i="1"/>
  <c r="S2228" i="1" l="1"/>
  <c r="R2229" i="1"/>
  <c r="S2229" i="1" l="1"/>
  <c r="R2230" i="1"/>
  <c r="S2230" i="1" l="1"/>
  <c r="R2231" i="1"/>
  <c r="S2231" i="1" l="1"/>
  <c r="R2232" i="1"/>
  <c r="S2232" i="1" l="1"/>
  <c r="R2233" i="1"/>
  <c r="S2233" i="1" l="1"/>
  <c r="R2234" i="1"/>
  <c r="S2234" i="1" l="1"/>
  <c r="R2235" i="1"/>
  <c r="S2235" i="1" l="1"/>
  <c r="R2236" i="1"/>
  <c r="S2236" i="1" l="1"/>
  <c r="R2237" i="1"/>
  <c r="S2237" i="1" l="1"/>
  <c r="R2238" i="1"/>
  <c r="S2238" i="1" l="1"/>
  <c r="R2239" i="1"/>
  <c r="S2239" i="1" l="1"/>
  <c r="R2240" i="1"/>
  <c r="S2240" i="1" l="1"/>
  <c r="R2241" i="1"/>
  <c r="S2241" i="1" l="1"/>
  <c r="R2242" i="1"/>
  <c r="S2242" i="1" l="1"/>
  <c r="R2243" i="1"/>
  <c r="S2243" i="1" l="1"/>
  <c r="R2244" i="1"/>
  <c r="S2244" i="1" l="1"/>
  <c r="R2245" i="1"/>
  <c r="S2245" i="1" l="1"/>
  <c r="R2246" i="1"/>
  <c r="R2247" i="1" l="1"/>
  <c r="S2246" i="1"/>
  <c r="S2247" i="1" l="1"/>
  <c r="R2248" i="1"/>
  <c r="S2248" i="1" l="1"/>
  <c r="R2249" i="1"/>
  <c r="S2249" i="1" l="1"/>
  <c r="R2250" i="1"/>
  <c r="S2250" i="1" l="1"/>
  <c r="R2251" i="1"/>
  <c r="S2251" i="1" l="1"/>
  <c r="R2252" i="1"/>
  <c r="S2252" i="1" l="1"/>
  <c r="R2253" i="1"/>
  <c r="S2253" i="1" l="1"/>
  <c r="R2254" i="1"/>
  <c r="S2254" i="1" l="1"/>
  <c r="R2255" i="1"/>
  <c r="S2255" i="1" l="1"/>
  <c r="R2256" i="1"/>
  <c r="S2256" i="1" l="1"/>
  <c r="R2257" i="1"/>
  <c r="S2257" i="1" l="1"/>
  <c r="R2258" i="1"/>
  <c r="S2258" i="1" l="1"/>
  <c r="R2259" i="1"/>
  <c r="S2259" i="1" l="1"/>
  <c r="R2260" i="1"/>
  <c r="S2260" i="1" l="1"/>
  <c r="R2261" i="1"/>
  <c r="S2261" i="1" l="1"/>
  <c r="R2262" i="1"/>
  <c r="S2262" i="1" l="1"/>
  <c r="R2263" i="1"/>
  <c r="S2263" i="1" l="1"/>
  <c r="R2264" i="1"/>
  <c r="S2264" i="1" l="1"/>
  <c r="R2265" i="1"/>
  <c r="S2265" i="1" l="1"/>
  <c r="R2266" i="1"/>
  <c r="S2266" i="1" l="1"/>
  <c r="R2267" i="1"/>
  <c r="S2267" i="1" l="1"/>
  <c r="R2268" i="1"/>
  <c r="S2268" i="1" l="1"/>
  <c r="R2269" i="1"/>
  <c r="S2269" i="1" l="1"/>
  <c r="R2270" i="1"/>
  <c r="S2270" i="1" l="1"/>
  <c r="R2271" i="1"/>
  <c r="S2271" i="1" l="1"/>
  <c r="R2272" i="1"/>
  <c r="S2272" i="1" l="1"/>
  <c r="R2273" i="1"/>
  <c r="S2273" i="1" l="1"/>
  <c r="R2274" i="1"/>
  <c r="S2274" i="1" l="1"/>
  <c r="R2275" i="1"/>
  <c r="S2275" i="1" l="1"/>
  <c r="R2276" i="1"/>
  <c r="S2276" i="1" l="1"/>
  <c r="R2277" i="1"/>
  <c r="S2277" i="1" l="1"/>
  <c r="R2278" i="1"/>
  <c r="S2278" i="1" l="1"/>
  <c r="R2279" i="1"/>
  <c r="S2279" i="1" l="1"/>
  <c r="R2280" i="1"/>
  <c r="S2280" i="1" l="1"/>
  <c r="R2281" i="1"/>
  <c r="S2281" i="1" l="1"/>
  <c r="R2282" i="1"/>
  <c r="S2282" i="1" l="1"/>
  <c r="R2283" i="1"/>
  <c r="S2283" i="1" l="1"/>
  <c r="R2284" i="1"/>
  <c r="S2284" i="1" l="1"/>
  <c r="R2285" i="1"/>
  <c r="S2285" i="1" l="1"/>
  <c r="R2286" i="1"/>
  <c r="S2286" i="1" l="1"/>
  <c r="R2287" i="1"/>
  <c r="S2287" i="1" l="1"/>
  <c r="R2288" i="1"/>
  <c r="S2288" i="1" l="1"/>
  <c r="R2289" i="1"/>
  <c r="S2289" i="1" l="1"/>
  <c r="R2290" i="1"/>
  <c r="S2290" i="1" l="1"/>
  <c r="R2291" i="1"/>
  <c r="S2291" i="1" l="1"/>
  <c r="R2292" i="1"/>
  <c r="S2292" i="1" l="1"/>
  <c r="R2293" i="1"/>
  <c r="S2293" i="1" l="1"/>
  <c r="R2294" i="1"/>
  <c r="S2294" i="1" l="1"/>
  <c r="R2295" i="1"/>
  <c r="S2295" i="1" l="1"/>
  <c r="R2296" i="1"/>
  <c r="S2296" i="1" l="1"/>
  <c r="R2297" i="1"/>
  <c r="S2297" i="1" l="1"/>
  <c r="R2298" i="1"/>
  <c r="R2299" i="1" l="1"/>
  <c r="S2298" i="1"/>
  <c r="S2299" i="1" l="1"/>
  <c r="R2300" i="1"/>
  <c r="S2300" i="1" l="1"/>
  <c r="R2301" i="1"/>
  <c r="S2301" i="1" l="1"/>
  <c r="R2302" i="1"/>
  <c r="S2302" i="1" l="1"/>
  <c r="R2303" i="1"/>
  <c r="S2303" i="1" l="1"/>
  <c r="R2304" i="1"/>
  <c r="S2304" i="1" l="1"/>
  <c r="R2305" i="1"/>
  <c r="S2305" i="1" l="1"/>
  <c r="R2306" i="1"/>
  <c r="S2306" i="1" l="1"/>
  <c r="R2307" i="1"/>
  <c r="S2307" i="1" l="1"/>
  <c r="R2308" i="1"/>
  <c r="S2308" i="1" l="1"/>
  <c r="R2309" i="1"/>
  <c r="S2309" i="1" l="1"/>
  <c r="R2310" i="1"/>
  <c r="R2311" i="1" l="1"/>
  <c r="S2310" i="1"/>
  <c r="S2311" i="1" l="1"/>
  <c r="R2312" i="1"/>
  <c r="S2312" i="1" l="1"/>
  <c r="R2313" i="1"/>
  <c r="S2313" i="1" l="1"/>
  <c r="R2314" i="1"/>
  <c r="R2315" i="1" l="1"/>
  <c r="S2314" i="1"/>
  <c r="S2315" i="1" l="1"/>
  <c r="R2316" i="1"/>
  <c r="S2316" i="1" l="1"/>
  <c r="R2317" i="1"/>
  <c r="S2317" i="1" l="1"/>
  <c r="R2318" i="1"/>
  <c r="S2318" i="1" l="1"/>
  <c r="R2319" i="1"/>
  <c r="S2319" i="1" l="1"/>
  <c r="R2320" i="1"/>
  <c r="S2320" i="1" l="1"/>
  <c r="R2321" i="1"/>
  <c r="S2321" i="1" l="1"/>
  <c r="R2322" i="1"/>
  <c r="S2322" i="1" l="1"/>
  <c r="R2323" i="1"/>
  <c r="S2323" i="1" l="1"/>
  <c r="R2324" i="1"/>
  <c r="S2324" i="1" l="1"/>
  <c r="R2325" i="1"/>
  <c r="R2326" i="1" l="1"/>
  <c r="S2325" i="1"/>
  <c r="R2327" i="1" l="1"/>
  <c r="S2326" i="1"/>
  <c r="S2327" i="1" l="1"/>
  <c r="R2328" i="1"/>
  <c r="S2328" i="1" l="1"/>
  <c r="R2329" i="1"/>
  <c r="S2329" i="1" l="1"/>
  <c r="R2330" i="1"/>
  <c r="R2331" i="1" l="1"/>
  <c r="S2330" i="1"/>
  <c r="S2331" i="1" l="1"/>
  <c r="R2332" i="1"/>
  <c r="S2332" i="1" l="1"/>
  <c r="R2333" i="1"/>
  <c r="S2333" i="1" l="1"/>
  <c r="R2334" i="1"/>
  <c r="S2334" i="1" l="1"/>
  <c r="R2335" i="1"/>
  <c r="S2335" i="1" l="1"/>
  <c r="R2336" i="1"/>
  <c r="S2336" i="1" l="1"/>
  <c r="R2337" i="1"/>
  <c r="S2337" i="1" l="1"/>
  <c r="R2338" i="1"/>
  <c r="S2338" i="1" l="1"/>
  <c r="R2339" i="1"/>
  <c r="S2339" i="1" l="1"/>
  <c r="R2340" i="1"/>
  <c r="S2340" i="1" l="1"/>
  <c r="R2341" i="1"/>
  <c r="S2341" i="1" l="1"/>
  <c r="R2342" i="1"/>
  <c r="S2342" i="1" l="1"/>
  <c r="R2343" i="1"/>
  <c r="S2343" i="1" l="1"/>
  <c r="R2344" i="1"/>
  <c r="S2344" i="1" l="1"/>
  <c r="R2345" i="1"/>
  <c r="S2345" i="1" l="1"/>
  <c r="R2346" i="1"/>
  <c r="R2347" i="1" l="1"/>
  <c r="S2346" i="1"/>
  <c r="S2347" i="1" l="1"/>
  <c r="R2348" i="1"/>
  <c r="S2348" i="1" l="1"/>
  <c r="R2349" i="1"/>
  <c r="S2349" i="1" l="1"/>
  <c r="R2350" i="1"/>
  <c r="S2350" i="1" l="1"/>
  <c r="R2351" i="1"/>
  <c r="S2351" i="1" l="1"/>
  <c r="R2352" i="1"/>
  <c r="S2352" i="1" l="1"/>
  <c r="R2353" i="1"/>
  <c r="S2353" i="1" l="1"/>
  <c r="R2354" i="1"/>
  <c r="S2354" i="1" l="1"/>
  <c r="R2355" i="1"/>
  <c r="S2355" i="1" l="1"/>
  <c r="R2356" i="1"/>
  <c r="S2356" i="1" l="1"/>
  <c r="R2357" i="1"/>
  <c r="S2357" i="1" l="1"/>
  <c r="R2358" i="1"/>
  <c r="S2358" i="1" l="1"/>
  <c r="R2359" i="1"/>
  <c r="S2359" i="1" l="1"/>
  <c r="R2360" i="1"/>
  <c r="S2360" i="1" l="1"/>
  <c r="R2361" i="1"/>
  <c r="S2361" i="1" l="1"/>
  <c r="R2362" i="1"/>
  <c r="R2363" i="1" l="1"/>
  <c r="S2362" i="1"/>
  <c r="S2363" i="1" l="1"/>
  <c r="R2364" i="1"/>
  <c r="S2364" i="1" l="1"/>
  <c r="R2365" i="1"/>
  <c r="S2365" i="1" l="1"/>
  <c r="R2366" i="1"/>
  <c r="S2366" i="1" l="1"/>
  <c r="R2367" i="1"/>
  <c r="S2367" i="1" l="1"/>
  <c r="R2368" i="1"/>
  <c r="S2368" i="1" l="1"/>
  <c r="R2369" i="1"/>
  <c r="S2369" i="1" l="1"/>
  <c r="R2370" i="1"/>
  <c r="S2370" i="1" l="1"/>
  <c r="R2371" i="1"/>
  <c r="S2371" i="1" l="1"/>
  <c r="R2372" i="1"/>
  <c r="S2372" i="1" l="1"/>
  <c r="R2373" i="1"/>
  <c r="S2373" i="1" l="1"/>
  <c r="R2374" i="1"/>
  <c r="R2375" i="1" l="1"/>
  <c r="S2374" i="1"/>
  <c r="S2375" i="1" l="1"/>
  <c r="R2376" i="1"/>
  <c r="S2376" i="1" l="1"/>
  <c r="R2377" i="1"/>
  <c r="S2377" i="1" l="1"/>
  <c r="R2378" i="1"/>
  <c r="R2379" i="1" l="1"/>
  <c r="S2378" i="1"/>
  <c r="S2379" i="1" l="1"/>
  <c r="R2380" i="1"/>
  <c r="S2380" i="1" l="1"/>
  <c r="R2381" i="1"/>
  <c r="S2381" i="1" l="1"/>
  <c r="R2382" i="1"/>
  <c r="S2382" i="1" l="1"/>
  <c r="R2383" i="1"/>
  <c r="S2383" i="1" l="1"/>
  <c r="R2384" i="1"/>
  <c r="S2384" i="1" l="1"/>
  <c r="R2385" i="1"/>
  <c r="S2385" i="1" l="1"/>
  <c r="R2386" i="1"/>
  <c r="S2386" i="1" l="1"/>
  <c r="R2387" i="1"/>
  <c r="S2387" i="1" l="1"/>
  <c r="R2388" i="1"/>
  <c r="S2388" i="1" l="1"/>
  <c r="R2389" i="1"/>
  <c r="S2389" i="1" l="1"/>
  <c r="R2390" i="1"/>
  <c r="S2390" i="1" l="1"/>
  <c r="R2391" i="1"/>
  <c r="S2391" i="1" l="1"/>
  <c r="R2392" i="1"/>
  <c r="S2392" i="1" l="1"/>
  <c r="R2393" i="1"/>
  <c r="S2393" i="1" l="1"/>
  <c r="R2394" i="1"/>
  <c r="R2395" i="1" l="1"/>
  <c r="S2394" i="1"/>
  <c r="S2395" i="1" l="1"/>
  <c r="R2396" i="1"/>
  <c r="S2396" i="1" l="1"/>
  <c r="R2397" i="1"/>
  <c r="S2397" i="1" l="1"/>
  <c r="R2398" i="1"/>
  <c r="R2399" i="1" l="1"/>
  <c r="S2398" i="1"/>
  <c r="S2399" i="1" l="1"/>
  <c r="R2400" i="1"/>
  <c r="S2400" i="1" l="1"/>
  <c r="R2401" i="1"/>
  <c r="S2401" i="1" l="1"/>
  <c r="R2402" i="1"/>
  <c r="S2402" i="1" l="1"/>
  <c r="R2403" i="1"/>
  <c r="S2403" i="1" l="1"/>
  <c r="R2404" i="1"/>
  <c r="S2404" i="1" l="1"/>
  <c r="R2405" i="1"/>
  <c r="S2405" i="1" l="1"/>
  <c r="R2406" i="1"/>
  <c r="R2407" i="1" l="1"/>
  <c r="S2406" i="1"/>
  <c r="S2407" i="1" l="1"/>
  <c r="R2408" i="1"/>
  <c r="S2408" i="1" l="1"/>
  <c r="R2409" i="1"/>
  <c r="S2409" i="1" l="1"/>
  <c r="R2410" i="1"/>
  <c r="R2411" i="1" l="1"/>
  <c r="S2410" i="1"/>
  <c r="S2411" i="1" l="1"/>
  <c r="R2412" i="1"/>
  <c r="S2412" i="1" l="1"/>
  <c r="R2413" i="1"/>
  <c r="S2413" i="1" l="1"/>
  <c r="R2414" i="1"/>
  <c r="S2414" i="1" l="1"/>
  <c r="R2415" i="1"/>
  <c r="S2415" i="1" l="1"/>
  <c r="R2416" i="1"/>
  <c r="R2417" i="1" l="1"/>
  <c r="S2416" i="1"/>
  <c r="S2417" i="1" l="1"/>
  <c r="R2418" i="1"/>
  <c r="S2418" i="1" l="1"/>
  <c r="R2419" i="1"/>
  <c r="S2419" i="1" l="1"/>
  <c r="R2420" i="1"/>
  <c r="R2421" i="1" l="1"/>
  <c r="S2420" i="1"/>
  <c r="S2421" i="1" l="1"/>
  <c r="R2422" i="1"/>
  <c r="R2423" i="1" l="1"/>
  <c r="S2422" i="1"/>
  <c r="S2423" i="1" l="1"/>
  <c r="R2424" i="1"/>
  <c r="R2425" i="1" l="1"/>
  <c r="S2424" i="1"/>
  <c r="S2425" i="1" l="1"/>
  <c r="R2426" i="1"/>
  <c r="S2426" i="1" l="1"/>
  <c r="R2427" i="1"/>
  <c r="S2427" i="1" l="1"/>
  <c r="R2428" i="1"/>
  <c r="C12" i="2" s="1"/>
  <c r="S2428" i="1" l="1"/>
  <c r="R2429" i="1"/>
  <c r="P12" i="2" l="1"/>
  <c r="Q12" i="2"/>
  <c r="O12" i="2"/>
  <c r="S2429" i="1"/>
  <c r="R2430" i="1"/>
  <c r="S2430" i="1" l="1"/>
  <c r="R2431" i="1"/>
  <c r="S2431" i="1" l="1"/>
  <c r="R2432" i="1"/>
  <c r="S2432" i="1" l="1"/>
  <c r="R2433" i="1"/>
  <c r="S2433" i="1" l="1"/>
  <c r="R2434" i="1"/>
  <c r="S2434" i="1" l="1"/>
  <c r="R2435" i="1"/>
  <c r="S2435" i="1" l="1"/>
  <c r="R2436" i="1"/>
  <c r="R2437" i="1" l="1"/>
  <c r="S2436" i="1"/>
  <c r="S2437" i="1" l="1"/>
  <c r="R2438" i="1"/>
  <c r="S2438" i="1" l="1"/>
  <c r="R2439" i="1"/>
  <c r="S2439" i="1" l="1"/>
  <c r="R2440" i="1"/>
  <c r="R2441" i="1" l="1"/>
  <c r="S2440" i="1"/>
  <c r="S2441" i="1" l="1"/>
  <c r="R2442" i="1"/>
  <c r="S2442" i="1" l="1"/>
  <c r="R2443" i="1"/>
  <c r="S2443" i="1" l="1"/>
  <c r="R2444" i="1"/>
  <c r="R2445" i="1" l="1"/>
  <c r="S2444" i="1"/>
  <c r="S2445" i="1" l="1"/>
  <c r="R2446" i="1"/>
  <c r="R2447" i="1" l="1"/>
  <c r="S2446" i="1"/>
  <c r="S2447" i="1" l="1"/>
  <c r="R2448" i="1"/>
  <c r="S2448" i="1" l="1"/>
  <c r="R2449" i="1"/>
  <c r="S2449" i="1" l="1"/>
  <c r="R2450" i="1"/>
  <c r="S2450" i="1" l="1"/>
  <c r="R2451" i="1"/>
  <c r="S2451" i="1" l="1"/>
  <c r="R2452" i="1"/>
  <c r="R2453" i="1" l="1"/>
  <c r="S2452" i="1"/>
  <c r="S2453" i="1" l="1"/>
  <c r="R2454" i="1"/>
  <c r="S2454" i="1" l="1"/>
  <c r="R2455" i="1"/>
  <c r="S2455" i="1" l="1"/>
  <c r="R2456" i="1"/>
  <c r="S2456" i="1" l="1"/>
  <c r="R2457" i="1"/>
  <c r="S2457" i="1" l="1"/>
  <c r="R2458" i="1"/>
  <c r="S2458" i="1" l="1"/>
  <c r="R2459" i="1"/>
  <c r="S2459" i="1" l="1"/>
  <c r="R2460" i="1"/>
  <c r="R2461" i="1" l="1"/>
  <c r="S2460" i="1"/>
  <c r="S2461" i="1" l="1"/>
  <c r="R2462" i="1"/>
  <c r="S2462" i="1" l="1"/>
  <c r="R2463" i="1"/>
  <c r="S2463" i="1" l="1"/>
  <c r="R2464" i="1"/>
  <c r="S2464" i="1" l="1"/>
  <c r="R2465" i="1"/>
  <c r="S2465" i="1" l="1"/>
  <c r="R2466" i="1"/>
  <c r="R2467" i="1" l="1"/>
  <c r="S2466" i="1"/>
  <c r="S2467" i="1" l="1"/>
  <c r="R2468" i="1"/>
  <c r="R2469" i="1" l="1"/>
  <c r="S2468" i="1"/>
  <c r="S2469" i="1" l="1"/>
  <c r="R2470" i="1"/>
  <c r="S2470" i="1" l="1"/>
  <c r="R2471" i="1"/>
  <c r="S2471" i="1" l="1"/>
  <c r="R2472" i="1"/>
  <c r="R2473" i="1" l="1"/>
  <c r="S2472" i="1"/>
  <c r="S2473" i="1" l="1"/>
  <c r="R2474" i="1"/>
  <c r="S2474" i="1" l="1"/>
  <c r="R2475" i="1"/>
  <c r="S2475" i="1" l="1"/>
  <c r="R2476" i="1"/>
  <c r="R2477" i="1" l="1"/>
  <c r="S2476" i="1"/>
  <c r="S2477" i="1" l="1"/>
  <c r="R2478" i="1"/>
  <c r="S2478" i="1" l="1"/>
  <c r="R2479" i="1"/>
  <c r="S2479" i="1" l="1"/>
  <c r="R2480" i="1"/>
  <c r="R2481" i="1" l="1"/>
  <c r="S2480" i="1"/>
  <c r="S2481" i="1" l="1"/>
  <c r="R2482" i="1"/>
  <c r="S2482" i="1" l="1"/>
  <c r="R2483" i="1"/>
  <c r="S2483" i="1" l="1"/>
  <c r="R2484" i="1"/>
  <c r="S2484" i="1" l="1"/>
  <c r="R2485" i="1"/>
  <c r="S2485" i="1" l="1"/>
  <c r="R2486" i="1"/>
  <c r="S2486" i="1" l="1"/>
  <c r="R2487" i="1"/>
  <c r="S2487" i="1" l="1"/>
  <c r="R2488" i="1"/>
  <c r="S2488" i="1" l="1"/>
  <c r="R2489" i="1"/>
  <c r="S2489" i="1" l="1"/>
  <c r="R2490" i="1"/>
  <c r="S2490" i="1" l="1"/>
  <c r="R2491" i="1"/>
  <c r="S2491" i="1" l="1"/>
  <c r="R2492" i="1"/>
  <c r="S2492" i="1" l="1"/>
  <c r="R2493" i="1"/>
  <c r="S2493" i="1" l="1"/>
  <c r="R2494" i="1"/>
  <c r="S2494" i="1" l="1"/>
  <c r="R2495" i="1"/>
  <c r="S2495" i="1" l="1"/>
  <c r="R2496" i="1"/>
  <c r="S2496" i="1" l="1"/>
  <c r="R2497" i="1"/>
  <c r="S2497" i="1" l="1"/>
  <c r="R2498" i="1"/>
  <c r="S2498" i="1" l="1"/>
  <c r="R2499" i="1"/>
  <c r="S2499" i="1" l="1"/>
  <c r="R2500" i="1"/>
  <c r="S2500" i="1" l="1"/>
  <c r="R2501" i="1"/>
  <c r="S2501" i="1" l="1"/>
  <c r="R2502" i="1"/>
  <c r="S2502" i="1" l="1"/>
  <c r="R2503" i="1"/>
  <c r="S2503" i="1" l="1"/>
  <c r="R2504" i="1"/>
  <c r="S2504" i="1" l="1"/>
  <c r="R2505" i="1"/>
  <c r="S2505" i="1" l="1"/>
  <c r="R2506" i="1"/>
  <c r="S2506" i="1" l="1"/>
  <c r="R2507" i="1"/>
  <c r="S2507" i="1" l="1"/>
  <c r="R2508" i="1"/>
  <c r="S2508" i="1" l="1"/>
  <c r="R2509" i="1"/>
  <c r="S2509" i="1" l="1"/>
  <c r="R2510" i="1"/>
  <c r="S2510" i="1" l="1"/>
  <c r="R2511" i="1"/>
  <c r="S2511" i="1" l="1"/>
  <c r="R2512" i="1"/>
  <c r="S2512" i="1" l="1"/>
  <c r="R2513" i="1"/>
  <c r="S2513" i="1" l="1"/>
  <c r="R2514" i="1"/>
  <c r="S2514" i="1" l="1"/>
  <c r="R2515" i="1"/>
  <c r="S2515" i="1" l="1"/>
  <c r="R2516" i="1"/>
  <c r="S2516" i="1" l="1"/>
  <c r="R2517" i="1"/>
  <c r="S2517" i="1" l="1"/>
  <c r="R2518" i="1"/>
  <c r="S2518" i="1" l="1"/>
  <c r="R2519" i="1"/>
  <c r="S2519" i="1" l="1"/>
  <c r="R2520" i="1"/>
  <c r="S2520" i="1" l="1"/>
  <c r="R2521" i="1"/>
  <c r="S2521" i="1" l="1"/>
  <c r="R2522" i="1"/>
  <c r="S2522" i="1" l="1"/>
  <c r="R2523" i="1"/>
  <c r="S2523" i="1" l="1"/>
  <c r="R2524" i="1"/>
  <c r="S2524" i="1" l="1"/>
  <c r="R2525" i="1"/>
  <c r="S2525" i="1" l="1"/>
  <c r="R2526" i="1"/>
  <c r="S2526" i="1" l="1"/>
  <c r="R2527" i="1"/>
  <c r="S2527" i="1" l="1"/>
  <c r="R2528" i="1"/>
  <c r="S2528" i="1" l="1"/>
  <c r="R2529" i="1"/>
  <c r="S2529" i="1" l="1"/>
  <c r="R2530" i="1"/>
  <c r="S2530" i="1" l="1"/>
  <c r="R2531" i="1"/>
  <c r="S2531" i="1" l="1"/>
  <c r="R2532" i="1"/>
  <c r="S2532" i="1" l="1"/>
  <c r="R2533" i="1"/>
  <c r="S2533" i="1" l="1"/>
  <c r="R2534" i="1"/>
  <c r="S2534" i="1" l="1"/>
  <c r="R2535" i="1"/>
  <c r="S2535" i="1" l="1"/>
  <c r="R2536" i="1"/>
  <c r="S2536" i="1" l="1"/>
  <c r="R2537" i="1"/>
  <c r="S2537" i="1" l="1"/>
  <c r="R2538" i="1"/>
  <c r="S2538" i="1" l="1"/>
  <c r="R2539" i="1"/>
  <c r="S2539" i="1" l="1"/>
  <c r="R2540" i="1"/>
  <c r="S2540" i="1" l="1"/>
  <c r="R2541" i="1"/>
  <c r="S2541" i="1" l="1"/>
  <c r="R2542" i="1"/>
  <c r="S2542" i="1" l="1"/>
  <c r="R2543" i="1"/>
  <c r="S2543" i="1" l="1"/>
  <c r="R2544" i="1"/>
  <c r="S2544" i="1" l="1"/>
  <c r="R2545" i="1"/>
  <c r="S2545" i="1" l="1"/>
  <c r="R2546" i="1"/>
  <c r="S2546" i="1" l="1"/>
  <c r="R2547" i="1"/>
  <c r="S2547" i="1" l="1"/>
  <c r="R2548" i="1"/>
  <c r="S2548" i="1" l="1"/>
  <c r="R2549" i="1"/>
  <c r="S2549" i="1" l="1"/>
  <c r="R2550" i="1"/>
  <c r="S2550" i="1" l="1"/>
  <c r="R2551" i="1"/>
  <c r="S2551" i="1" l="1"/>
  <c r="R2552" i="1"/>
  <c r="S2552" i="1" l="1"/>
  <c r="R2553" i="1"/>
  <c r="S2553" i="1" l="1"/>
  <c r="R2554" i="1"/>
  <c r="S2554" i="1" l="1"/>
  <c r="R2555" i="1"/>
  <c r="S2555" i="1" l="1"/>
  <c r="R2556" i="1"/>
  <c r="S2556" i="1" l="1"/>
  <c r="R2557" i="1"/>
  <c r="S2557" i="1" l="1"/>
  <c r="R2558" i="1"/>
  <c r="S2558" i="1" l="1"/>
  <c r="R2559" i="1"/>
  <c r="S2559" i="1" l="1"/>
  <c r="R2560" i="1"/>
  <c r="S2560" i="1" l="1"/>
  <c r="R2561" i="1"/>
  <c r="S2561" i="1" l="1"/>
  <c r="R2562" i="1"/>
  <c r="S2562" i="1" l="1"/>
  <c r="R2563" i="1"/>
  <c r="S2563" i="1" l="1"/>
  <c r="R2564" i="1"/>
  <c r="S2564" i="1" l="1"/>
  <c r="R2565" i="1"/>
  <c r="S2565" i="1" l="1"/>
  <c r="R2566" i="1"/>
  <c r="S2566" i="1" l="1"/>
  <c r="R2567" i="1"/>
  <c r="S2567" i="1" l="1"/>
  <c r="R2568" i="1"/>
  <c r="S2568" i="1" l="1"/>
  <c r="R2569" i="1"/>
  <c r="S2569" i="1" l="1"/>
  <c r="R2570" i="1"/>
  <c r="S2570" i="1" l="1"/>
  <c r="R2571" i="1"/>
  <c r="S2571" i="1" l="1"/>
  <c r="R2572" i="1"/>
  <c r="S2572" i="1" l="1"/>
  <c r="R2573" i="1"/>
  <c r="S2573" i="1" l="1"/>
  <c r="R2574" i="1"/>
  <c r="S2574" i="1" l="1"/>
  <c r="R2575" i="1"/>
  <c r="S2575" i="1" l="1"/>
  <c r="R2576" i="1"/>
  <c r="S2576" i="1" l="1"/>
  <c r="R2577" i="1"/>
  <c r="S2577" i="1" l="1"/>
  <c r="R2578" i="1"/>
  <c r="S2578" i="1" l="1"/>
  <c r="R2579" i="1"/>
  <c r="S2579" i="1" l="1"/>
  <c r="R2580" i="1"/>
  <c r="S2580" i="1" l="1"/>
  <c r="R2581" i="1"/>
  <c r="S2581" i="1" l="1"/>
  <c r="R2582" i="1"/>
  <c r="S2582" i="1" l="1"/>
  <c r="R2583" i="1"/>
  <c r="S2583" i="1" l="1"/>
  <c r="R2584" i="1"/>
  <c r="S2584" i="1" l="1"/>
  <c r="R2585" i="1"/>
  <c r="S2585" i="1" l="1"/>
  <c r="R2586" i="1"/>
  <c r="S2586" i="1" l="1"/>
  <c r="R2587" i="1"/>
  <c r="S2587" i="1" l="1"/>
  <c r="R2588" i="1"/>
  <c r="S2588" i="1" l="1"/>
  <c r="R2589" i="1"/>
  <c r="S2589" i="1" l="1"/>
  <c r="R2590" i="1"/>
  <c r="S2590" i="1" l="1"/>
  <c r="R2591" i="1"/>
  <c r="S2591" i="1" l="1"/>
  <c r="R2592" i="1"/>
  <c r="S2592" i="1" l="1"/>
  <c r="R2593" i="1"/>
  <c r="S2593" i="1" l="1"/>
  <c r="R2594" i="1"/>
  <c r="S2594" i="1" l="1"/>
  <c r="R2595" i="1"/>
  <c r="S2595" i="1" l="1"/>
  <c r="R2596" i="1"/>
  <c r="S2596" i="1" l="1"/>
  <c r="R2597" i="1"/>
  <c r="S2597" i="1" l="1"/>
  <c r="R2598" i="1"/>
  <c r="S2598" i="1" l="1"/>
  <c r="R2599" i="1"/>
  <c r="S2599" i="1" l="1"/>
  <c r="R2600" i="1"/>
  <c r="S2600" i="1" l="1"/>
  <c r="R2601" i="1"/>
  <c r="S2601" i="1" l="1"/>
  <c r="R2602" i="1"/>
  <c r="S2602" i="1" l="1"/>
  <c r="R2603" i="1"/>
  <c r="S2603" i="1" l="1"/>
  <c r="R2604" i="1"/>
  <c r="S2604" i="1" l="1"/>
  <c r="R2605" i="1"/>
  <c r="S2605" i="1" l="1"/>
  <c r="R2606" i="1"/>
  <c r="S2606" i="1" l="1"/>
  <c r="R2607" i="1"/>
  <c r="S2607" i="1" l="1"/>
  <c r="R2608" i="1"/>
  <c r="S2608" i="1" l="1"/>
  <c r="R2609" i="1"/>
  <c r="S2609" i="1" l="1"/>
  <c r="R2610" i="1"/>
  <c r="S2610" i="1" l="1"/>
  <c r="R2611" i="1"/>
  <c r="S2611" i="1" l="1"/>
  <c r="R2612" i="1"/>
  <c r="S2612" i="1" l="1"/>
  <c r="R2613" i="1"/>
  <c r="S2613" i="1" l="1"/>
  <c r="R2614" i="1"/>
  <c r="S2614" i="1" l="1"/>
  <c r="R2615" i="1"/>
  <c r="S2615" i="1" l="1"/>
  <c r="R2616" i="1"/>
  <c r="S2616" i="1" l="1"/>
  <c r="R2617" i="1"/>
  <c r="S2617" i="1" l="1"/>
  <c r="R2618" i="1"/>
  <c r="S2618" i="1" l="1"/>
  <c r="R2619" i="1"/>
  <c r="S2619" i="1" l="1"/>
  <c r="R2620" i="1"/>
  <c r="S2620" i="1" l="1"/>
  <c r="R2621" i="1"/>
  <c r="S2621" i="1" l="1"/>
  <c r="R2622" i="1"/>
  <c r="S2622" i="1" l="1"/>
  <c r="R2623" i="1"/>
  <c r="S2623" i="1" l="1"/>
  <c r="R2624" i="1"/>
  <c r="S2624" i="1" l="1"/>
  <c r="R2625" i="1"/>
  <c r="S2625" i="1" l="1"/>
  <c r="R2626" i="1"/>
  <c r="S2626" i="1" l="1"/>
  <c r="R2627" i="1"/>
  <c r="S2627" i="1" l="1"/>
  <c r="R2628" i="1"/>
  <c r="S2628" i="1" l="1"/>
  <c r="R2629" i="1"/>
  <c r="S2629" i="1" l="1"/>
  <c r="R2630" i="1"/>
  <c r="S2630" i="1" l="1"/>
  <c r="R2631" i="1"/>
  <c r="S2631" i="1" l="1"/>
  <c r="R2632" i="1"/>
  <c r="S2632" i="1" l="1"/>
  <c r="R2633" i="1"/>
  <c r="S2633" i="1" l="1"/>
  <c r="R2634" i="1"/>
  <c r="S2634" i="1" l="1"/>
  <c r="R2635" i="1"/>
  <c r="S2635" i="1" l="1"/>
  <c r="R2636" i="1"/>
  <c r="R2637" i="1" l="1"/>
  <c r="S2636" i="1"/>
  <c r="S2637" i="1" l="1"/>
  <c r="R2638" i="1"/>
  <c r="S2638" i="1" l="1"/>
  <c r="R2639" i="1"/>
  <c r="S2639" i="1" l="1"/>
  <c r="R2640" i="1"/>
  <c r="S2640" i="1" l="1"/>
  <c r="R2641" i="1"/>
  <c r="S2641" i="1" l="1"/>
  <c r="R2642" i="1"/>
  <c r="S2642" i="1" l="1"/>
  <c r="R2643" i="1"/>
  <c r="S2643" i="1" l="1"/>
  <c r="R2644" i="1"/>
  <c r="S2644" i="1" l="1"/>
  <c r="R2645" i="1"/>
  <c r="S2645" i="1" l="1"/>
  <c r="R2646" i="1"/>
  <c r="S2646" i="1" l="1"/>
  <c r="R2647" i="1"/>
  <c r="S2647" i="1" l="1"/>
  <c r="R2648" i="1"/>
  <c r="S2648" i="1" l="1"/>
  <c r="R2649" i="1"/>
  <c r="S2649" i="1" l="1"/>
  <c r="R2650" i="1"/>
  <c r="S2650" i="1" l="1"/>
  <c r="R2651" i="1"/>
  <c r="S2651" i="1" l="1"/>
  <c r="R2652" i="1"/>
  <c r="S2652" i="1" l="1"/>
  <c r="R2653" i="1"/>
  <c r="S2653" i="1" l="1"/>
  <c r="R2654" i="1"/>
  <c r="S2654" i="1" l="1"/>
  <c r="R2655" i="1"/>
  <c r="S2655" i="1" l="1"/>
  <c r="R2656" i="1"/>
  <c r="S2656" i="1" l="1"/>
  <c r="R2657" i="1"/>
  <c r="S2657" i="1" l="1"/>
  <c r="R2658" i="1"/>
  <c r="S2658" i="1" l="1"/>
  <c r="R2659" i="1"/>
  <c r="S2659" i="1" l="1"/>
  <c r="R2660" i="1"/>
  <c r="S2660" i="1" l="1"/>
  <c r="R2661" i="1"/>
  <c r="S2661" i="1" l="1"/>
  <c r="R2662" i="1"/>
  <c r="S2662" i="1" l="1"/>
  <c r="R2663" i="1"/>
  <c r="S2663" i="1" l="1"/>
  <c r="R2664" i="1"/>
  <c r="S2664" i="1" l="1"/>
  <c r="R2665" i="1"/>
  <c r="S2665" i="1" l="1"/>
  <c r="R2666" i="1"/>
  <c r="S2666" i="1" l="1"/>
  <c r="R2667" i="1"/>
  <c r="S2667" i="1" l="1"/>
  <c r="R2668" i="1"/>
  <c r="S2668" i="1" l="1"/>
  <c r="R2669" i="1"/>
  <c r="S2669" i="1" l="1"/>
  <c r="R2670" i="1"/>
  <c r="S2670" i="1" l="1"/>
  <c r="R2671" i="1"/>
  <c r="S2671" i="1" l="1"/>
  <c r="R2672" i="1"/>
  <c r="C13" i="2" s="1"/>
  <c r="S2672" i="1" l="1"/>
  <c r="R2673" i="1"/>
  <c r="Q13" i="2" l="1"/>
  <c r="P13" i="2"/>
  <c r="O13" i="2"/>
  <c r="S2673" i="1"/>
  <c r="R2674" i="1"/>
  <c r="S2674" i="1" l="1"/>
  <c r="R2675" i="1"/>
  <c r="S2675" i="1" l="1"/>
  <c r="R2676" i="1"/>
  <c r="S2676" i="1" l="1"/>
  <c r="R2677" i="1"/>
  <c r="S2677" i="1" l="1"/>
  <c r="R2678" i="1"/>
  <c r="S2678" i="1" l="1"/>
  <c r="R2679" i="1"/>
  <c r="S2679" i="1" l="1"/>
  <c r="R2680" i="1"/>
  <c r="S2680" i="1" l="1"/>
  <c r="R2681" i="1"/>
  <c r="S2681" i="1" l="1"/>
  <c r="R2682" i="1"/>
  <c r="S2682" i="1" l="1"/>
  <c r="R2683" i="1"/>
  <c r="S2683" i="1" l="1"/>
  <c r="R2684" i="1"/>
  <c r="S2684" i="1" l="1"/>
  <c r="R2685" i="1"/>
  <c r="S2685" i="1" l="1"/>
  <c r="R2686" i="1"/>
  <c r="S2686" i="1" l="1"/>
  <c r="R2687" i="1"/>
  <c r="S2687" i="1" l="1"/>
  <c r="R2688" i="1"/>
  <c r="S2688" i="1" l="1"/>
  <c r="R2689" i="1"/>
  <c r="S2689" i="1" l="1"/>
  <c r="R2690" i="1"/>
  <c r="S2690" i="1" l="1"/>
  <c r="R2691" i="1"/>
  <c r="S2691" i="1" l="1"/>
  <c r="R2692" i="1"/>
  <c r="S2692" i="1" l="1"/>
  <c r="R2693" i="1"/>
  <c r="S2693" i="1" l="1"/>
  <c r="R2694" i="1"/>
  <c r="S2694" i="1" l="1"/>
  <c r="R2695" i="1"/>
  <c r="S2695" i="1" l="1"/>
  <c r="R2696" i="1"/>
  <c r="S2696" i="1" l="1"/>
  <c r="R2697" i="1"/>
  <c r="S2697" i="1" l="1"/>
  <c r="R2698" i="1"/>
  <c r="S2698" i="1" l="1"/>
  <c r="R2699" i="1"/>
  <c r="S2699" i="1" l="1"/>
  <c r="R2700" i="1"/>
  <c r="S2700" i="1" l="1"/>
  <c r="R2701" i="1"/>
  <c r="S2701" i="1" l="1"/>
  <c r="R2702" i="1"/>
  <c r="S2702" i="1" l="1"/>
  <c r="R2703" i="1"/>
  <c r="S2703" i="1" l="1"/>
  <c r="R2704" i="1"/>
  <c r="S2704" i="1" l="1"/>
  <c r="R2705" i="1"/>
  <c r="S2705" i="1" l="1"/>
  <c r="R2706" i="1"/>
  <c r="S2706" i="1" l="1"/>
  <c r="R2707" i="1"/>
  <c r="S2707" i="1" l="1"/>
  <c r="R2708" i="1"/>
  <c r="S2708" i="1" l="1"/>
  <c r="R2709" i="1"/>
  <c r="S2709" i="1" l="1"/>
  <c r="R2710" i="1"/>
  <c r="S2710" i="1" l="1"/>
  <c r="R2711" i="1"/>
  <c r="S2711" i="1" l="1"/>
  <c r="R2712" i="1"/>
  <c r="S2712" i="1" l="1"/>
  <c r="R2713" i="1"/>
  <c r="S2713" i="1" l="1"/>
  <c r="R2714" i="1"/>
  <c r="S2714" i="1" l="1"/>
  <c r="R2715" i="1"/>
  <c r="S2715" i="1" l="1"/>
  <c r="R2716" i="1"/>
  <c r="S2716" i="1" l="1"/>
  <c r="R2717" i="1"/>
  <c r="S2717" i="1" l="1"/>
  <c r="R2718" i="1"/>
  <c r="S2718" i="1" l="1"/>
  <c r="R2719" i="1"/>
  <c r="S2719" i="1" l="1"/>
  <c r="R2720" i="1"/>
  <c r="S2720" i="1" l="1"/>
  <c r="R2721" i="1"/>
  <c r="S2721" i="1" l="1"/>
  <c r="R2722" i="1"/>
  <c r="S2722" i="1" l="1"/>
  <c r="R2723" i="1"/>
  <c r="S2723" i="1" l="1"/>
  <c r="R2724" i="1"/>
  <c r="S2724" i="1" l="1"/>
  <c r="R2725" i="1"/>
  <c r="S2725" i="1" l="1"/>
  <c r="R2726" i="1"/>
  <c r="S2726" i="1" l="1"/>
  <c r="R2727" i="1"/>
  <c r="S2727" i="1" l="1"/>
  <c r="R2728" i="1"/>
  <c r="S2728" i="1" l="1"/>
  <c r="R2729" i="1"/>
  <c r="S2729" i="1" l="1"/>
  <c r="R2730" i="1"/>
  <c r="S2730" i="1" l="1"/>
  <c r="R2731" i="1"/>
  <c r="S2731" i="1" l="1"/>
  <c r="R2732" i="1"/>
  <c r="S2732" i="1" l="1"/>
  <c r="R2733" i="1"/>
  <c r="S2733" i="1" l="1"/>
  <c r="R2734" i="1"/>
  <c r="S2734" i="1" l="1"/>
  <c r="R2735" i="1"/>
  <c r="S2735" i="1" l="1"/>
  <c r="R2736" i="1"/>
  <c r="S2736" i="1" l="1"/>
  <c r="R2737" i="1"/>
  <c r="S2737" i="1" l="1"/>
  <c r="R2738" i="1"/>
  <c r="S2738" i="1" l="1"/>
  <c r="R2739" i="1"/>
  <c r="S2739" i="1" l="1"/>
  <c r="R2740" i="1"/>
  <c r="S2740" i="1" l="1"/>
  <c r="R2741" i="1"/>
  <c r="S2741" i="1" l="1"/>
  <c r="R2742" i="1"/>
  <c r="S2742" i="1" l="1"/>
  <c r="R2743" i="1"/>
  <c r="S2743" i="1" l="1"/>
  <c r="R2744" i="1"/>
  <c r="S2744" i="1" l="1"/>
  <c r="R2745" i="1"/>
  <c r="S2745" i="1" l="1"/>
  <c r="R2746" i="1"/>
  <c r="S2746" i="1" l="1"/>
  <c r="R2747" i="1"/>
  <c r="S2747" i="1" l="1"/>
  <c r="R2748" i="1"/>
  <c r="S2748" i="1" l="1"/>
  <c r="R2749" i="1"/>
  <c r="S2749" i="1" l="1"/>
  <c r="R2750" i="1"/>
  <c r="S2750" i="1" l="1"/>
  <c r="R2751" i="1"/>
  <c r="S2751" i="1" l="1"/>
  <c r="R2752" i="1"/>
  <c r="S2752" i="1" l="1"/>
  <c r="R2753" i="1"/>
  <c r="S2753" i="1" l="1"/>
  <c r="R2754" i="1"/>
  <c r="S2754" i="1" l="1"/>
  <c r="R2755" i="1"/>
  <c r="S2755" i="1" l="1"/>
  <c r="R2756" i="1"/>
  <c r="S2756" i="1" l="1"/>
  <c r="R2757" i="1"/>
  <c r="S2757" i="1" l="1"/>
  <c r="R2758" i="1"/>
  <c r="S2758" i="1" l="1"/>
  <c r="R2759" i="1"/>
  <c r="S2759" i="1" l="1"/>
  <c r="R2760" i="1"/>
  <c r="S2760" i="1" l="1"/>
  <c r="R2761" i="1"/>
  <c r="S2761" i="1" l="1"/>
  <c r="R2762" i="1"/>
  <c r="S2762" i="1" l="1"/>
  <c r="R2763" i="1"/>
  <c r="S2763" i="1" l="1"/>
  <c r="R2764" i="1"/>
  <c r="S2764" i="1" l="1"/>
  <c r="R2765" i="1"/>
  <c r="S2765" i="1" l="1"/>
  <c r="R2766" i="1"/>
  <c r="S2766" i="1" l="1"/>
  <c r="R2767" i="1"/>
  <c r="S2767" i="1" l="1"/>
  <c r="R2768" i="1"/>
  <c r="S2768" i="1" l="1"/>
  <c r="R2769" i="1"/>
  <c r="S2769" i="1" l="1"/>
  <c r="R2770" i="1"/>
  <c r="S2770" i="1" l="1"/>
  <c r="R2771" i="1"/>
  <c r="S2771" i="1" l="1"/>
  <c r="R2772" i="1"/>
  <c r="S2772" i="1" l="1"/>
  <c r="R2773" i="1"/>
  <c r="S2773" i="1" l="1"/>
  <c r="R2774" i="1"/>
  <c r="S2774" i="1" l="1"/>
  <c r="R2775" i="1"/>
  <c r="S2775" i="1" l="1"/>
  <c r="R2776" i="1"/>
  <c r="S2776" i="1" l="1"/>
  <c r="R2777" i="1"/>
  <c r="S2777" i="1" l="1"/>
  <c r="R2778" i="1"/>
  <c r="S2778" i="1" l="1"/>
  <c r="R2779" i="1"/>
  <c r="S2779" i="1" l="1"/>
  <c r="R2780" i="1"/>
  <c r="S2780" i="1" l="1"/>
  <c r="R2781" i="1"/>
  <c r="S2781" i="1" l="1"/>
  <c r="R2782" i="1"/>
  <c r="S2782" i="1" l="1"/>
  <c r="R2783" i="1"/>
  <c r="S2783" i="1" l="1"/>
  <c r="R2784" i="1"/>
  <c r="S2784" i="1" l="1"/>
  <c r="R2785" i="1"/>
  <c r="S2785" i="1" l="1"/>
  <c r="R2786" i="1"/>
  <c r="S2786" i="1" l="1"/>
  <c r="R2787" i="1"/>
  <c r="S2787" i="1" l="1"/>
  <c r="R2788" i="1"/>
  <c r="S2788" i="1" l="1"/>
  <c r="R2789" i="1"/>
  <c r="S2789" i="1" l="1"/>
  <c r="R2790" i="1"/>
  <c r="S2790" i="1" l="1"/>
  <c r="R2791" i="1"/>
  <c r="S2791" i="1" l="1"/>
  <c r="R2792" i="1"/>
  <c r="S2792" i="1" l="1"/>
  <c r="R2793" i="1"/>
  <c r="S2793" i="1" l="1"/>
  <c r="R2794" i="1"/>
  <c r="S2794" i="1" l="1"/>
  <c r="R2795" i="1"/>
  <c r="S2795" i="1" l="1"/>
  <c r="R2796" i="1"/>
  <c r="S2796" i="1" l="1"/>
  <c r="R2797" i="1"/>
  <c r="S2797" i="1" l="1"/>
  <c r="R2798" i="1"/>
  <c r="S2798" i="1" l="1"/>
  <c r="R2799" i="1"/>
  <c r="S2799" i="1" l="1"/>
  <c r="R2800" i="1"/>
  <c r="S2800" i="1" l="1"/>
  <c r="R2801" i="1"/>
  <c r="S2801" i="1" l="1"/>
  <c r="R2802" i="1"/>
  <c r="S2802" i="1" l="1"/>
  <c r="R2803" i="1"/>
  <c r="S2803" i="1" l="1"/>
  <c r="R2804" i="1"/>
  <c r="S2804" i="1" l="1"/>
  <c r="R2805" i="1"/>
  <c r="S2805" i="1" l="1"/>
  <c r="R2806" i="1"/>
  <c r="S2806" i="1" l="1"/>
  <c r="R2807" i="1"/>
  <c r="S2807" i="1" l="1"/>
  <c r="R2808" i="1"/>
  <c r="S2808" i="1" l="1"/>
  <c r="R2809" i="1"/>
  <c r="S2809" i="1" l="1"/>
  <c r="R2810" i="1"/>
  <c r="S2810" i="1" l="1"/>
  <c r="R2811" i="1"/>
  <c r="S2811" i="1" l="1"/>
  <c r="R2812" i="1"/>
  <c r="S2812" i="1" l="1"/>
  <c r="R2813" i="1"/>
  <c r="S2813" i="1" l="1"/>
  <c r="R2814" i="1"/>
  <c r="S2814" i="1" l="1"/>
  <c r="R2815" i="1"/>
  <c r="S2815" i="1" l="1"/>
  <c r="R2816" i="1"/>
  <c r="S2816" i="1" l="1"/>
  <c r="R2817" i="1"/>
  <c r="S2817" i="1" l="1"/>
  <c r="R2818" i="1"/>
  <c r="S2818" i="1" l="1"/>
  <c r="R2819" i="1"/>
  <c r="S2819" i="1" l="1"/>
  <c r="R2820" i="1"/>
  <c r="S2820" i="1" l="1"/>
  <c r="R2821" i="1"/>
  <c r="S2821" i="1" l="1"/>
  <c r="R2822" i="1"/>
  <c r="S2822" i="1" l="1"/>
  <c r="R2823" i="1"/>
  <c r="S2823" i="1" l="1"/>
  <c r="R2824" i="1"/>
  <c r="S2824" i="1" l="1"/>
  <c r="R2825" i="1"/>
  <c r="S2825" i="1" l="1"/>
  <c r="R2826" i="1"/>
  <c r="S2826" i="1" l="1"/>
  <c r="R2827" i="1"/>
  <c r="S2827" i="1" l="1"/>
  <c r="R2828" i="1"/>
  <c r="S2828" i="1" l="1"/>
  <c r="R2829" i="1"/>
  <c r="S2829" i="1" l="1"/>
  <c r="R2830" i="1"/>
  <c r="S2830" i="1" l="1"/>
  <c r="R2831" i="1"/>
  <c r="S2831" i="1" l="1"/>
  <c r="R2832" i="1"/>
  <c r="S2832" i="1" l="1"/>
  <c r="R2833" i="1"/>
  <c r="S2833" i="1" l="1"/>
  <c r="R2834" i="1"/>
  <c r="S2834" i="1" l="1"/>
  <c r="R2835" i="1"/>
  <c r="S2835" i="1" l="1"/>
  <c r="R2836" i="1"/>
  <c r="S2836" i="1" l="1"/>
  <c r="R2837" i="1"/>
  <c r="S2837" i="1" l="1"/>
  <c r="R2838" i="1"/>
  <c r="S2838" i="1" l="1"/>
  <c r="R2839" i="1"/>
  <c r="S2839" i="1" l="1"/>
  <c r="R2840" i="1"/>
  <c r="S2840" i="1" l="1"/>
  <c r="R2841" i="1"/>
  <c r="S2841" i="1" l="1"/>
  <c r="R2842" i="1"/>
  <c r="S2842" i="1" l="1"/>
  <c r="R2843" i="1"/>
  <c r="S2843" i="1" l="1"/>
  <c r="R2844" i="1"/>
  <c r="S2844" i="1" l="1"/>
  <c r="R2845" i="1"/>
  <c r="S2845" i="1" l="1"/>
  <c r="R2846" i="1"/>
  <c r="S2846" i="1" l="1"/>
  <c r="R2847" i="1"/>
  <c r="S2847" i="1" l="1"/>
  <c r="R2848" i="1"/>
  <c r="S2848" i="1" l="1"/>
  <c r="R2849" i="1"/>
  <c r="S2849" i="1" l="1"/>
  <c r="R2850" i="1"/>
  <c r="S2850" i="1" l="1"/>
  <c r="R2851" i="1"/>
  <c r="S2851" i="1" l="1"/>
  <c r="R2852" i="1"/>
  <c r="S2852" i="1" l="1"/>
  <c r="R2853" i="1"/>
  <c r="S2853" i="1" l="1"/>
  <c r="R2854" i="1"/>
  <c r="S2854" i="1" l="1"/>
  <c r="R2855" i="1"/>
  <c r="S2855" i="1" l="1"/>
  <c r="R2856" i="1"/>
  <c r="S2856" i="1" l="1"/>
  <c r="R2857" i="1"/>
  <c r="S2857" i="1" l="1"/>
  <c r="R2858" i="1"/>
  <c r="S2858" i="1" l="1"/>
  <c r="R2859" i="1"/>
  <c r="S2859" i="1" l="1"/>
  <c r="R2860" i="1"/>
  <c r="S2860" i="1" l="1"/>
  <c r="R2861" i="1"/>
  <c r="S2861" i="1" l="1"/>
  <c r="R2862" i="1"/>
  <c r="S2862" i="1" l="1"/>
  <c r="R2863" i="1"/>
  <c r="S2863" i="1" l="1"/>
  <c r="R2864" i="1"/>
  <c r="S2864" i="1" l="1"/>
  <c r="R2865" i="1"/>
  <c r="S2865" i="1" l="1"/>
  <c r="R2866" i="1"/>
  <c r="S2866" i="1" l="1"/>
  <c r="R2867" i="1"/>
  <c r="S2867" i="1" l="1"/>
  <c r="R2868" i="1"/>
  <c r="S2868" i="1" l="1"/>
  <c r="R2869" i="1"/>
  <c r="S2869" i="1" l="1"/>
  <c r="R2870" i="1"/>
  <c r="S2870" i="1" l="1"/>
  <c r="R2871" i="1"/>
  <c r="S2871" i="1" l="1"/>
  <c r="R2872" i="1"/>
  <c r="S2872" i="1" l="1"/>
  <c r="R2873" i="1"/>
  <c r="S2873" i="1" l="1"/>
  <c r="R2874" i="1"/>
  <c r="S2874" i="1" l="1"/>
  <c r="R2875" i="1"/>
  <c r="S2875" i="1" l="1"/>
  <c r="R2876" i="1"/>
  <c r="S2876" i="1" l="1"/>
  <c r="R2877" i="1"/>
  <c r="S2877" i="1" l="1"/>
  <c r="R2878" i="1"/>
  <c r="S2878" i="1" l="1"/>
  <c r="R2879" i="1"/>
  <c r="S2879" i="1" l="1"/>
  <c r="R2880" i="1"/>
  <c r="S2880" i="1" l="1"/>
  <c r="R2881" i="1"/>
  <c r="S2881" i="1" l="1"/>
  <c r="R2882" i="1"/>
  <c r="S2882" i="1" l="1"/>
  <c r="R2883" i="1"/>
  <c r="S2883" i="1" l="1"/>
  <c r="R2884" i="1"/>
  <c r="S2884" i="1" l="1"/>
  <c r="R2885" i="1"/>
  <c r="S2885" i="1" l="1"/>
  <c r="R2886" i="1"/>
  <c r="S2886" i="1" l="1"/>
  <c r="R2887" i="1"/>
  <c r="S2887" i="1" l="1"/>
  <c r="R2888" i="1"/>
  <c r="S2888" i="1" l="1"/>
  <c r="R2889" i="1"/>
  <c r="S2889" i="1" l="1"/>
  <c r="R2890" i="1"/>
  <c r="S2890" i="1" l="1"/>
  <c r="R2891" i="1"/>
  <c r="C14" i="2" s="1"/>
  <c r="S2891" i="1" l="1"/>
  <c r="Q14" i="2" l="1"/>
  <c r="O14" i="2"/>
  <c r="P14" i="2"/>
  <c r="P15" i="2"/>
  <c r="P16" i="2" s="1"/>
  <c r="P18" i="2" s="1"/>
  <c r="O15" i="2"/>
  <c r="O16" i="2" s="1"/>
  <c r="O18" i="2" s="1"/>
  <c r="Q15" i="2"/>
  <c r="Q16" i="2" s="1"/>
  <c r="Q18" i="2" s="1"/>
  <c r="P17" i="2"/>
  <c r="Q17" i="2"/>
  <c r="O17" i="2"/>
</calcChain>
</file>

<file path=xl/sharedStrings.xml><?xml version="1.0" encoding="utf-8"?>
<sst xmlns="http://schemas.openxmlformats.org/spreadsheetml/2006/main" count="38" uniqueCount="34">
  <si>
    <t xml:space="preserve">      时间</t>
  </si>
  <si>
    <t xml:space="preserve">    收盘</t>
  </si>
  <si>
    <t>回撤</t>
    <phoneticPr fontId="18" type="noConversion"/>
  </si>
  <si>
    <t>日收益率</t>
    <phoneticPr fontId="18" type="noConversion"/>
  </si>
  <si>
    <t>净值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</si>
  <si>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</si>
  <si>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</si>
  <si>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</si>
  <si>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佣金及印花税</t>
    <phoneticPr fontId="18" type="noConversion"/>
  </si>
  <si>
    <t>买</t>
    <phoneticPr fontId="18" type="noConversion"/>
  </si>
  <si>
    <t>成交金额</t>
    <phoneticPr fontId="18" type="noConversion"/>
  </si>
  <si>
    <t xml:space="preserve">    开盘</t>
  </si>
  <si>
    <t xml:space="preserve">    最高</t>
  </si>
  <si>
    <t xml:space="preserve">    最低</t>
  </si>
  <si>
    <t>N</t>
    <phoneticPr fontId="18" type="noConversion"/>
  </si>
  <si>
    <t>沪深300</t>
    <phoneticPr fontId="18" type="noConversion"/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</si>
  <si>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</si>
  <si>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</si>
  <si>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</si>
  <si>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夏普比例</t>
    <phoneticPr fontId="18" type="noConversion"/>
  </si>
  <si>
    <t>年平均交易次数</t>
    <phoneticPr fontId="18" type="noConversion"/>
  </si>
  <si>
    <t>MA3</t>
    <phoneticPr fontId="18" type="noConversion"/>
  </si>
  <si>
    <t>MA6</t>
    <phoneticPr fontId="18" type="noConversion"/>
  </si>
  <si>
    <t>MA12</t>
  </si>
  <si>
    <t>MA12</t>
    <phoneticPr fontId="18" type="noConversion"/>
  </si>
  <si>
    <t>MA24</t>
  </si>
  <si>
    <t>MA24</t>
    <phoneticPr fontId="18" type="noConversion"/>
  </si>
  <si>
    <t>BBI</t>
  </si>
  <si>
    <t>BBI</t>
    <phoneticPr fontId="18" type="noConversion"/>
  </si>
  <si>
    <t>MA18</t>
  </si>
  <si>
    <t>MA30</t>
  </si>
  <si>
    <t>MA36</t>
  </si>
  <si>
    <t>MA42</t>
    <phoneticPr fontId="18" type="noConversion"/>
  </si>
  <si>
    <t>MA48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</si>
</sst>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宋体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9" fontId="0" fillId="0" borderId="10" xfId="0" applyNumberFormat="1" applyBorder="1" applyAlignment="1">
      <alignment horizontal="center" vertical="center" wrapText="1"/>
    </xf>
    <xf numFmtId="10" fontId="0" fillId="33" borderId="10" xfId="1" applyNumberFormat="1" applyFont="1" applyFill="1" applyBorder="1">
      <alignment vertical="center"/>
    </xf>
    <xf numFmtId="2" fontId="0" fillId="33" borderId="0" xfId="0" applyNumberFormat="1" applyFill="1">
      <alignment vertical="center"/>
    </xf>
    <xf numFmtId="10" fontId="0" fillId="0" borderId="10" xfId="0" applyNumberFormat="1" applyBorder="1" applyAlignment="1">
      <alignment horizontal="center" vertical="center" wrapText="1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0" fontId="0" fillId="0" borderId="10" xfId="0" quotePrefix="1" applyNumberFormat="1" applyBorder="1" applyAlignment="1">
      <alignment horizontal="center" vertical="center" wrapText="1"/>
    </xf>
    <xf numFmtId="0" fontId="0" fillId="0" borderId="0" xfId="0" applyAlignment="1"/>
    <xf numFmtId="0" fontId="19" fillId="0" borderId="10" xfId="0" applyFont="1" applyBorder="1" applyAlignment="1">
      <alignment horizontal="center" vertical="top"/>
    </xf>
    <xf numFmtId="14" fontId="0" fillId="33" borderId="0" xfId="0" applyNumberFormat="1" applyFill="1">
      <alignment vertical="center"/>
    </xf>
    <xf numFmtId="176" fontId="0" fillId="33" borderId="0" xfId="0" applyNumberFormat="1" applyFill="1">
      <alignment vertical="center"/>
    </xf>
    <xf numFmtId="0" fontId="0" fillId="33" borderId="0" xfId="0" applyFill="1" applyAlignment="1"/>
    <xf numFmtId="10" fontId="0" fillId="33" borderId="0" xfId="1" applyNumberFormat="1" applyFont="1" applyFill="1">
      <alignment vertical="center"/>
    </xf>
    <xf numFmtId="177" fontId="0" fillId="0" borderId="0" xfId="0" applyNumberFormat="1">
      <alignment vertical="center"/>
    </xf>
    <xf numFmtId="0" fontId="0" fillId="0" borderId="10" xfId="1" quotePrefix="1" applyNumberFormat="1" applyFont="1" applyBorder="1" applyAlignment="1">
      <alignment horizontal="center" vertical="center" wrapText="1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7" fontId="0" fillId="0" borderId="10" xfId="0" applyNumberFormat="1" applyBorder="1">
      <alignment vertical="center"/>
    </xf>
    <xf numFmtId="177" fontId="0" fillId="33" borderId="10" xfId="0" applyNumberFormat="1" applyFill="1" applyBorder="1">
      <alignment vertical="center"/>
    </xf>
    <xf numFmtId="0" fontId="0" fillId="33" borderId="0" xfId="1" applyNumberFormat="1" applyFont="1" applyFill="1">
      <alignment vertical="center"/>
    </xf>
    <xf numFmtId="176" fontId="0" fillId="0" borderId="10" xfId="1" applyNumberFormat="1" applyFont="1" applyBorder="1">
      <alignment vertical="center"/>
    </xf>
    <xf numFmtId="176" fontId="0" fillId="0" borderId="10" xfId="0" applyNumberFormat="1" applyBorder="1">
      <alignment vertical="center"/>
    </xf>
    <xf numFmtId="176" fontId="0" fillId="33" borderId="10" xfId="0" applyNumberFormat="1" applyFill="1" applyBorder="1">
      <alignment vertical="center"/>
    </xf>
    <xf numFmtId="9" fontId="0" fillId="33" borderId="0" xfId="1" applyFont="1" applyFill="1">
      <alignment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1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9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N16" sqref="N16"/>
    </sheetView>
  </sheetViews>
  <sheetFormatPr defaultRowHeight="13.5" x14ac:dyDescent="0.15"/>
  <cols>
    <col min="1" max="1" width="13.625" style="1" customWidth="1"/>
    <col min="5" max="5" width="9.5" style="2" bestFit="1" customWidth="1"/>
    <col min="6" max="6" width="15.75" style="16" customWidth="1"/>
    <col min="7" max="8" width="9.5" style="2" customWidth="1"/>
    <col min="9" max="12" width="9.5" style="2" bestFit="1" customWidth="1"/>
    <col min="13" max="13" width="9.5" style="2" customWidth="1"/>
    <col min="14" max="14" width="9.5" style="2" bestFit="1" customWidth="1"/>
    <col min="17" max="17" width="9" style="3"/>
    <col min="18" max="18" width="9" style="2"/>
    <col min="19" max="19" width="9.5" style="2" customWidth="1"/>
  </cols>
  <sheetData>
    <row r="1" spans="1:19" x14ac:dyDescent="0.15">
      <c r="A1" s="1" t="s">
        <v>0</v>
      </c>
      <c r="B1" t="s">
        <v>11</v>
      </c>
      <c r="C1" t="s">
        <v>12</v>
      </c>
      <c r="D1" t="s">
        <v>13</v>
      </c>
      <c r="E1" s="2" t="s">
        <v>1</v>
      </c>
      <c r="F1" s="17" t="s">
        <v>10</v>
      </c>
      <c r="G1" s="2" t="s">
        <v>5</v>
      </c>
      <c r="H1" s="2" t="s">
        <v>2</v>
      </c>
      <c r="I1" s="2" t="s">
        <v>21</v>
      </c>
      <c r="J1" s="2" t="s">
        <v>22</v>
      </c>
      <c r="K1" s="2" t="s">
        <v>24</v>
      </c>
      <c r="L1" s="2" t="s">
        <v>26</v>
      </c>
      <c r="M1" s="2" t="s">
        <v>33</v>
      </c>
      <c r="N1" s="2" t="s">
        <v>28</v>
      </c>
      <c r="O1" s="2"/>
      <c r="P1" s="2" t="s">
        <v>7</v>
      </c>
      <c r="Q1" s="3" t="s">
        <v>3</v>
      </c>
      <c r="R1" s="2" t="s">
        <v>4</v>
      </c>
      <c r="S1" s="2" t="s">
        <v>2</v>
      </c>
    </row>
    <row r="2" spans="1:19" x14ac:dyDescent="0.15">
      <c r="A2" s="1">
        <v>38356</v>
      </c>
      <c r="B2">
        <v>994.76</v>
      </c>
      <c r="C2">
        <v>994.76</v>
      </c>
      <c r="D2">
        <v>980.65</v>
      </c>
      <c r="E2" s="2">
        <v>982.79</v>
      </c>
      <c r="F2" s="16">
        <v>4431977472</v>
      </c>
      <c r="O2" t="s">
        <v>9</v>
      </c>
      <c r="R2" s="2">
        <v>1</v>
      </c>
    </row>
    <row r="3" spans="1:19" x14ac:dyDescent="0.15">
      <c r="A3" s="1">
        <v>38357</v>
      </c>
      <c r="B3">
        <v>981.57</v>
      </c>
      <c r="C3">
        <v>997.32</v>
      </c>
      <c r="D3">
        <v>979.87</v>
      </c>
      <c r="E3" s="2">
        <v>992.56</v>
      </c>
      <c r="F3" s="16">
        <v>4529208320</v>
      </c>
      <c r="G3" s="3">
        <f t="shared" ref="G3:G66" si="0">E3/E2-1</f>
        <v>9.9410860916371302E-3</v>
      </c>
      <c r="H3" s="3">
        <f>1-E3/MAX(E$2:E3)</f>
        <v>0</v>
      </c>
      <c r="O3" t="s">
        <v>9</v>
      </c>
      <c r="P3" s="4"/>
      <c r="Q3" s="3">
        <f>IF(O2="买",E3/E2-1,"")</f>
        <v>9.9410860916371302E-3</v>
      </c>
      <c r="R3" s="2">
        <f>IFERROR(R2*(1+Q3),R2)</f>
        <v>1.0099410860916371</v>
      </c>
      <c r="S3" s="3">
        <f>1-R3/MAX(R$2:R3)</f>
        <v>0</v>
      </c>
    </row>
    <row r="4" spans="1:19" x14ac:dyDescent="0.15">
      <c r="A4" s="1">
        <v>38358</v>
      </c>
      <c r="B4">
        <v>993.33</v>
      </c>
      <c r="C4">
        <v>993.78</v>
      </c>
      <c r="D4">
        <v>980.33</v>
      </c>
      <c r="E4" s="2">
        <v>983.17</v>
      </c>
      <c r="F4" s="16">
        <v>3921015296</v>
      </c>
      <c r="G4" s="3">
        <f t="shared" si="0"/>
        <v>-9.4603852663818211E-3</v>
      </c>
      <c r="H4" s="3">
        <f>1-E4/MAX(E$2:E4)</f>
        <v>9.4603852663818211E-3</v>
      </c>
      <c r="I4" s="2">
        <f>AVERAGE(E2:E4)</f>
        <v>986.17333333333329</v>
      </c>
      <c r="N4" s="2" t="str">
        <f t="shared" ref="N4:N68" si="1">IFERROR(AVERAGE(K4:M4),"")</f>
        <v/>
      </c>
      <c r="O4" s="4" t="str">
        <f>IF(E4&gt;N4,"买","卖")</f>
        <v>卖</v>
      </c>
      <c r="P4" s="4">
        <f t="shared" ref="P4:P67" si="2">IF(O3&lt;&gt;O4,1,"")</f>
        <v>1</v>
      </c>
      <c r="Q4" s="3">
        <f>IF(O3="买",E4/E3-1,0)-IF(P4=1,计算结果!B$17,0)</f>
        <v>-9.4603852663818211E-3</v>
      </c>
      <c r="R4" s="2">
        <f t="shared" ref="R4:R67" si="3">IFERROR(R3*(1+Q4),R3)</f>
        <v>1.0003866543208622</v>
      </c>
      <c r="S4" s="3">
        <f>1-R4/MAX(R$2:R4)</f>
        <v>9.4603852663818211E-3</v>
      </c>
    </row>
    <row r="5" spans="1:19" x14ac:dyDescent="0.15">
      <c r="A5" s="1">
        <v>38359</v>
      </c>
      <c r="B5">
        <v>983.04</v>
      </c>
      <c r="C5">
        <v>995.71</v>
      </c>
      <c r="D5">
        <v>979.81</v>
      </c>
      <c r="E5" s="2">
        <v>983.95</v>
      </c>
      <c r="F5" s="16">
        <v>4737469440</v>
      </c>
      <c r="G5" s="3">
        <f t="shared" si="0"/>
        <v>7.9335211611430978E-4</v>
      </c>
      <c r="H5" s="3">
        <f>1-E5/MAX(E$2:E5)</f>
        <v>8.6745385669378949E-3</v>
      </c>
      <c r="I5" s="2">
        <f t="shared" ref="I5:I68" si="4">AVERAGE(E3:E5)</f>
        <v>986.56000000000006</v>
      </c>
      <c r="N5" s="2" t="str">
        <f t="shared" si="1"/>
        <v/>
      </c>
      <c r="O5" s="4" t="str">
        <f t="shared" ref="O5:O68" si="5">IF(E5&gt;N5,"买","卖")</f>
        <v>卖</v>
      </c>
      <c r="P5" s="4" t="str">
        <f t="shared" si="2"/>
        <v/>
      </c>
      <c r="Q5" s="3">
        <f>IF(O4="买",E5/E4-1,0)-IF(P5=1,计算结果!B$17,0)</f>
        <v>0</v>
      </c>
      <c r="R5" s="2">
        <f t="shared" si="3"/>
        <v>1.0003866543208622</v>
      </c>
      <c r="S5" s="3">
        <f>1-R5/MAX(R$2:R5)</f>
        <v>9.4603852663818211E-3</v>
      </c>
    </row>
    <row r="6" spans="1:19" x14ac:dyDescent="0.15">
      <c r="A6" s="1">
        <v>38362</v>
      </c>
      <c r="B6">
        <v>983.76</v>
      </c>
      <c r="C6">
        <v>993.95</v>
      </c>
      <c r="D6">
        <v>979.78</v>
      </c>
      <c r="E6" s="2">
        <v>993.87</v>
      </c>
      <c r="F6" s="16">
        <v>3762932992</v>
      </c>
      <c r="G6" s="3">
        <f t="shared" si="0"/>
        <v>1.0081813100259129E-2</v>
      </c>
      <c r="H6" s="3">
        <f>1-E6/MAX(E$2:E6)</f>
        <v>0</v>
      </c>
      <c r="I6" s="2">
        <f t="shared" si="4"/>
        <v>986.99666666666656</v>
      </c>
      <c r="N6" s="2" t="str">
        <f t="shared" si="1"/>
        <v/>
      </c>
      <c r="O6" s="4" t="str">
        <f t="shared" si="5"/>
        <v>卖</v>
      </c>
      <c r="P6" s="4" t="str">
        <f t="shared" si="2"/>
        <v/>
      </c>
      <c r="Q6" s="3">
        <f>IF(O5="买",E6/E5-1,0)-IF(P6=1,计算结果!B$17,0)</f>
        <v>0</v>
      </c>
      <c r="R6" s="2">
        <f t="shared" si="3"/>
        <v>1.0003866543208622</v>
      </c>
      <c r="S6" s="3">
        <f>1-R6/MAX(R$2:R6)</f>
        <v>9.4603852663818211E-3</v>
      </c>
    </row>
    <row r="7" spans="1:19" x14ac:dyDescent="0.15">
      <c r="A7" s="1">
        <v>38363</v>
      </c>
      <c r="B7">
        <v>994.18</v>
      </c>
      <c r="C7">
        <v>999.55</v>
      </c>
      <c r="D7">
        <v>991.09</v>
      </c>
      <c r="E7" s="2">
        <v>997.13</v>
      </c>
      <c r="F7" s="16">
        <v>3704076800</v>
      </c>
      <c r="G7" s="3">
        <f t="shared" si="0"/>
        <v>3.2801070562549217E-3</v>
      </c>
      <c r="H7" s="3">
        <f>1-E7/MAX(E$2:E7)</f>
        <v>0</v>
      </c>
      <c r="I7" s="2">
        <f t="shared" si="4"/>
        <v>991.65000000000009</v>
      </c>
      <c r="J7" s="2">
        <f>AVERAGE(E2:E7)</f>
        <v>988.91166666666675</v>
      </c>
      <c r="N7" s="2" t="str">
        <f t="shared" si="1"/>
        <v/>
      </c>
      <c r="O7" s="4" t="str">
        <f t="shared" si="5"/>
        <v>卖</v>
      </c>
      <c r="P7" s="4" t="str">
        <f t="shared" si="2"/>
        <v/>
      </c>
      <c r="Q7" s="3">
        <f>IF(O6="买",E7/E6-1,0)-IF(P7=1,计算结果!B$17,0)</f>
        <v>0</v>
      </c>
      <c r="R7" s="2">
        <f t="shared" si="3"/>
        <v>1.0003866543208622</v>
      </c>
      <c r="S7" s="3">
        <f>1-R7/MAX(R$2:R7)</f>
        <v>9.4603852663818211E-3</v>
      </c>
    </row>
    <row r="8" spans="1:19" x14ac:dyDescent="0.15">
      <c r="A8" s="1">
        <v>38364</v>
      </c>
      <c r="B8">
        <v>996.65</v>
      </c>
      <c r="C8">
        <v>996.97</v>
      </c>
      <c r="D8">
        <v>989.25</v>
      </c>
      <c r="E8" s="2">
        <v>996.74</v>
      </c>
      <c r="F8" s="16">
        <v>3093299712</v>
      </c>
      <c r="G8" s="3">
        <f t="shared" si="0"/>
        <v>-3.9112252163708838E-4</v>
      </c>
      <c r="H8" s="3">
        <f>1-E8/MAX(E$2:E8)</f>
        <v>3.9112252163708838E-4</v>
      </c>
      <c r="I8" s="2">
        <f t="shared" si="4"/>
        <v>995.9133333333333</v>
      </c>
      <c r="J8" s="2">
        <f t="shared" ref="J8:J71" si="6">AVERAGE(E3:E8)</f>
        <v>991.23666666666668</v>
      </c>
      <c r="N8" s="2" t="str">
        <f t="shared" si="1"/>
        <v/>
      </c>
      <c r="O8" s="4" t="str">
        <f t="shared" si="5"/>
        <v>卖</v>
      </c>
      <c r="P8" s="4" t="str">
        <f t="shared" si="2"/>
        <v/>
      </c>
      <c r="Q8" s="3">
        <f>IF(O7="买",E8/E7-1,0)-IF(P8=1,计算结果!B$17,0)</f>
        <v>0</v>
      </c>
      <c r="R8" s="2">
        <f t="shared" si="3"/>
        <v>1.0003866543208622</v>
      </c>
      <c r="S8" s="3">
        <f>1-R8/MAX(R$2:R8)</f>
        <v>9.4603852663818211E-3</v>
      </c>
    </row>
    <row r="9" spans="1:19" x14ac:dyDescent="0.15">
      <c r="A9" s="1">
        <v>38365</v>
      </c>
      <c r="B9">
        <v>996.07</v>
      </c>
      <c r="C9">
        <v>999.47</v>
      </c>
      <c r="D9">
        <v>992.69</v>
      </c>
      <c r="E9" s="2">
        <v>996.87</v>
      </c>
      <c r="F9" s="16">
        <v>3842173184</v>
      </c>
      <c r="G9" s="3">
        <f t="shared" si="0"/>
        <v>1.3042518610673071E-4</v>
      </c>
      <c r="H9" s="3">
        <f>1-E9/MAX(E$2:E9)</f>
        <v>2.6074834775802191E-4</v>
      </c>
      <c r="I9" s="2">
        <f t="shared" si="4"/>
        <v>996.9133333333333</v>
      </c>
      <c r="J9" s="2">
        <f t="shared" si="6"/>
        <v>991.95499999999993</v>
      </c>
      <c r="N9" s="2" t="str">
        <f t="shared" si="1"/>
        <v/>
      </c>
      <c r="O9" s="4" t="str">
        <f t="shared" si="5"/>
        <v>卖</v>
      </c>
      <c r="P9" s="4" t="str">
        <f t="shared" si="2"/>
        <v/>
      </c>
      <c r="Q9" s="3">
        <f>IF(O8="买",E9/E8-1,0)-IF(P9=1,计算结果!B$17,0)</f>
        <v>0</v>
      </c>
      <c r="R9" s="2">
        <f t="shared" si="3"/>
        <v>1.0003866543208622</v>
      </c>
      <c r="S9" s="3">
        <f>1-R9/MAX(R$2:R9)</f>
        <v>9.4603852663818211E-3</v>
      </c>
    </row>
    <row r="10" spans="1:19" x14ac:dyDescent="0.15">
      <c r="A10" s="1">
        <v>38366</v>
      </c>
      <c r="B10">
        <v>996.61</v>
      </c>
      <c r="C10">
        <v>1006.46</v>
      </c>
      <c r="D10">
        <v>987.23</v>
      </c>
      <c r="E10" s="2">
        <v>988.3</v>
      </c>
      <c r="F10" s="16">
        <v>4162921216</v>
      </c>
      <c r="G10" s="3">
        <f t="shared" si="0"/>
        <v>-8.5969083230511556E-3</v>
      </c>
      <c r="H10" s="3">
        <f>1-E10/MAX(E$2:E10)</f>
        <v>8.8554150411681576E-3</v>
      </c>
      <c r="I10" s="2">
        <f t="shared" si="4"/>
        <v>993.96999999999991</v>
      </c>
      <c r="J10" s="2">
        <f t="shared" si="6"/>
        <v>992.81000000000006</v>
      </c>
      <c r="N10" s="2" t="str">
        <f t="shared" si="1"/>
        <v/>
      </c>
      <c r="O10" s="4" t="str">
        <f t="shared" si="5"/>
        <v>卖</v>
      </c>
      <c r="P10" s="4" t="str">
        <f t="shared" si="2"/>
        <v/>
      </c>
      <c r="Q10" s="3">
        <f>IF(O9="买",E10/E9-1,0)-IF(P10=1,计算结果!B$17,0)</f>
        <v>0</v>
      </c>
      <c r="R10" s="2">
        <f t="shared" si="3"/>
        <v>1.0003866543208622</v>
      </c>
      <c r="S10" s="3">
        <f>1-R10/MAX(R$2:R10)</f>
        <v>9.4603852663818211E-3</v>
      </c>
    </row>
    <row r="11" spans="1:19" x14ac:dyDescent="0.15">
      <c r="A11" s="1">
        <v>38369</v>
      </c>
      <c r="B11">
        <v>979.11</v>
      </c>
      <c r="C11">
        <v>981.52</v>
      </c>
      <c r="D11">
        <v>965.07</v>
      </c>
      <c r="E11" s="2">
        <v>967.45</v>
      </c>
      <c r="F11" s="16">
        <v>4249807872</v>
      </c>
      <c r="G11" s="3">
        <f t="shared" si="0"/>
        <v>-2.109683294546183E-2</v>
      </c>
      <c r="H11" s="3">
        <f>1-E11/MAX(E$2:E11)</f>
        <v>2.9765426774843728E-2</v>
      </c>
      <c r="I11" s="2">
        <f t="shared" si="4"/>
        <v>984.20666666666659</v>
      </c>
      <c r="J11" s="2">
        <f t="shared" si="6"/>
        <v>990.06</v>
      </c>
      <c r="N11" s="2" t="str">
        <f t="shared" si="1"/>
        <v/>
      </c>
      <c r="O11" s="4" t="str">
        <f t="shared" si="5"/>
        <v>卖</v>
      </c>
      <c r="P11" s="4" t="str">
        <f t="shared" si="2"/>
        <v/>
      </c>
      <c r="Q11" s="3">
        <f>IF(O10="买",E11/E10-1,0)-IF(P11=1,计算结果!B$17,0)</f>
        <v>0</v>
      </c>
      <c r="R11" s="2">
        <f t="shared" si="3"/>
        <v>1.0003866543208622</v>
      </c>
      <c r="S11" s="3">
        <f>1-R11/MAX(R$2:R11)</f>
        <v>9.4603852663818211E-3</v>
      </c>
    </row>
    <row r="12" spans="1:19" x14ac:dyDescent="0.15">
      <c r="A12" s="1">
        <v>38370</v>
      </c>
      <c r="B12">
        <v>967.37</v>
      </c>
      <c r="C12">
        <v>974.87</v>
      </c>
      <c r="D12">
        <v>960.29</v>
      </c>
      <c r="E12" s="2">
        <v>974.68</v>
      </c>
      <c r="F12" s="16">
        <v>4117944064</v>
      </c>
      <c r="G12" s="3">
        <f t="shared" si="0"/>
        <v>7.4732544317535066E-3</v>
      </c>
      <c r="H12" s="3">
        <f>1-E12/MAX(E$2:E12)</f>
        <v>2.2514616950648381E-2</v>
      </c>
      <c r="I12" s="2">
        <f t="shared" si="4"/>
        <v>976.81</v>
      </c>
      <c r="J12" s="2">
        <f t="shared" si="6"/>
        <v>986.86166666666668</v>
      </c>
      <c r="N12" s="2" t="str">
        <f t="shared" si="1"/>
        <v/>
      </c>
      <c r="O12" s="4" t="str">
        <f t="shared" si="5"/>
        <v>卖</v>
      </c>
      <c r="P12" s="4" t="str">
        <f t="shared" si="2"/>
        <v/>
      </c>
      <c r="Q12" s="3">
        <f>IF(O11="买",E12/E11-1,0)-IF(P12=1,计算结果!B$17,0)</f>
        <v>0</v>
      </c>
      <c r="R12" s="2">
        <f t="shared" si="3"/>
        <v>1.0003866543208622</v>
      </c>
      <c r="S12" s="3">
        <f>1-R12/MAX(R$2:R12)</f>
        <v>9.4603852663818211E-3</v>
      </c>
    </row>
    <row r="13" spans="1:19" x14ac:dyDescent="0.15">
      <c r="A13" s="1">
        <v>38371</v>
      </c>
      <c r="B13">
        <v>974.33</v>
      </c>
      <c r="C13">
        <v>974.33</v>
      </c>
      <c r="D13">
        <v>965.25</v>
      </c>
      <c r="E13" s="2">
        <v>967.21</v>
      </c>
      <c r="F13" s="16">
        <v>3427951360</v>
      </c>
      <c r="G13" s="3">
        <f t="shared" si="0"/>
        <v>-7.6640538433125904E-3</v>
      </c>
      <c r="H13" s="3">
        <f>1-E13/MAX(E$2:E13)</f>
        <v>3.0006117557389689E-2</v>
      </c>
      <c r="I13" s="2">
        <f t="shared" si="4"/>
        <v>969.78000000000009</v>
      </c>
      <c r="J13" s="2">
        <f t="shared" si="6"/>
        <v>981.875</v>
      </c>
      <c r="K13" s="2">
        <f>AVERAGE(E2:E13)</f>
        <v>985.39333333333343</v>
      </c>
      <c r="N13" s="2">
        <f t="shared" si="1"/>
        <v>985.39333333333343</v>
      </c>
      <c r="O13" s="4" t="str">
        <f t="shared" si="5"/>
        <v>卖</v>
      </c>
      <c r="P13" s="4" t="str">
        <f t="shared" si="2"/>
        <v/>
      </c>
      <c r="Q13" s="3">
        <f>IF(O12="买",E13/E12-1,0)-IF(P13=1,计算结果!B$17,0)</f>
        <v>0</v>
      </c>
      <c r="R13" s="2">
        <f t="shared" si="3"/>
        <v>1.0003866543208622</v>
      </c>
      <c r="S13" s="3">
        <f>1-R13/MAX(R$2:R13)</f>
        <v>9.4603852663818211E-3</v>
      </c>
    </row>
    <row r="14" spans="1:19" x14ac:dyDescent="0.15">
      <c r="A14" s="1">
        <v>38372</v>
      </c>
      <c r="B14">
        <v>963.21</v>
      </c>
      <c r="C14">
        <v>963.21</v>
      </c>
      <c r="D14">
        <v>952.23</v>
      </c>
      <c r="E14" s="2">
        <v>956.24</v>
      </c>
      <c r="F14" s="16">
        <v>4399350784</v>
      </c>
      <c r="G14" s="3">
        <f t="shared" si="0"/>
        <v>-1.1341900931545412E-2</v>
      </c>
      <c r="H14" s="3">
        <f>1-E14/MAX(E$2:E14)</f>
        <v>4.1007692076258873E-2</v>
      </c>
      <c r="I14" s="2">
        <f t="shared" si="4"/>
        <v>966.04333333333341</v>
      </c>
      <c r="J14" s="2">
        <f t="shared" si="6"/>
        <v>975.125</v>
      </c>
      <c r="K14" s="2">
        <f t="shared" ref="K14:K77" si="7">AVERAGE(E3:E14)</f>
        <v>983.18083333333334</v>
      </c>
      <c r="N14" s="2">
        <f t="shared" si="1"/>
        <v>983.18083333333334</v>
      </c>
      <c r="O14" s="4" t="str">
        <f t="shared" si="5"/>
        <v>卖</v>
      </c>
      <c r="P14" s="4" t="str">
        <f t="shared" si="2"/>
        <v/>
      </c>
      <c r="Q14" s="3">
        <f>IF(O13="买",E14/E13-1,0)-IF(P14=1,计算结果!B$17,0)</f>
        <v>0</v>
      </c>
      <c r="R14" s="2">
        <f t="shared" si="3"/>
        <v>1.0003866543208622</v>
      </c>
      <c r="S14" s="3">
        <f>1-R14/MAX(R$2:R14)</f>
        <v>9.4603852663818211E-3</v>
      </c>
    </row>
    <row r="15" spans="1:19" x14ac:dyDescent="0.15">
      <c r="A15" s="1">
        <v>38373</v>
      </c>
      <c r="B15">
        <v>954.46</v>
      </c>
      <c r="C15">
        <v>984.27</v>
      </c>
      <c r="D15">
        <v>943.43</v>
      </c>
      <c r="E15" s="2">
        <v>982.6</v>
      </c>
      <c r="F15" s="16">
        <v>8152086016</v>
      </c>
      <c r="G15" s="3">
        <f t="shared" si="0"/>
        <v>2.7566301346942268E-2</v>
      </c>
      <c r="H15" s="3">
        <f>1-E15/MAX(E$2:E15)</f>
        <v>1.4571821126633355E-2</v>
      </c>
      <c r="I15" s="2">
        <f t="shared" si="4"/>
        <v>968.68333333333339</v>
      </c>
      <c r="J15" s="2">
        <f t="shared" si="6"/>
        <v>972.74666666666678</v>
      </c>
      <c r="K15" s="2">
        <f t="shared" si="7"/>
        <v>982.3508333333333</v>
      </c>
      <c r="N15" s="2">
        <f t="shared" si="1"/>
        <v>982.3508333333333</v>
      </c>
      <c r="O15" s="4" t="str">
        <f t="shared" si="5"/>
        <v>买</v>
      </c>
      <c r="P15" s="4">
        <f t="shared" si="2"/>
        <v>1</v>
      </c>
      <c r="Q15" s="3">
        <f>IF(O14="买",E15/E14-1,0)-IF(P15=1,计算结果!B$17,0)</f>
        <v>0</v>
      </c>
      <c r="R15" s="2">
        <f t="shared" si="3"/>
        <v>1.0003866543208622</v>
      </c>
      <c r="S15" s="3">
        <f>1-R15/MAX(R$2:R15)</f>
        <v>9.4603852663818211E-3</v>
      </c>
    </row>
    <row r="16" spans="1:19" x14ac:dyDescent="0.15">
      <c r="A16" s="1">
        <v>38376</v>
      </c>
      <c r="B16">
        <v>1001.85</v>
      </c>
      <c r="C16">
        <v>1001.85</v>
      </c>
      <c r="D16">
        <v>986.23</v>
      </c>
      <c r="E16" s="2">
        <v>998.13</v>
      </c>
      <c r="F16" s="16">
        <v>8360161280</v>
      </c>
      <c r="G16" s="3">
        <f t="shared" si="0"/>
        <v>1.5805007123956827E-2</v>
      </c>
      <c r="H16" s="3">
        <f>1-E16/MAX(E$2:E16)</f>
        <v>0</v>
      </c>
      <c r="I16" s="2">
        <f t="shared" si="4"/>
        <v>978.99000000000012</v>
      </c>
      <c r="J16" s="2">
        <f t="shared" si="6"/>
        <v>974.3850000000001</v>
      </c>
      <c r="K16" s="2">
        <f t="shared" si="7"/>
        <v>983.59749999999997</v>
      </c>
      <c r="N16" s="2">
        <f t="shared" si="1"/>
        <v>983.59749999999997</v>
      </c>
      <c r="O16" s="4" t="str">
        <f t="shared" si="5"/>
        <v>买</v>
      </c>
      <c r="P16" s="4" t="str">
        <f t="shared" si="2"/>
        <v/>
      </c>
      <c r="Q16" s="3">
        <f>IF(O15="买",E16/E15-1,0)-IF(P16=1,计算结果!B$17,0)</f>
        <v>1.5805007123956827E-2</v>
      </c>
      <c r="R16" s="2">
        <f t="shared" si="3"/>
        <v>1.0161977725191147</v>
      </c>
      <c r="S16" s="3">
        <f>1-R16/MAX(R$2:R16)</f>
        <v>0</v>
      </c>
    </row>
    <row r="17" spans="1:19" x14ac:dyDescent="0.15">
      <c r="A17" s="1">
        <v>38377</v>
      </c>
      <c r="B17">
        <v>995.63</v>
      </c>
      <c r="C17">
        <v>997.95</v>
      </c>
      <c r="D17">
        <v>985.23</v>
      </c>
      <c r="E17" s="2">
        <v>997.77</v>
      </c>
      <c r="F17" s="16">
        <v>6157022208</v>
      </c>
      <c r="G17" s="3">
        <f t="shared" si="0"/>
        <v>-3.6067446124254943E-4</v>
      </c>
      <c r="H17" s="3">
        <f>1-E17/MAX(E$2:E17)</f>
        <v>3.6067446124254943E-4</v>
      </c>
      <c r="I17" s="2">
        <f t="shared" si="4"/>
        <v>992.83333333333337</v>
      </c>
      <c r="J17" s="2">
        <f t="shared" si="6"/>
        <v>979.43833333333316</v>
      </c>
      <c r="K17" s="2">
        <f t="shared" si="7"/>
        <v>984.74916666666661</v>
      </c>
      <c r="N17" s="2">
        <f t="shared" si="1"/>
        <v>984.74916666666661</v>
      </c>
      <c r="O17" s="4" t="str">
        <f t="shared" si="5"/>
        <v>买</v>
      </c>
      <c r="P17" s="4" t="str">
        <f t="shared" si="2"/>
        <v/>
      </c>
      <c r="Q17" s="3">
        <f>IF(O16="买",E17/E16-1,0)-IF(P17=1,计算结果!B$17,0)</f>
        <v>-3.6067446124254943E-4</v>
      </c>
      <c r="R17" s="2">
        <f t="shared" si="3"/>
        <v>1.0158312559349956</v>
      </c>
      <c r="S17" s="3">
        <f>1-R17/MAX(R$2:R17)</f>
        <v>3.606744612424384E-4</v>
      </c>
    </row>
    <row r="18" spans="1:19" x14ac:dyDescent="0.15">
      <c r="A18" s="1">
        <v>38378</v>
      </c>
      <c r="B18">
        <v>995.78</v>
      </c>
      <c r="C18">
        <v>999.47</v>
      </c>
      <c r="D18">
        <v>988.47</v>
      </c>
      <c r="E18" s="2">
        <v>989.92</v>
      </c>
      <c r="F18" s="16">
        <v>4719440384</v>
      </c>
      <c r="G18" s="3">
        <f t="shared" si="0"/>
        <v>-7.8675446245126679E-3</v>
      </c>
      <c r="H18" s="3">
        <f>1-E18/MAX(E$2:E18)</f>
        <v>8.2253814633365119E-3</v>
      </c>
      <c r="I18" s="2">
        <f t="shared" si="4"/>
        <v>995.27333333333343</v>
      </c>
      <c r="J18" s="2">
        <f t="shared" si="6"/>
        <v>981.97833333333347</v>
      </c>
      <c r="K18" s="2">
        <f t="shared" si="7"/>
        <v>984.42</v>
      </c>
      <c r="N18" s="2">
        <f t="shared" si="1"/>
        <v>984.42</v>
      </c>
      <c r="O18" s="4" t="str">
        <f t="shared" si="5"/>
        <v>买</v>
      </c>
      <c r="P18" s="4" t="str">
        <f t="shared" si="2"/>
        <v/>
      </c>
      <c r="Q18" s="3">
        <f>IF(O17="买",E18/E17-1,0)-IF(P18=1,计算结果!B$17,0)</f>
        <v>-7.8675446245126679E-3</v>
      </c>
      <c r="R18" s="2">
        <f t="shared" si="3"/>
        <v>1.0078391581979522</v>
      </c>
      <c r="S18" s="3">
        <f>1-R18/MAX(R$2:R18)</f>
        <v>8.2253814633364009E-3</v>
      </c>
    </row>
    <row r="19" spans="1:19" x14ac:dyDescent="0.15">
      <c r="A19" s="1">
        <v>38379</v>
      </c>
      <c r="B19">
        <v>987.34</v>
      </c>
      <c r="C19">
        <v>987.7</v>
      </c>
      <c r="D19">
        <v>973.77</v>
      </c>
      <c r="E19" s="2">
        <v>974.63</v>
      </c>
      <c r="F19" s="16">
        <v>4094398976</v>
      </c>
      <c r="G19" s="3">
        <f t="shared" si="0"/>
        <v>-1.544569258121864E-2</v>
      </c>
      <c r="H19" s="3">
        <f>1-E19/MAX(E$2:E19)</f>
        <v>2.3544027331109163E-2</v>
      </c>
      <c r="I19" s="2">
        <f t="shared" si="4"/>
        <v>987.44</v>
      </c>
      <c r="J19" s="2">
        <f t="shared" si="6"/>
        <v>983.21500000000003</v>
      </c>
      <c r="K19" s="2">
        <f t="shared" si="7"/>
        <v>982.54499999999996</v>
      </c>
      <c r="N19" s="2">
        <f t="shared" si="1"/>
        <v>982.54499999999996</v>
      </c>
      <c r="O19" s="4" t="str">
        <f t="shared" si="5"/>
        <v>卖</v>
      </c>
      <c r="P19" s="4">
        <f t="shared" si="2"/>
        <v>1</v>
      </c>
      <c r="Q19" s="3">
        <f>IF(O18="买",E19/E18-1,0)-IF(P19=1,计算结果!B$17,0)</f>
        <v>-1.544569258121864E-2</v>
      </c>
      <c r="R19" s="2">
        <f t="shared" si="3"/>
        <v>0.99227238438911247</v>
      </c>
      <c r="S19" s="3">
        <f>1-R19/MAX(R$2:R19)</f>
        <v>2.3544027331109052E-2</v>
      </c>
    </row>
    <row r="20" spans="1:19" x14ac:dyDescent="0.15">
      <c r="A20" s="1">
        <v>38380</v>
      </c>
      <c r="B20">
        <v>974.63</v>
      </c>
      <c r="C20">
        <v>975.62</v>
      </c>
      <c r="D20">
        <v>965.2</v>
      </c>
      <c r="E20" s="2">
        <v>969.2</v>
      </c>
      <c r="F20" s="16">
        <v>3280950272</v>
      </c>
      <c r="G20" s="3">
        <f t="shared" si="0"/>
        <v>-5.5713450232395267E-3</v>
      </c>
      <c r="H20" s="3">
        <f>1-E20/MAX(E$2:E20)</f>
        <v>2.8984200454850506E-2</v>
      </c>
      <c r="I20" s="2">
        <f t="shared" si="4"/>
        <v>977.91666666666663</v>
      </c>
      <c r="J20" s="2">
        <f t="shared" si="6"/>
        <v>985.375</v>
      </c>
      <c r="K20" s="2">
        <f t="shared" si="7"/>
        <v>980.25</v>
      </c>
      <c r="N20" s="2">
        <f t="shared" si="1"/>
        <v>980.25</v>
      </c>
      <c r="O20" s="4" t="str">
        <f t="shared" si="5"/>
        <v>卖</v>
      </c>
      <c r="P20" s="4" t="str">
        <f t="shared" si="2"/>
        <v/>
      </c>
      <c r="Q20" s="3">
        <f>IF(O19="买",E20/E19-1,0)-IF(P20=1,计算结果!B$17,0)</f>
        <v>0</v>
      </c>
      <c r="R20" s="2">
        <f t="shared" si="3"/>
        <v>0.99227238438911247</v>
      </c>
      <c r="S20" s="3">
        <f>1-R20/MAX(R$2:R20)</f>
        <v>2.3544027331109052E-2</v>
      </c>
    </row>
    <row r="21" spans="1:19" x14ac:dyDescent="0.15">
      <c r="A21" s="1">
        <v>38383</v>
      </c>
      <c r="B21">
        <v>965.78</v>
      </c>
      <c r="C21">
        <v>965.78</v>
      </c>
      <c r="D21">
        <v>953.14</v>
      </c>
      <c r="E21" s="2">
        <v>954.87</v>
      </c>
      <c r="F21" s="16">
        <v>3863573504</v>
      </c>
      <c r="G21" s="3">
        <f t="shared" si="0"/>
        <v>-1.4785390012381439E-2</v>
      </c>
      <c r="H21" s="3">
        <f>1-E21/MAX(E$2:E21)</f>
        <v>4.3341047759309914E-2</v>
      </c>
      <c r="I21" s="2">
        <f t="shared" si="4"/>
        <v>966.23333333333323</v>
      </c>
      <c r="J21" s="2">
        <f t="shared" si="6"/>
        <v>980.75333333333344</v>
      </c>
      <c r="K21" s="2">
        <f t="shared" si="7"/>
        <v>976.75000000000011</v>
      </c>
      <c r="N21" s="2">
        <f t="shared" si="1"/>
        <v>976.75000000000011</v>
      </c>
      <c r="O21" s="4" t="str">
        <f t="shared" si="5"/>
        <v>卖</v>
      </c>
      <c r="P21" s="4" t="str">
        <f t="shared" si="2"/>
        <v/>
      </c>
      <c r="Q21" s="3">
        <f>IF(O20="买",E21/E20-1,0)-IF(P21=1,计算结果!B$17,0)</f>
        <v>0</v>
      </c>
      <c r="R21" s="2">
        <f t="shared" si="3"/>
        <v>0.99227238438911247</v>
      </c>
      <c r="S21" s="3">
        <f>1-R21/MAX(R$2:R21)</f>
        <v>2.3544027331109052E-2</v>
      </c>
    </row>
    <row r="22" spans="1:19" x14ac:dyDescent="0.15">
      <c r="A22" s="1">
        <v>38384</v>
      </c>
      <c r="B22">
        <v>953.33</v>
      </c>
      <c r="C22">
        <v>965.47</v>
      </c>
      <c r="D22">
        <v>952.74</v>
      </c>
      <c r="E22" s="2">
        <v>955.95</v>
      </c>
      <c r="F22" s="16">
        <v>4275706880</v>
      </c>
      <c r="G22" s="3">
        <f t="shared" si="0"/>
        <v>1.1310440164629121E-3</v>
      </c>
      <c r="H22" s="3">
        <f>1-E22/MAX(E$2:E22)</f>
        <v>4.2259024375582266E-2</v>
      </c>
      <c r="I22" s="2">
        <f t="shared" si="4"/>
        <v>960.00666666666677</v>
      </c>
      <c r="J22" s="2">
        <f t="shared" si="6"/>
        <v>973.72333333333336</v>
      </c>
      <c r="K22" s="2">
        <f t="shared" si="7"/>
        <v>974.05416666666679</v>
      </c>
      <c r="N22" s="2">
        <f t="shared" si="1"/>
        <v>974.05416666666679</v>
      </c>
      <c r="O22" s="4" t="str">
        <f t="shared" si="5"/>
        <v>卖</v>
      </c>
      <c r="P22" s="4" t="str">
        <f t="shared" si="2"/>
        <v/>
      </c>
      <c r="Q22" s="3">
        <f>IF(O21="买",E22/E21-1,0)-IF(P22=1,计算结果!B$17,0)</f>
        <v>0</v>
      </c>
      <c r="R22" s="2">
        <f t="shared" si="3"/>
        <v>0.99227238438911247</v>
      </c>
      <c r="S22" s="3">
        <f>1-R22/MAX(R$2:R22)</f>
        <v>2.3544027331109052E-2</v>
      </c>
    </row>
    <row r="23" spans="1:19" x14ac:dyDescent="0.15">
      <c r="A23" s="1">
        <v>38385</v>
      </c>
      <c r="B23">
        <v>956.7</v>
      </c>
      <c r="C23">
        <v>1006.93</v>
      </c>
      <c r="D23">
        <v>956.7</v>
      </c>
      <c r="E23" s="2">
        <v>1006.91</v>
      </c>
      <c r="F23" s="16">
        <v>10202904576</v>
      </c>
      <c r="G23" s="3">
        <f t="shared" si="0"/>
        <v>5.3308227417751874E-2</v>
      </c>
      <c r="H23" s="3">
        <f>1-E23/MAX(E$2:E23)</f>
        <v>0</v>
      </c>
      <c r="I23" s="2">
        <f t="shared" si="4"/>
        <v>972.57666666666671</v>
      </c>
      <c r="J23" s="2">
        <f t="shared" si="6"/>
        <v>975.24666666666656</v>
      </c>
      <c r="K23" s="2">
        <f t="shared" si="7"/>
        <v>977.34250000000009</v>
      </c>
      <c r="N23" s="2">
        <f t="shared" si="1"/>
        <v>977.34250000000009</v>
      </c>
      <c r="O23" s="4" t="str">
        <f t="shared" si="5"/>
        <v>买</v>
      </c>
      <c r="P23" s="4">
        <f t="shared" si="2"/>
        <v>1</v>
      </c>
      <c r="Q23" s="3">
        <f>IF(O22="买",E23/E22-1,0)-IF(P23=1,计算结果!B$17,0)</f>
        <v>0</v>
      </c>
      <c r="R23" s="2">
        <f t="shared" si="3"/>
        <v>0.99227238438911247</v>
      </c>
      <c r="S23" s="3">
        <f>1-R23/MAX(R$2:R23)</f>
        <v>2.3544027331109052E-2</v>
      </c>
    </row>
    <row r="24" spans="1:19" x14ac:dyDescent="0.15">
      <c r="A24" s="1">
        <v>38386</v>
      </c>
      <c r="B24">
        <v>1005.56</v>
      </c>
      <c r="C24">
        <v>1014.18</v>
      </c>
      <c r="D24">
        <v>992.15</v>
      </c>
      <c r="E24" s="2">
        <v>993.21</v>
      </c>
      <c r="F24" s="16">
        <v>10057310208</v>
      </c>
      <c r="G24" s="3">
        <f t="shared" si="0"/>
        <v>-1.3605982659820604E-2</v>
      </c>
      <c r="H24" s="3">
        <f>1-E24/MAX(E$2:E24)</f>
        <v>1.3605982659820604E-2</v>
      </c>
      <c r="I24" s="2">
        <f t="shared" si="4"/>
        <v>985.35666666666668</v>
      </c>
      <c r="J24" s="2">
        <f t="shared" si="6"/>
        <v>975.79499999999996</v>
      </c>
      <c r="K24" s="2">
        <f t="shared" si="7"/>
        <v>978.88666666666688</v>
      </c>
      <c r="N24" s="2">
        <f t="shared" si="1"/>
        <v>978.88666666666688</v>
      </c>
      <c r="O24" s="4" t="str">
        <f t="shared" si="5"/>
        <v>买</v>
      </c>
      <c r="P24" s="4" t="str">
        <f t="shared" si="2"/>
        <v/>
      </c>
      <c r="Q24" s="3">
        <f>IF(O23="买",E24/E23-1,0)-IF(P24=1,计算结果!B$17,0)</f>
        <v>-1.3605982659820604E-2</v>
      </c>
      <c r="R24" s="2">
        <f t="shared" si="3"/>
        <v>0.97877154353329532</v>
      </c>
      <c r="S24" s="3">
        <f>1-R24/MAX(R$2:R24)</f>
        <v>3.6829670363320299E-2</v>
      </c>
    </row>
    <row r="25" spans="1:19" x14ac:dyDescent="0.15">
      <c r="A25" s="1">
        <v>38387</v>
      </c>
      <c r="B25">
        <v>992.25</v>
      </c>
      <c r="C25">
        <v>1021.02</v>
      </c>
      <c r="D25">
        <v>989.93</v>
      </c>
      <c r="E25" s="2">
        <v>1016.85</v>
      </c>
      <c r="F25" s="16">
        <v>9549871104</v>
      </c>
      <c r="G25" s="3">
        <f t="shared" si="0"/>
        <v>2.3801612951943607E-2</v>
      </c>
      <c r="H25" s="3">
        <f>1-E25/MAX(E$2:E25)</f>
        <v>0</v>
      </c>
      <c r="I25" s="2">
        <f t="shared" si="4"/>
        <v>1005.6566666666666</v>
      </c>
      <c r="J25" s="2">
        <f t="shared" si="6"/>
        <v>982.83166666666682</v>
      </c>
      <c r="K25" s="2">
        <f t="shared" si="7"/>
        <v>983.02333333333343</v>
      </c>
      <c r="L25" s="2">
        <f>AVERAGE(E2:E25)</f>
        <v>984.20833333333337</v>
      </c>
      <c r="N25" s="2">
        <f t="shared" si="1"/>
        <v>983.6158333333334</v>
      </c>
      <c r="O25" s="4" t="str">
        <f t="shared" si="5"/>
        <v>买</v>
      </c>
      <c r="P25" s="4" t="str">
        <f t="shared" si="2"/>
        <v/>
      </c>
      <c r="Q25" s="3">
        <f>IF(O24="买",E25/E24-1,0)-IF(P25=1,计算结果!B$17,0)</f>
        <v>2.3801612951943607E-2</v>
      </c>
      <c r="R25" s="2">
        <f t="shared" si="3"/>
        <v>1.0020678849808513</v>
      </c>
      <c r="S25" s="3">
        <f>1-R25/MAX(R$2:R25)</f>
        <v>1.3904662970512072E-2</v>
      </c>
    </row>
    <row r="26" spans="1:19" x14ac:dyDescent="0.15">
      <c r="A26" s="1">
        <v>38399</v>
      </c>
      <c r="B26">
        <v>1023.32</v>
      </c>
      <c r="C26">
        <v>1033.24</v>
      </c>
      <c r="D26">
        <v>1018.48</v>
      </c>
      <c r="E26" s="2">
        <v>1023.58</v>
      </c>
      <c r="F26" s="16">
        <v>7438168064</v>
      </c>
      <c r="G26" s="3">
        <f t="shared" si="0"/>
        <v>6.6184786350003133E-3</v>
      </c>
      <c r="H26" s="3">
        <f>1-E26/MAX(E$2:E26)</f>
        <v>0</v>
      </c>
      <c r="I26" s="2">
        <f t="shared" si="4"/>
        <v>1011.2133333333333</v>
      </c>
      <c r="J26" s="2">
        <f t="shared" si="6"/>
        <v>991.89499999999998</v>
      </c>
      <c r="K26" s="2">
        <f t="shared" si="7"/>
        <v>988.63499999999988</v>
      </c>
      <c r="L26" s="2">
        <f t="shared" ref="L26:L89" si="8">AVERAGE(E3:E26)</f>
        <v>985.90791666666667</v>
      </c>
      <c r="N26" s="2">
        <f t="shared" si="1"/>
        <v>987.27145833333327</v>
      </c>
      <c r="O26" s="4" t="str">
        <f t="shared" si="5"/>
        <v>买</v>
      </c>
      <c r="P26" s="4" t="str">
        <f t="shared" si="2"/>
        <v/>
      </c>
      <c r="Q26" s="3">
        <f>IF(O25="买",E26/E25-1,0)-IF(P26=1,计算结果!B$17,0)</f>
        <v>6.6184786350003133E-3</v>
      </c>
      <c r="R26" s="2">
        <f t="shared" si="3"/>
        <v>1.0087000498684171</v>
      </c>
      <c r="S26" s="3">
        <f>1-R26/MAX(R$2:R26)</f>
        <v>7.3782120503088633E-3</v>
      </c>
    </row>
    <row r="27" spans="1:19" x14ac:dyDescent="0.15">
      <c r="A27" s="1">
        <v>38400</v>
      </c>
      <c r="B27">
        <v>1024.43</v>
      </c>
      <c r="C27">
        <v>1024.43</v>
      </c>
      <c r="D27">
        <v>1010.47</v>
      </c>
      <c r="E27" s="2">
        <v>1020.6</v>
      </c>
      <c r="F27" s="16">
        <v>5513063424</v>
      </c>
      <c r="G27" s="3">
        <f t="shared" si="0"/>
        <v>-2.9113503585455058E-3</v>
      </c>
      <c r="H27" s="3">
        <f>1-E27/MAX(E$2:E27)</f>
        <v>2.9113503585455058E-3</v>
      </c>
      <c r="I27" s="2">
        <f t="shared" si="4"/>
        <v>1020.3433333333334</v>
      </c>
      <c r="J27" s="2">
        <f t="shared" si="6"/>
        <v>1002.85</v>
      </c>
      <c r="K27" s="2">
        <f t="shared" si="7"/>
        <v>991.80166666666673</v>
      </c>
      <c r="L27" s="2">
        <f t="shared" si="8"/>
        <v>987.07624999999973</v>
      </c>
      <c r="N27" s="2">
        <f t="shared" si="1"/>
        <v>989.43895833333318</v>
      </c>
      <c r="O27" s="4" t="str">
        <f t="shared" si="5"/>
        <v>买</v>
      </c>
      <c r="P27" s="4" t="str">
        <f t="shared" si="2"/>
        <v/>
      </c>
      <c r="Q27" s="3">
        <f>IF(O26="买",E27/E26-1,0)-IF(P27=1,计算结果!B$17,0)</f>
        <v>-2.9113503585455058E-3</v>
      </c>
      <c r="R27" s="2">
        <f t="shared" si="3"/>
        <v>1.0057633706165678</v>
      </c>
      <c r="S27" s="3">
        <f>1-R27/MAX(R$2:R27)</f>
        <v>1.0268081848556321E-2</v>
      </c>
    </row>
    <row r="28" spans="1:19" x14ac:dyDescent="0.15">
      <c r="A28" s="1">
        <v>38401</v>
      </c>
      <c r="B28">
        <v>1020.12</v>
      </c>
      <c r="C28">
        <v>1021.19</v>
      </c>
      <c r="D28">
        <v>1005.63</v>
      </c>
      <c r="E28" s="2">
        <v>1006.05</v>
      </c>
      <c r="F28" s="16">
        <v>4817732096</v>
      </c>
      <c r="G28" s="3">
        <f t="shared" si="0"/>
        <v>-1.4256319811875473E-2</v>
      </c>
      <c r="H28" s="3">
        <f>1-E28/MAX(E$2:E28)</f>
        <v>1.7126165028625073E-2</v>
      </c>
      <c r="I28" s="2">
        <f t="shared" si="4"/>
        <v>1016.7433333333333</v>
      </c>
      <c r="J28" s="2">
        <f t="shared" si="6"/>
        <v>1011.1999999999999</v>
      </c>
      <c r="K28" s="2">
        <f t="shared" si="7"/>
        <v>992.46166666666659</v>
      </c>
      <c r="L28" s="2">
        <f t="shared" si="8"/>
        <v>988.02958333333333</v>
      </c>
      <c r="N28" s="2">
        <f t="shared" si="1"/>
        <v>990.24562500000002</v>
      </c>
      <c r="O28" s="4" t="str">
        <f t="shared" si="5"/>
        <v>买</v>
      </c>
      <c r="P28" s="4" t="str">
        <f t="shared" si="2"/>
        <v/>
      </c>
      <c r="Q28" s="3">
        <f>IF(O27="买",E28/E27-1,0)-IF(P28=1,计算结果!B$17,0)</f>
        <v>-1.4256319811875473E-2</v>
      </c>
      <c r="R28" s="2">
        <f t="shared" si="3"/>
        <v>0.99142488634998827</v>
      </c>
      <c r="S28" s="3">
        <f>1-R28/MAX(R$2:R28)</f>
        <v>2.4378016601744212E-2</v>
      </c>
    </row>
    <row r="29" spans="1:19" x14ac:dyDescent="0.15">
      <c r="A29" s="1">
        <v>38404</v>
      </c>
      <c r="B29">
        <v>1006.69</v>
      </c>
      <c r="C29">
        <v>1025.6500000000001</v>
      </c>
      <c r="D29">
        <v>1006.69</v>
      </c>
      <c r="E29" s="2">
        <v>1025.6300000000001</v>
      </c>
      <c r="F29" s="16">
        <v>6052395008</v>
      </c>
      <c r="G29" s="3">
        <f t="shared" si="0"/>
        <v>1.9462253367128923E-2</v>
      </c>
      <c r="H29" s="3">
        <f>1-E29/MAX(E$2:E29)</f>
        <v>0</v>
      </c>
      <c r="I29" s="2">
        <f t="shared" si="4"/>
        <v>1017.4266666666667</v>
      </c>
      <c r="J29" s="2">
        <f t="shared" si="6"/>
        <v>1014.32</v>
      </c>
      <c r="K29" s="2">
        <f t="shared" si="7"/>
        <v>994.78333333333342</v>
      </c>
      <c r="L29" s="2">
        <f t="shared" si="8"/>
        <v>989.76625000000001</v>
      </c>
      <c r="N29" s="2">
        <f t="shared" si="1"/>
        <v>992.27479166666672</v>
      </c>
      <c r="O29" s="4" t="str">
        <f t="shared" si="5"/>
        <v>买</v>
      </c>
      <c r="P29" s="4" t="str">
        <f t="shared" si="2"/>
        <v/>
      </c>
      <c r="Q29" s="3">
        <f>IF(O28="买",E29/E28-1,0)-IF(P29=1,计算结果!B$17,0)</f>
        <v>1.9462253367128923E-2</v>
      </c>
      <c r="R29" s="2">
        <f t="shared" si="3"/>
        <v>1.0107202486826088</v>
      </c>
      <c r="S29" s="3">
        <f>1-R29/MAX(R$2:R29)</f>
        <v>5.3902143703064009E-3</v>
      </c>
    </row>
    <row r="30" spans="1:19" x14ac:dyDescent="0.15">
      <c r="A30" s="1">
        <v>38405</v>
      </c>
      <c r="B30">
        <v>1026.83</v>
      </c>
      <c r="C30">
        <v>1048.67</v>
      </c>
      <c r="D30">
        <v>1024.52</v>
      </c>
      <c r="E30" s="2">
        <v>1046.74</v>
      </c>
      <c r="F30" s="16">
        <v>10922776576</v>
      </c>
      <c r="G30" s="3">
        <f t="shared" si="0"/>
        <v>2.0582471261565871E-2</v>
      </c>
      <c r="H30" s="3">
        <f>1-E30/MAX(E$2:E30)</f>
        <v>0</v>
      </c>
      <c r="I30" s="2">
        <f t="shared" si="4"/>
        <v>1026.1400000000001</v>
      </c>
      <c r="J30" s="2">
        <f t="shared" si="6"/>
        <v>1023.2416666666667</v>
      </c>
      <c r="K30" s="2">
        <f t="shared" si="7"/>
        <v>999.51833333333332</v>
      </c>
      <c r="L30" s="2">
        <f t="shared" si="8"/>
        <v>991.96916666666675</v>
      </c>
      <c r="N30" s="2">
        <f t="shared" si="1"/>
        <v>995.74375000000009</v>
      </c>
      <c r="O30" s="4" t="str">
        <f t="shared" si="5"/>
        <v>买</v>
      </c>
      <c r="P30" s="4" t="str">
        <f t="shared" si="2"/>
        <v/>
      </c>
      <c r="Q30" s="3">
        <f>IF(O29="买",E30/E29-1,0)-IF(P30=1,计算结果!B$17,0)</f>
        <v>2.0582471261565871E-2</v>
      </c>
      <c r="R30" s="2">
        <f t="shared" si="3"/>
        <v>1.0315233691546013</v>
      </c>
      <c r="S30" s="3">
        <f>1-R30/MAX(R$2:R30)</f>
        <v>0</v>
      </c>
    </row>
    <row r="31" spans="1:19" x14ac:dyDescent="0.15">
      <c r="A31" s="1">
        <v>38406</v>
      </c>
      <c r="B31">
        <v>1046.81</v>
      </c>
      <c r="C31">
        <v>1049.5999999999999</v>
      </c>
      <c r="D31">
        <v>1036.6199999999999</v>
      </c>
      <c r="E31" s="2">
        <v>1043.93</v>
      </c>
      <c r="F31" s="16">
        <v>11231940608</v>
      </c>
      <c r="G31" s="3">
        <f t="shared" si="0"/>
        <v>-2.6845252880370873E-3</v>
      </c>
      <c r="H31" s="3">
        <f>1-E31/MAX(E$2:E31)</f>
        <v>2.6845252880370873E-3</v>
      </c>
      <c r="I31" s="2">
        <f t="shared" si="4"/>
        <v>1038.7666666666667</v>
      </c>
      <c r="J31" s="2">
        <f t="shared" si="6"/>
        <v>1027.7550000000001</v>
      </c>
      <c r="K31" s="2">
        <f t="shared" si="7"/>
        <v>1005.2933333333335</v>
      </c>
      <c r="L31" s="2">
        <f t="shared" si="8"/>
        <v>993.91916666666668</v>
      </c>
      <c r="N31" s="2">
        <f t="shared" si="1"/>
        <v>999.60625000000005</v>
      </c>
      <c r="O31" s="4" t="str">
        <f t="shared" si="5"/>
        <v>买</v>
      </c>
      <c r="P31" s="4" t="str">
        <f t="shared" si="2"/>
        <v/>
      </c>
      <c r="Q31" s="3">
        <f>IF(O30="买",E31/E30-1,0)-IF(P31=1,计算结果!B$17,0)</f>
        <v>-2.6845252880370873E-3</v>
      </c>
      <c r="R31" s="2">
        <f t="shared" si="3"/>
        <v>1.0287542185849046</v>
      </c>
      <c r="S31" s="3">
        <f>1-R31/MAX(R$2:R31)</f>
        <v>2.6845252880370873E-3</v>
      </c>
    </row>
    <row r="32" spans="1:19" x14ac:dyDescent="0.15">
      <c r="A32" s="1">
        <v>38407</v>
      </c>
      <c r="B32">
        <v>1042.25</v>
      </c>
      <c r="C32">
        <v>1045.95</v>
      </c>
      <c r="D32">
        <v>1034.73</v>
      </c>
      <c r="E32" s="2">
        <v>1045.46</v>
      </c>
      <c r="F32" s="16">
        <v>8993752064</v>
      </c>
      <c r="G32" s="3">
        <f t="shared" si="0"/>
        <v>1.4656155106185231E-3</v>
      </c>
      <c r="H32" s="3">
        <f>1-E32/MAX(E$2:E32)</f>
        <v>1.2228442593194E-3</v>
      </c>
      <c r="I32" s="2">
        <f t="shared" si="4"/>
        <v>1045.3766666666668</v>
      </c>
      <c r="J32" s="2">
        <f t="shared" si="6"/>
        <v>1031.4016666666669</v>
      </c>
      <c r="K32" s="2">
        <f t="shared" si="7"/>
        <v>1011.6483333333335</v>
      </c>
      <c r="L32" s="2">
        <f t="shared" si="8"/>
        <v>995.94916666666677</v>
      </c>
      <c r="N32" s="2">
        <f t="shared" si="1"/>
        <v>1003.7987500000002</v>
      </c>
      <c r="O32" s="4" t="str">
        <f t="shared" si="5"/>
        <v>买</v>
      </c>
      <c r="P32" s="4" t="str">
        <f t="shared" si="2"/>
        <v/>
      </c>
      <c r="Q32" s="3">
        <f>IF(O31="买",E32/E31-1,0)-IF(P32=1,计算结果!B$17,0)</f>
        <v>1.4656155106185231E-3</v>
      </c>
      <c r="R32" s="2">
        <f t="shared" si="3"/>
        <v>1.0302619767242769</v>
      </c>
      <c r="S32" s="3">
        <f>1-R32/MAX(R$2:R32)</f>
        <v>1.222844259319289E-3</v>
      </c>
    </row>
    <row r="33" spans="1:19" x14ac:dyDescent="0.15">
      <c r="A33" s="1">
        <v>38408</v>
      </c>
      <c r="B33">
        <v>1046.27</v>
      </c>
      <c r="C33">
        <v>1059.48</v>
      </c>
      <c r="D33">
        <v>1045.98</v>
      </c>
      <c r="E33" s="2">
        <v>1046.76</v>
      </c>
      <c r="F33" s="16">
        <v>11489960960</v>
      </c>
      <c r="G33" s="3">
        <f t="shared" si="0"/>
        <v>1.2434717731906186E-3</v>
      </c>
      <c r="H33" s="3">
        <f>1-E33/MAX(E$2:E33)</f>
        <v>0</v>
      </c>
      <c r="I33" s="2">
        <f t="shared" si="4"/>
        <v>1045.3833333333334</v>
      </c>
      <c r="J33" s="2">
        <f t="shared" si="6"/>
        <v>1035.7616666666668</v>
      </c>
      <c r="K33" s="2">
        <f t="shared" si="7"/>
        <v>1019.3058333333333</v>
      </c>
      <c r="L33" s="2">
        <f t="shared" si="8"/>
        <v>998.02791666666678</v>
      </c>
      <c r="N33" s="2">
        <f t="shared" si="1"/>
        <v>1008.6668750000001</v>
      </c>
      <c r="O33" s="4" t="str">
        <f t="shared" si="5"/>
        <v>买</v>
      </c>
      <c r="P33" s="4" t="str">
        <f t="shared" si="2"/>
        <v/>
      </c>
      <c r="Q33" s="3">
        <f>IF(O32="买",E33/E32-1,0)-IF(P33=1,计算结果!B$17,0)</f>
        <v>1.2434717731906186E-3</v>
      </c>
      <c r="R33" s="2">
        <f t="shared" si="3"/>
        <v>1.0315430784113251</v>
      </c>
      <c r="S33" s="3">
        <f>1-R33/MAX(R$2:R33)</f>
        <v>0</v>
      </c>
    </row>
    <row r="34" spans="1:19" x14ac:dyDescent="0.15">
      <c r="A34" s="1">
        <v>38411</v>
      </c>
      <c r="B34">
        <v>1046.2</v>
      </c>
      <c r="C34">
        <v>1048.27</v>
      </c>
      <c r="D34">
        <v>1035.03</v>
      </c>
      <c r="E34" s="2">
        <v>1039.98</v>
      </c>
      <c r="F34" s="16">
        <v>8190101504</v>
      </c>
      <c r="G34" s="3">
        <f t="shared" si="0"/>
        <v>-6.477129427949091E-3</v>
      </c>
      <c r="H34" s="3">
        <f>1-E34/MAX(E$2:E34)</f>
        <v>6.477129427949091E-3</v>
      </c>
      <c r="I34" s="2">
        <f t="shared" si="4"/>
        <v>1044.0666666666668</v>
      </c>
      <c r="J34" s="2">
        <f t="shared" si="6"/>
        <v>1041.4166666666667</v>
      </c>
      <c r="K34" s="2">
        <f t="shared" si="7"/>
        <v>1026.3083333333332</v>
      </c>
      <c r="L34" s="2">
        <f t="shared" si="8"/>
        <v>1000.18125</v>
      </c>
      <c r="N34" s="2">
        <f t="shared" si="1"/>
        <v>1013.2447916666665</v>
      </c>
      <c r="O34" s="4" t="str">
        <f t="shared" si="5"/>
        <v>买</v>
      </c>
      <c r="P34" s="4" t="str">
        <f t="shared" si="2"/>
        <v/>
      </c>
      <c r="Q34" s="3">
        <f>IF(O33="买",E34/E33-1,0)-IF(P34=1,计算结果!B$17,0)</f>
        <v>-6.477129427949091E-3</v>
      </c>
      <c r="R34" s="2">
        <f t="shared" si="3"/>
        <v>1.0248616403819499</v>
      </c>
      <c r="S34" s="3">
        <f>1-R34/MAX(R$2:R34)</f>
        <v>6.477129427949091E-3</v>
      </c>
    </row>
    <row r="35" spans="1:19" x14ac:dyDescent="0.15">
      <c r="A35" s="1">
        <v>38412</v>
      </c>
      <c r="B35">
        <v>1039.3499999999999</v>
      </c>
      <c r="C35">
        <v>1042.73</v>
      </c>
      <c r="D35">
        <v>1031.1600000000001</v>
      </c>
      <c r="E35" s="2">
        <v>1035.93</v>
      </c>
      <c r="F35" s="16">
        <v>6288790528</v>
      </c>
      <c r="G35" s="3">
        <f t="shared" si="0"/>
        <v>-3.894305659724151E-3</v>
      </c>
      <c r="H35" s="3">
        <f>1-E35/MAX(E$2:E35)</f>
        <v>1.034621116588319E-2</v>
      </c>
      <c r="I35" s="2">
        <f t="shared" si="4"/>
        <v>1040.8900000000001</v>
      </c>
      <c r="J35" s="2">
        <f t="shared" si="6"/>
        <v>1043.1333333333334</v>
      </c>
      <c r="K35" s="2">
        <f t="shared" si="7"/>
        <v>1028.7266666666667</v>
      </c>
      <c r="L35" s="2">
        <f t="shared" si="8"/>
        <v>1003.0345833333334</v>
      </c>
      <c r="N35" s="2">
        <f t="shared" si="1"/>
        <v>1015.880625</v>
      </c>
      <c r="O35" s="4" t="str">
        <f t="shared" si="5"/>
        <v>买</v>
      </c>
      <c r="P35" s="4" t="str">
        <f t="shared" si="2"/>
        <v/>
      </c>
      <c r="Q35" s="3">
        <f>IF(O34="买",E35/E34-1,0)-IF(P35=1,计算结果!B$17,0)</f>
        <v>-3.894305659724151E-3</v>
      </c>
      <c r="R35" s="2">
        <f t="shared" si="3"/>
        <v>1.0208705158953764</v>
      </c>
      <c r="S35" s="3">
        <f>1-R35/MAX(R$2:R35)</f>
        <v>1.034621116588319E-2</v>
      </c>
    </row>
    <row r="36" spans="1:19" x14ac:dyDescent="0.15">
      <c r="A36" s="1">
        <v>38413</v>
      </c>
      <c r="B36">
        <v>1036.3599999999999</v>
      </c>
      <c r="C36">
        <v>1045.76</v>
      </c>
      <c r="D36">
        <v>1021</v>
      </c>
      <c r="E36" s="2">
        <v>1021.32</v>
      </c>
      <c r="F36" s="16">
        <v>8971308032</v>
      </c>
      <c r="G36" s="3">
        <f t="shared" si="0"/>
        <v>-1.4103269525933215E-2</v>
      </c>
      <c r="H36" s="3">
        <f>1-E36/MAX(E$2:E36)</f>
        <v>2.4303565287171813E-2</v>
      </c>
      <c r="I36" s="2">
        <f t="shared" si="4"/>
        <v>1032.4100000000001</v>
      </c>
      <c r="J36" s="2">
        <f t="shared" si="6"/>
        <v>1038.8966666666668</v>
      </c>
      <c r="K36" s="2">
        <f t="shared" si="7"/>
        <v>1031.0691666666667</v>
      </c>
      <c r="L36" s="2">
        <f t="shared" si="8"/>
        <v>1004.9779166666667</v>
      </c>
      <c r="N36" s="2">
        <f t="shared" si="1"/>
        <v>1018.0235416666667</v>
      </c>
      <c r="O36" s="4" t="str">
        <f t="shared" si="5"/>
        <v>买</v>
      </c>
      <c r="P36" s="4" t="str">
        <f t="shared" si="2"/>
        <v/>
      </c>
      <c r="Q36" s="3">
        <f>IF(O35="买",E36/E35-1,0)-IF(P36=1,计算结果!B$17,0)</f>
        <v>-1.4103269525933215E-2</v>
      </c>
      <c r="R36" s="2">
        <f t="shared" si="3"/>
        <v>1.0064729038586253</v>
      </c>
      <c r="S36" s="3">
        <f>1-R36/MAX(R$2:R36)</f>
        <v>2.4303565287171813E-2</v>
      </c>
    </row>
    <row r="37" spans="1:19" x14ac:dyDescent="0.15">
      <c r="A37" s="1">
        <v>38414</v>
      </c>
      <c r="B37">
        <v>1019.87</v>
      </c>
      <c r="C37">
        <v>1028.4000000000001</v>
      </c>
      <c r="D37">
        <v>1014.75</v>
      </c>
      <c r="E37" s="2">
        <v>1027.71</v>
      </c>
      <c r="F37" s="16">
        <v>5582812160</v>
      </c>
      <c r="G37" s="3">
        <f t="shared" si="0"/>
        <v>6.2566090941134078E-3</v>
      </c>
      <c r="H37" s="3">
        <f>1-E37/MAX(E$2:E37)</f>
        <v>1.8199014100653388E-2</v>
      </c>
      <c r="I37" s="2">
        <f t="shared" si="4"/>
        <v>1028.32</v>
      </c>
      <c r="J37" s="2">
        <f t="shared" si="6"/>
        <v>1036.1933333333334</v>
      </c>
      <c r="K37" s="2">
        <f t="shared" si="7"/>
        <v>1031.9741666666666</v>
      </c>
      <c r="L37" s="2">
        <f t="shared" si="8"/>
        <v>1007.4987499999999</v>
      </c>
      <c r="N37" s="2">
        <f t="shared" si="1"/>
        <v>1019.7364583333333</v>
      </c>
      <c r="O37" s="4" t="str">
        <f t="shared" si="5"/>
        <v>买</v>
      </c>
      <c r="P37" s="4" t="str">
        <f t="shared" si="2"/>
        <v/>
      </c>
      <c r="Q37" s="3">
        <f>IF(O36="买",E37/E36-1,0)-IF(P37=1,计算结果!B$17,0)</f>
        <v>6.2566090941134078E-3</v>
      </c>
      <c r="R37" s="2">
        <f t="shared" si="3"/>
        <v>1.0127700113818858</v>
      </c>
      <c r="S37" s="3">
        <f>1-R37/MAX(R$2:R37)</f>
        <v>1.8199014100653499E-2</v>
      </c>
    </row>
    <row r="38" spans="1:19" x14ac:dyDescent="0.15">
      <c r="A38" s="1">
        <v>38415</v>
      </c>
      <c r="B38">
        <v>1027.92</v>
      </c>
      <c r="C38">
        <v>1031.8399999999999</v>
      </c>
      <c r="D38">
        <v>1022.17</v>
      </c>
      <c r="E38" s="2">
        <v>1023.66</v>
      </c>
      <c r="F38" s="16">
        <v>5383867904</v>
      </c>
      <c r="G38" s="3">
        <f t="shared" si="0"/>
        <v>-3.940800420352164E-3</v>
      </c>
      <c r="H38" s="3">
        <f>1-E38/MAX(E$2:E38)</f>
        <v>2.2068095838587709E-2</v>
      </c>
      <c r="I38" s="2">
        <f t="shared" si="4"/>
        <v>1024.23</v>
      </c>
      <c r="J38" s="2">
        <f t="shared" si="6"/>
        <v>1032.56</v>
      </c>
      <c r="K38" s="2">
        <f t="shared" si="7"/>
        <v>1031.9808333333333</v>
      </c>
      <c r="L38" s="2">
        <f t="shared" si="8"/>
        <v>1010.3079166666663</v>
      </c>
      <c r="N38" s="2">
        <f t="shared" si="1"/>
        <v>1021.1443749999999</v>
      </c>
      <c r="O38" s="4" t="str">
        <f t="shared" si="5"/>
        <v>买</v>
      </c>
      <c r="P38" s="4" t="str">
        <f t="shared" si="2"/>
        <v/>
      </c>
      <c r="Q38" s="3">
        <f>IF(O37="买",E38/E37-1,0)-IF(P38=1,计算结果!B$17,0)</f>
        <v>-3.940800420352164E-3</v>
      </c>
      <c r="R38" s="2">
        <f t="shared" si="3"/>
        <v>1.008778886895312</v>
      </c>
      <c r="S38" s="3">
        <f>1-R38/MAX(R$2:R38)</f>
        <v>2.206809583858782E-2</v>
      </c>
    </row>
    <row r="39" spans="1:19" x14ac:dyDescent="0.15">
      <c r="A39" s="1">
        <v>38418</v>
      </c>
      <c r="B39">
        <v>1024.48</v>
      </c>
      <c r="C39">
        <v>1031.3399999999999</v>
      </c>
      <c r="D39">
        <v>1024.48</v>
      </c>
      <c r="E39" s="2">
        <v>1029.8699999999999</v>
      </c>
      <c r="F39" s="16">
        <v>5316473344</v>
      </c>
      <c r="G39" s="3">
        <f t="shared" si="0"/>
        <v>6.0664673817478754E-3</v>
      </c>
      <c r="H39" s="3">
        <f>1-E39/MAX(E$2:E39)</f>
        <v>1.613550384042195E-2</v>
      </c>
      <c r="I39" s="2">
        <f t="shared" si="4"/>
        <v>1027.08</v>
      </c>
      <c r="J39" s="2">
        <f t="shared" si="6"/>
        <v>1029.7450000000001</v>
      </c>
      <c r="K39" s="2">
        <f t="shared" si="7"/>
        <v>1032.7533333333333</v>
      </c>
      <c r="L39" s="2">
        <f t="shared" si="8"/>
        <v>1012.2774999999998</v>
      </c>
      <c r="N39" s="2">
        <f t="shared" si="1"/>
        <v>1022.5154166666666</v>
      </c>
      <c r="O39" s="4" t="str">
        <f t="shared" si="5"/>
        <v>买</v>
      </c>
      <c r="P39" s="4" t="str">
        <f t="shared" si="2"/>
        <v/>
      </c>
      <c r="Q39" s="3">
        <f>IF(O38="买",E39/E38-1,0)-IF(P39=1,计算结果!B$17,0)</f>
        <v>6.0664673817478754E-3</v>
      </c>
      <c r="R39" s="2">
        <f t="shared" si="3"/>
        <v>1.0148986111080585</v>
      </c>
      <c r="S39" s="3">
        <f>1-R39/MAX(R$2:R39)</f>
        <v>1.613550384042195E-2</v>
      </c>
    </row>
    <row r="40" spans="1:19" x14ac:dyDescent="0.15">
      <c r="A40" s="1">
        <v>38419</v>
      </c>
      <c r="B40">
        <v>1033.78</v>
      </c>
      <c r="C40">
        <v>1049.28</v>
      </c>
      <c r="D40">
        <v>1032.8499999999999</v>
      </c>
      <c r="E40" s="2">
        <v>1048.98</v>
      </c>
      <c r="F40" s="16">
        <v>9851274240</v>
      </c>
      <c r="G40" s="3">
        <f t="shared" si="0"/>
        <v>1.8555740044860158E-2</v>
      </c>
      <c r="H40" s="3">
        <f>1-E40/MAX(E$2:E40)</f>
        <v>0</v>
      </c>
      <c r="I40" s="2">
        <f t="shared" si="4"/>
        <v>1034.1699999999998</v>
      </c>
      <c r="J40" s="2">
        <f t="shared" si="6"/>
        <v>1031.2449999999999</v>
      </c>
      <c r="K40" s="2">
        <f t="shared" si="7"/>
        <v>1036.3308333333332</v>
      </c>
      <c r="L40" s="2">
        <f t="shared" si="8"/>
        <v>1014.3962499999998</v>
      </c>
      <c r="N40" s="2">
        <f t="shared" si="1"/>
        <v>1025.3635416666666</v>
      </c>
      <c r="O40" s="4" t="str">
        <f t="shared" si="5"/>
        <v>买</v>
      </c>
      <c r="P40" s="4" t="str">
        <f t="shared" si="2"/>
        <v/>
      </c>
      <c r="Q40" s="3">
        <f>IF(O39="买",E40/E39-1,0)-IF(P40=1,计算结果!B$17,0)</f>
        <v>1.8555740044860158E-2</v>
      </c>
      <c r="R40" s="2">
        <f t="shared" si="3"/>
        <v>1.0337308059076693</v>
      </c>
      <c r="S40" s="3">
        <f>1-R40/MAX(R$2:R40)</f>
        <v>0</v>
      </c>
    </row>
    <row r="41" spans="1:19" x14ac:dyDescent="0.15">
      <c r="A41" s="1">
        <v>38420</v>
      </c>
      <c r="B41">
        <v>1051.26</v>
      </c>
      <c r="C41">
        <v>1054.6400000000001</v>
      </c>
      <c r="D41">
        <v>1041.98</v>
      </c>
      <c r="E41" s="2">
        <v>1046.54</v>
      </c>
      <c r="F41" s="16">
        <v>9877623808</v>
      </c>
      <c r="G41" s="3">
        <f t="shared" si="0"/>
        <v>-2.3260691338252704E-3</v>
      </c>
      <c r="H41" s="3">
        <f>1-E41/MAX(E$2:E41)</f>
        <v>2.3260691338252704E-3</v>
      </c>
      <c r="I41" s="2">
        <f t="shared" si="4"/>
        <v>1041.7966666666666</v>
      </c>
      <c r="J41" s="2">
        <f t="shared" si="6"/>
        <v>1033.0133333333331</v>
      </c>
      <c r="K41" s="2">
        <f t="shared" si="7"/>
        <v>1038.0733333333335</v>
      </c>
      <c r="L41" s="2">
        <f t="shared" si="8"/>
        <v>1016.4283333333334</v>
      </c>
      <c r="N41" s="2">
        <f t="shared" si="1"/>
        <v>1027.2508333333335</v>
      </c>
      <c r="O41" s="4" t="str">
        <f t="shared" si="5"/>
        <v>买</v>
      </c>
      <c r="P41" s="4" t="str">
        <f t="shared" si="2"/>
        <v/>
      </c>
      <c r="Q41" s="3">
        <f>IF(O40="买",E41/E40-1,0)-IF(P41=1,计算结果!B$17,0)</f>
        <v>-2.3260691338252704E-3</v>
      </c>
      <c r="R41" s="2">
        <f t="shared" si="3"/>
        <v>1.0313262765873632</v>
      </c>
      <c r="S41" s="3">
        <f>1-R41/MAX(R$2:R41)</f>
        <v>2.3260691338252704E-3</v>
      </c>
    </row>
    <row r="42" spans="1:19" x14ac:dyDescent="0.15">
      <c r="A42" s="1">
        <v>38421</v>
      </c>
      <c r="B42">
        <v>1046.68</v>
      </c>
      <c r="C42">
        <v>1046.68</v>
      </c>
      <c r="D42">
        <v>1019.63</v>
      </c>
      <c r="E42" s="2">
        <v>1022.41</v>
      </c>
      <c r="F42" s="16">
        <v>8380547584</v>
      </c>
      <c r="G42" s="3">
        <f t="shared" si="0"/>
        <v>-2.3056930456552105E-2</v>
      </c>
      <c r="H42" s="3">
        <f>1-E42/MAX(E$2:E42)</f>
        <v>2.5329367576121586E-2</v>
      </c>
      <c r="I42" s="2">
        <f t="shared" si="4"/>
        <v>1039.31</v>
      </c>
      <c r="J42" s="2">
        <f t="shared" si="6"/>
        <v>1033.1949999999999</v>
      </c>
      <c r="K42" s="2">
        <f t="shared" si="7"/>
        <v>1036.0458333333336</v>
      </c>
      <c r="L42" s="2">
        <f t="shared" si="8"/>
        <v>1017.7820833333332</v>
      </c>
      <c r="N42" s="2">
        <f t="shared" si="1"/>
        <v>1026.9139583333333</v>
      </c>
      <c r="O42" s="4" t="str">
        <f t="shared" si="5"/>
        <v>卖</v>
      </c>
      <c r="P42" s="4">
        <f t="shared" si="2"/>
        <v>1</v>
      </c>
      <c r="Q42" s="3">
        <f>IF(O41="买",E42/E41-1,0)-IF(P42=1,计算结果!B$17,0)</f>
        <v>-2.3056930456552105E-2</v>
      </c>
      <c r="R42" s="2">
        <f t="shared" si="3"/>
        <v>1.0075470583500736</v>
      </c>
      <c r="S42" s="3">
        <f>1-R42/MAX(R$2:R42)</f>
        <v>2.5329367576121475E-2</v>
      </c>
    </row>
    <row r="43" spans="1:19" x14ac:dyDescent="0.15">
      <c r="A43" s="1">
        <v>38422</v>
      </c>
      <c r="B43">
        <v>1021.08</v>
      </c>
      <c r="C43">
        <v>1028.1099999999999</v>
      </c>
      <c r="D43">
        <v>1016.93</v>
      </c>
      <c r="E43" s="2">
        <v>1027.42</v>
      </c>
      <c r="F43" s="16">
        <v>7654557184</v>
      </c>
      <c r="G43" s="3">
        <f t="shared" si="0"/>
        <v>4.9001868135094551E-3</v>
      </c>
      <c r="H43" s="3">
        <f>1-E43/MAX(E$2:E43)</f>
        <v>2.0553299395603242E-2</v>
      </c>
      <c r="I43" s="2">
        <f t="shared" si="4"/>
        <v>1032.1233333333332</v>
      </c>
      <c r="J43" s="2">
        <f t="shared" si="6"/>
        <v>1033.1466666666665</v>
      </c>
      <c r="K43" s="2">
        <f t="shared" si="7"/>
        <v>1034.6699999999998</v>
      </c>
      <c r="L43" s="2">
        <f t="shared" si="8"/>
        <v>1019.9816666666669</v>
      </c>
      <c r="N43" s="2">
        <f t="shared" si="1"/>
        <v>1027.3258333333333</v>
      </c>
      <c r="O43" s="4" t="str">
        <f t="shared" si="5"/>
        <v>买</v>
      </c>
      <c r="P43" s="4">
        <f t="shared" si="2"/>
        <v>1</v>
      </c>
      <c r="Q43" s="3">
        <f>IF(O42="买",E43/E42-1,0)-IF(P43=1,计算结果!B$17,0)</f>
        <v>0</v>
      </c>
      <c r="R43" s="2">
        <f t="shared" si="3"/>
        <v>1.0075470583500736</v>
      </c>
      <c r="S43" s="3">
        <f>1-R43/MAX(R$2:R43)</f>
        <v>2.5329367576121475E-2</v>
      </c>
    </row>
    <row r="44" spans="1:19" x14ac:dyDescent="0.15">
      <c r="A44" s="1">
        <v>38425</v>
      </c>
      <c r="B44">
        <v>1027.17</v>
      </c>
      <c r="C44">
        <v>1041.56</v>
      </c>
      <c r="D44">
        <v>1014.92</v>
      </c>
      <c r="E44" s="2">
        <v>1031.02</v>
      </c>
      <c r="F44" s="16">
        <v>10229429248</v>
      </c>
      <c r="G44" s="3">
        <f t="shared" si="0"/>
        <v>3.5039224465165386E-3</v>
      </c>
      <c r="H44" s="3">
        <f>1-E44/MAX(E$2:E44)</f>
        <v>1.712139411618907E-2</v>
      </c>
      <c r="I44" s="2">
        <f t="shared" si="4"/>
        <v>1026.95</v>
      </c>
      <c r="J44" s="2">
        <f t="shared" si="6"/>
        <v>1034.3733333333332</v>
      </c>
      <c r="K44" s="2">
        <f t="shared" si="7"/>
        <v>1033.4666666666667</v>
      </c>
      <c r="L44" s="2">
        <f t="shared" si="8"/>
        <v>1022.5575</v>
      </c>
      <c r="N44" s="2">
        <f t="shared" si="1"/>
        <v>1028.0120833333333</v>
      </c>
      <c r="O44" s="4" t="str">
        <f t="shared" si="5"/>
        <v>买</v>
      </c>
      <c r="P44" s="4" t="str">
        <f t="shared" si="2"/>
        <v/>
      </c>
      <c r="Q44" s="3">
        <f>IF(O43="买",E44/E43-1,0)-IF(P44=1,计算结果!B$17,0)</f>
        <v>3.5039224465165386E-3</v>
      </c>
      <c r="R44" s="2">
        <f t="shared" si="3"/>
        <v>1.0110774251037482</v>
      </c>
      <c r="S44" s="3">
        <f>1-R44/MAX(R$2:R44)</f>
        <v>2.1914197269210955E-2</v>
      </c>
    </row>
    <row r="45" spans="1:19" x14ac:dyDescent="0.15">
      <c r="A45" s="1">
        <v>38426</v>
      </c>
      <c r="B45">
        <v>1030.8499999999999</v>
      </c>
      <c r="C45">
        <v>1030.93</v>
      </c>
      <c r="D45">
        <v>1011.64</v>
      </c>
      <c r="E45" s="2">
        <v>1013.52</v>
      </c>
      <c r="F45" s="16">
        <v>8091209216</v>
      </c>
      <c r="G45" s="3">
        <f t="shared" si="0"/>
        <v>-1.6973482570658227E-2</v>
      </c>
      <c r="H45" s="3">
        <f>1-E45/MAX(E$2:E45)</f>
        <v>3.3804267002230826E-2</v>
      </c>
      <c r="I45" s="2">
        <f t="shared" si="4"/>
        <v>1023.9866666666667</v>
      </c>
      <c r="J45" s="2">
        <f t="shared" si="6"/>
        <v>1031.6483333333335</v>
      </c>
      <c r="K45" s="2">
        <f t="shared" si="7"/>
        <v>1030.6966666666669</v>
      </c>
      <c r="L45" s="2">
        <f t="shared" si="8"/>
        <v>1025.00125</v>
      </c>
      <c r="N45" s="2">
        <f t="shared" si="1"/>
        <v>1027.8489583333335</v>
      </c>
      <c r="O45" s="4" t="str">
        <f t="shared" si="5"/>
        <v>卖</v>
      </c>
      <c r="P45" s="4">
        <f t="shared" si="2"/>
        <v>1</v>
      </c>
      <c r="Q45" s="3">
        <f>IF(O44="买",E45/E44-1,0)-IF(P45=1,计算结果!B$17,0)</f>
        <v>-1.6973482570658227E-2</v>
      </c>
      <c r="R45" s="2">
        <f t="shared" si="3"/>
        <v>0.99391592005116369</v>
      </c>
      <c r="S45" s="3">
        <f>1-R45/MAX(R$2:R45)</f>
        <v>3.851571959447031E-2</v>
      </c>
    </row>
    <row r="46" spans="1:19" x14ac:dyDescent="0.15">
      <c r="A46" s="1">
        <v>38427</v>
      </c>
      <c r="B46">
        <v>1011.85</v>
      </c>
      <c r="C46">
        <v>1012.19</v>
      </c>
      <c r="D46">
        <v>995.96</v>
      </c>
      <c r="E46" s="2">
        <v>1003.06</v>
      </c>
      <c r="F46" s="16">
        <v>7153745920</v>
      </c>
      <c r="G46" s="3">
        <f t="shared" si="0"/>
        <v>-1.0320467282342816E-2</v>
      </c>
      <c r="H46" s="3">
        <f>1-E46/MAX(E$2:E46)</f>
        <v>4.3775858452973382E-2</v>
      </c>
      <c r="I46" s="2">
        <f t="shared" si="4"/>
        <v>1015.8666666666667</v>
      </c>
      <c r="J46" s="2">
        <f t="shared" si="6"/>
        <v>1023.9949999999999</v>
      </c>
      <c r="K46" s="2">
        <f t="shared" si="7"/>
        <v>1027.6200000000001</v>
      </c>
      <c r="L46" s="2">
        <f t="shared" si="8"/>
        <v>1026.9641666666669</v>
      </c>
      <c r="N46" s="2">
        <f t="shared" si="1"/>
        <v>1027.2920833333335</v>
      </c>
      <c r="O46" s="4" t="str">
        <f t="shared" si="5"/>
        <v>卖</v>
      </c>
      <c r="P46" s="4" t="str">
        <f t="shared" si="2"/>
        <v/>
      </c>
      <c r="Q46" s="3">
        <f>IF(O45="买",E46/E45-1,0)-IF(P46=1,计算结果!B$17,0)</f>
        <v>0</v>
      </c>
      <c r="R46" s="2">
        <f t="shared" si="3"/>
        <v>0.99391592005116369</v>
      </c>
      <c r="S46" s="3">
        <f>1-R46/MAX(R$2:R46)</f>
        <v>3.851571959447031E-2</v>
      </c>
    </row>
    <row r="47" spans="1:19" x14ac:dyDescent="0.15">
      <c r="A47" s="1">
        <v>38428</v>
      </c>
      <c r="B47">
        <v>1001.96</v>
      </c>
      <c r="C47">
        <v>1004.82</v>
      </c>
      <c r="D47">
        <v>992.12</v>
      </c>
      <c r="E47" s="2">
        <v>992.86</v>
      </c>
      <c r="F47" s="16">
        <v>6535061504</v>
      </c>
      <c r="G47" s="3">
        <f t="shared" si="0"/>
        <v>-1.0168883217354874E-2</v>
      </c>
      <c r="H47" s="3">
        <f>1-E47/MAX(E$2:E47)</f>
        <v>5.3499590077980552E-2</v>
      </c>
      <c r="I47" s="2">
        <f t="shared" si="4"/>
        <v>1003.1466666666666</v>
      </c>
      <c r="J47" s="2">
        <f t="shared" si="6"/>
        <v>1015.0483333333333</v>
      </c>
      <c r="K47" s="2">
        <f t="shared" si="7"/>
        <v>1024.0308333333335</v>
      </c>
      <c r="L47" s="2">
        <f t="shared" si="8"/>
        <v>1026.3787500000001</v>
      </c>
      <c r="N47" s="2">
        <f t="shared" si="1"/>
        <v>1025.2047916666668</v>
      </c>
      <c r="O47" s="4" t="str">
        <f t="shared" si="5"/>
        <v>卖</v>
      </c>
      <c r="P47" s="4" t="str">
        <f t="shared" si="2"/>
        <v/>
      </c>
      <c r="Q47" s="3">
        <f>IF(O46="买",E47/E46-1,0)-IF(P47=1,计算结果!B$17,0)</f>
        <v>0</v>
      </c>
      <c r="R47" s="2">
        <f t="shared" si="3"/>
        <v>0.99391592005116369</v>
      </c>
      <c r="S47" s="3">
        <f>1-R47/MAX(R$2:R47)</f>
        <v>3.851571959447031E-2</v>
      </c>
    </row>
    <row r="48" spans="1:19" x14ac:dyDescent="0.15">
      <c r="A48" s="1">
        <v>38429</v>
      </c>
      <c r="B48">
        <v>991.88</v>
      </c>
      <c r="C48">
        <v>996.39</v>
      </c>
      <c r="D48">
        <v>975.7</v>
      </c>
      <c r="E48" s="2">
        <v>978.66</v>
      </c>
      <c r="F48" s="16">
        <v>6314991104</v>
      </c>
      <c r="G48" s="3">
        <f t="shared" si="0"/>
        <v>-1.4302117116209767E-2</v>
      </c>
      <c r="H48" s="3">
        <f>1-E48/MAX(E$2:E48)</f>
        <v>6.7036549791225863E-2</v>
      </c>
      <c r="I48" s="2">
        <f t="shared" si="4"/>
        <v>991.52666666666664</v>
      </c>
      <c r="J48" s="2">
        <f t="shared" si="6"/>
        <v>1007.7566666666667</v>
      </c>
      <c r="K48" s="2">
        <f t="shared" si="7"/>
        <v>1020.4758333333333</v>
      </c>
      <c r="L48" s="2">
        <f t="shared" si="8"/>
        <v>1025.7725</v>
      </c>
      <c r="N48" s="2">
        <f t="shared" si="1"/>
        <v>1023.1241666666667</v>
      </c>
      <c r="O48" s="4" t="str">
        <f t="shared" si="5"/>
        <v>卖</v>
      </c>
      <c r="P48" s="4" t="str">
        <f t="shared" si="2"/>
        <v/>
      </c>
      <c r="Q48" s="3">
        <f>IF(O47="买",E48/E47-1,0)-IF(P48=1,计算结果!B$17,0)</f>
        <v>0</v>
      </c>
      <c r="R48" s="2">
        <f t="shared" si="3"/>
        <v>0.99391592005116369</v>
      </c>
      <c r="S48" s="3">
        <f>1-R48/MAX(R$2:R48)</f>
        <v>3.851571959447031E-2</v>
      </c>
    </row>
    <row r="49" spans="1:19" x14ac:dyDescent="0.15">
      <c r="A49" s="1">
        <v>38432</v>
      </c>
      <c r="B49">
        <v>977.29</v>
      </c>
      <c r="C49">
        <v>983.17</v>
      </c>
      <c r="D49">
        <v>973</v>
      </c>
      <c r="E49" s="2">
        <v>981.89</v>
      </c>
      <c r="F49" s="16">
        <v>4594520064</v>
      </c>
      <c r="G49" s="3">
        <f t="shared" si="0"/>
        <v>3.3004312018474202E-3</v>
      </c>
      <c r="H49" s="3">
        <f>1-E49/MAX(E$2:E49)</f>
        <v>6.3957368109973545E-2</v>
      </c>
      <c r="I49" s="2">
        <f t="shared" si="4"/>
        <v>984.46999999999991</v>
      </c>
      <c r="J49" s="2">
        <f t="shared" si="6"/>
        <v>1000.1683333333334</v>
      </c>
      <c r="K49" s="2">
        <f t="shared" si="7"/>
        <v>1016.6574999999999</v>
      </c>
      <c r="L49" s="2">
        <f t="shared" si="8"/>
        <v>1024.3158333333333</v>
      </c>
      <c r="M49" s="2">
        <f>AVERAGE(E2:E49)</f>
        <v>1004.2620833333335</v>
      </c>
      <c r="N49" s="2">
        <f t="shared" si="1"/>
        <v>1015.0784722222223</v>
      </c>
      <c r="O49" s="4" t="str">
        <f t="shared" si="5"/>
        <v>卖</v>
      </c>
      <c r="P49" s="4" t="str">
        <f t="shared" si="2"/>
        <v/>
      </c>
      <c r="Q49" s="3">
        <f>IF(O48="买",E49/E48-1,0)-IF(P49=1,计算结果!B$17,0)</f>
        <v>0</v>
      </c>
      <c r="R49" s="2">
        <f t="shared" si="3"/>
        <v>0.99391592005116369</v>
      </c>
      <c r="S49" s="3">
        <f>1-R49/MAX(R$2:R49)</f>
        <v>3.851571959447031E-2</v>
      </c>
    </row>
    <row r="50" spans="1:19" x14ac:dyDescent="0.15">
      <c r="A50" s="1">
        <v>38433</v>
      </c>
      <c r="B50">
        <v>981.7</v>
      </c>
      <c r="C50">
        <v>982.13</v>
      </c>
      <c r="D50">
        <v>959.56</v>
      </c>
      <c r="E50" s="2">
        <v>964.02</v>
      </c>
      <c r="F50" s="16">
        <v>6955307520</v>
      </c>
      <c r="G50" s="3">
        <f t="shared" si="0"/>
        <v>-1.8199594659279561E-2</v>
      </c>
      <c r="H50" s="3">
        <f>1-E50/MAX(E$2:E50)</f>
        <v>8.0992964594177264E-2</v>
      </c>
      <c r="I50" s="2">
        <f t="shared" si="4"/>
        <v>974.85666666666657</v>
      </c>
      <c r="J50" s="2">
        <f t="shared" si="6"/>
        <v>989.00166666666667</v>
      </c>
      <c r="K50" s="2">
        <f t="shared" si="7"/>
        <v>1011.6875</v>
      </c>
      <c r="L50" s="2">
        <f t="shared" si="8"/>
        <v>1021.8341666666666</v>
      </c>
      <c r="M50" s="2">
        <f t="shared" ref="M50:M113" si="9">AVERAGE(E3:E50)</f>
        <v>1003.8710416666667</v>
      </c>
      <c r="N50" s="2">
        <f t="shared" si="1"/>
        <v>1012.4642361111111</v>
      </c>
      <c r="O50" s="4" t="str">
        <f t="shared" si="5"/>
        <v>卖</v>
      </c>
      <c r="P50" s="4" t="str">
        <f t="shared" si="2"/>
        <v/>
      </c>
      <c r="Q50" s="3">
        <f>IF(O49="买",E50/E49-1,0)-IF(P50=1,计算结果!B$17,0)</f>
        <v>0</v>
      </c>
      <c r="R50" s="2">
        <f t="shared" si="3"/>
        <v>0.99391592005116369</v>
      </c>
      <c r="S50" s="3">
        <f>1-R50/MAX(R$2:R50)</f>
        <v>3.851571959447031E-2</v>
      </c>
    </row>
    <row r="51" spans="1:19" x14ac:dyDescent="0.15">
      <c r="A51" s="1">
        <v>38434</v>
      </c>
      <c r="B51">
        <v>962.81</v>
      </c>
      <c r="C51">
        <v>975.36</v>
      </c>
      <c r="D51">
        <v>955.99</v>
      </c>
      <c r="E51" s="2">
        <v>959.01</v>
      </c>
      <c r="F51" s="16">
        <v>7092055552</v>
      </c>
      <c r="G51" s="3">
        <f t="shared" si="0"/>
        <v>-5.196987614364823E-3</v>
      </c>
      <c r="H51" s="3">
        <f>1-E51/MAX(E$2:E51)</f>
        <v>8.5769032774695497E-2</v>
      </c>
      <c r="I51" s="2">
        <f t="shared" si="4"/>
        <v>968.30666666666673</v>
      </c>
      <c r="J51" s="2">
        <f t="shared" si="6"/>
        <v>979.91666666666663</v>
      </c>
      <c r="K51" s="2">
        <f t="shared" si="7"/>
        <v>1005.7825000000001</v>
      </c>
      <c r="L51" s="2">
        <f t="shared" si="8"/>
        <v>1019.2679166666667</v>
      </c>
      <c r="M51" s="2">
        <f t="shared" si="9"/>
        <v>1003.1720833333334</v>
      </c>
      <c r="N51" s="2">
        <f t="shared" si="1"/>
        <v>1009.4075000000001</v>
      </c>
      <c r="O51" s="4" t="str">
        <f t="shared" si="5"/>
        <v>卖</v>
      </c>
      <c r="P51" s="4" t="str">
        <f t="shared" si="2"/>
        <v/>
      </c>
      <c r="Q51" s="3">
        <f>IF(O50="买",E51/E50-1,0)-IF(P51=1,计算结果!B$17,0)</f>
        <v>0</v>
      </c>
      <c r="R51" s="2">
        <f t="shared" si="3"/>
        <v>0.99391592005116369</v>
      </c>
      <c r="S51" s="3">
        <f>1-R51/MAX(R$2:R51)</f>
        <v>3.851571959447031E-2</v>
      </c>
    </row>
    <row r="52" spans="1:19" x14ac:dyDescent="0.15">
      <c r="A52" s="1">
        <v>38435</v>
      </c>
      <c r="B52">
        <v>957.43</v>
      </c>
      <c r="C52">
        <v>965.06</v>
      </c>
      <c r="D52">
        <v>948.53</v>
      </c>
      <c r="E52" s="2">
        <v>964.8</v>
      </c>
      <c r="F52" s="16">
        <v>6446642688</v>
      </c>
      <c r="G52" s="3">
        <f t="shared" si="0"/>
        <v>6.0374761472767879E-3</v>
      </c>
      <c r="H52" s="3">
        <f>1-E52/MAX(E$2:E52)</f>
        <v>8.0249385116970884E-2</v>
      </c>
      <c r="I52" s="2">
        <f t="shared" si="4"/>
        <v>962.61</v>
      </c>
      <c r="J52" s="2">
        <f t="shared" si="6"/>
        <v>973.54</v>
      </c>
      <c r="K52" s="2">
        <f t="shared" si="7"/>
        <v>998.76749999999993</v>
      </c>
      <c r="L52" s="2">
        <f t="shared" si="8"/>
        <v>1017.5491666666666</v>
      </c>
      <c r="M52" s="2">
        <f t="shared" si="9"/>
        <v>1002.7893750000002</v>
      </c>
      <c r="N52" s="2">
        <f t="shared" si="1"/>
        <v>1006.3686805555557</v>
      </c>
      <c r="O52" s="4" t="str">
        <f t="shared" si="5"/>
        <v>卖</v>
      </c>
      <c r="P52" s="4" t="str">
        <f t="shared" si="2"/>
        <v/>
      </c>
      <c r="Q52" s="3">
        <f>IF(O51="买",E52/E51-1,0)-IF(P52=1,计算结果!B$17,0)</f>
        <v>0</v>
      </c>
      <c r="R52" s="2">
        <f t="shared" si="3"/>
        <v>0.99391592005116369</v>
      </c>
      <c r="S52" s="3">
        <f>1-R52/MAX(R$2:R52)</f>
        <v>3.851571959447031E-2</v>
      </c>
    </row>
    <row r="53" spans="1:19" x14ac:dyDescent="0.15">
      <c r="A53" s="1">
        <v>38436</v>
      </c>
      <c r="B53">
        <v>964.24</v>
      </c>
      <c r="C53">
        <v>966.97</v>
      </c>
      <c r="D53">
        <v>959.05</v>
      </c>
      <c r="E53" s="2">
        <v>962.95</v>
      </c>
      <c r="F53" s="16">
        <v>4258127104</v>
      </c>
      <c r="G53" s="3">
        <f t="shared" si="0"/>
        <v>-1.9174958540629783E-3</v>
      </c>
      <c r="H53" s="3">
        <f>1-E53/MAX(E$2:E53)</f>
        <v>8.2013003107780813E-2</v>
      </c>
      <c r="I53" s="2">
        <f t="shared" si="4"/>
        <v>962.25333333333344</v>
      </c>
      <c r="J53" s="2">
        <f t="shared" si="6"/>
        <v>968.55499999999995</v>
      </c>
      <c r="K53" s="2">
        <f t="shared" si="7"/>
        <v>991.80166666666673</v>
      </c>
      <c r="L53" s="2">
        <f t="shared" si="8"/>
        <v>1014.9375</v>
      </c>
      <c r="M53" s="2">
        <f t="shared" si="9"/>
        <v>1002.3518749999999</v>
      </c>
      <c r="N53" s="2">
        <f t="shared" si="1"/>
        <v>1003.0303472222222</v>
      </c>
      <c r="O53" s="4" t="str">
        <f t="shared" si="5"/>
        <v>卖</v>
      </c>
      <c r="P53" s="4" t="str">
        <f t="shared" si="2"/>
        <v/>
      </c>
      <c r="Q53" s="3">
        <f>IF(O52="买",E53/E52-1,0)-IF(P53=1,计算结果!B$17,0)</f>
        <v>0</v>
      </c>
      <c r="R53" s="2">
        <f t="shared" si="3"/>
        <v>0.99391592005116369</v>
      </c>
      <c r="S53" s="3">
        <f>1-R53/MAX(R$2:R53)</f>
        <v>3.851571959447031E-2</v>
      </c>
    </row>
    <row r="54" spans="1:19" x14ac:dyDescent="0.15">
      <c r="A54" s="1">
        <v>38439</v>
      </c>
      <c r="B54">
        <v>961.65</v>
      </c>
      <c r="C54">
        <v>961.65</v>
      </c>
      <c r="D54">
        <v>948.8</v>
      </c>
      <c r="E54" s="2">
        <v>960.69</v>
      </c>
      <c r="F54" s="16">
        <v>4141656320</v>
      </c>
      <c r="G54" s="3">
        <f t="shared" si="0"/>
        <v>-2.3469546705435773E-3</v>
      </c>
      <c r="H54" s="3">
        <f>1-E54/MAX(E$2:E54)</f>
        <v>8.416747697763538E-2</v>
      </c>
      <c r="I54" s="2">
        <f t="shared" si="4"/>
        <v>962.81333333333339</v>
      </c>
      <c r="J54" s="2">
        <f t="shared" si="6"/>
        <v>965.56000000000006</v>
      </c>
      <c r="K54" s="2">
        <f t="shared" si="7"/>
        <v>986.65833333333342</v>
      </c>
      <c r="L54" s="2">
        <f t="shared" si="8"/>
        <v>1011.3520833333333</v>
      </c>
      <c r="M54" s="2">
        <f t="shared" si="9"/>
        <v>1001.660625</v>
      </c>
      <c r="N54" s="2">
        <f t="shared" si="1"/>
        <v>999.8903472222222</v>
      </c>
      <c r="O54" s="4" t="str">
        <f t="shared" si="5"/>
        <v>卖</v>
      </c>
      <c r="P54" s="4" t="str">
        <f t="shared" si="2"/>
        <v/>
      </c>
      <c r="Q54" s="3">
        <f>IF(O53="买",E54/E53-1,0)-IF(P54=1,计算结果!B$17,0)</f>
        <v>0</v>
      </c>
      <c r="R54" s="2">
        <f t="shared" si="3"/>
        <v>0.99391592005116369</v>
      </c>
      <c r="S54" s="3">
        <f>1-R54/MAX(R$2:R54)</f>
        <v>3.851571959447031E-2</v>
      </c>
    </row>
    <row r="55" spans="1:19" x14ac:dyDescent="0.15">
      <c r="A55" s="1">
        <v>38440</v>
      </c>
      <c r="B55">
        <v>960.41</v>
      </c>
      <c r="C55">
        <v>968.11</v>
      </c>
      <c r="D55">
        <v>954.74</v>
      </c>
      <c r="E55" s="2">
        <v>955.19</v>
      </c>
      <c r="F55" s="16">
        <v>4842150912</v>
      </c>
      <c r="G55" s="3">
        <f t="shared" si="0"/>
        <v>-5.7250517856957117E-3</v>
      </c>
      <c r="H55" s="3">
        <f>1-E55/MAX(E$2:E55)</f>
        <v>8.9410665598962713E-2</v>
      </c>
      <c r="I55" s="2">
        <f t="shared" si="4"/>
        <v>959.61</v>
      </c>
      <c r="J55" s="2">
        <f t="shared" si="6"/>
        <v>961.11</v>
      </c>
      <c r="K55" s="2">
        <f t="shared" si="7"/>
        <v>980.63916666666682</v>
      </c>
      <c r="L55" s="2">
        <f t="shared" si="8"/>
        <v>1007.6545833333331</v>
      </c>
      <c r="M55" s="2">
        <f t="shared" si="9"/>
        <v>1000.7868749999999</v>
      </c>
      <c r="N55" s="2">
        <f t="shared" si="1"/>
        <v>996.36020833333316</v>
      </c>
      <c r="O55" s="4" t="str">
        <f t="shared" si="5"/>
        <v>卖</v>
      </c>
      <c r="P55" s="4" t="str">
        <f t="shared" si="2"/>
        <v/>
      </c>
      <c r="Q55" s="3">
        <f>IF(O54="买",E55/E54-1,0)-IF(P55=1,计算结果!B$17,0)</f>
        <v>0</v>
      </c>
      <c r="R55" s="2">
        <f t="shared" si="3"/>
        <v>0.99391592005116369</v>
      </c>
      <c r="S55" s="3">
        <f>1-R55/MAX(R$2:R55)</f>
        <v>3.851571959447031E-2</v>
      </c>
    </row>
    <row r="56" spans="1:19" x14ac:dyDescent="0.15">
      <c r="A56" s="1">
        <v>38441</v>
      </c>
      <c r="B56">
        <v>952.71</v>
      </c>
      <c r="C56">
        <v>952.71</v>
      </c>
      <c r="D56">
        <v>936.37</v>
      </c>
      <c r="E56" s="2">
        <v>937.03</v>
      </c>
      <c r="F56" s="16">
        <v>5459378688</v>
      </c>
      <c r="G56" s="3">
        <f t="shared" si="0"/>
        <v>-1.9011924329191188E-2</v>
      </c>
      <c r="H56" s="3">
        <f>1-E56/MAX(E$2:E56)</f>
        <v>0.10672272111956382</v>
      </c>
      <c r="I56" s="2">
        <f t="shared" si="4"/>
        <v>950.96999999999991</v>
      </c>
      <c r="J56" s="2">
        <f t="shared" si="6"/>
        <v>956.61166666666668</v>
      </c>
      <c r="K56" s="2">
        <f t="shared" si="7"/>
        <v>972.80666666666684</v>
      </c>
      <c r="L56" s="2">
        <f t="shared" si="8"/>
        <v>1003.1366666666664</v>
      </c>
      <c r="M56" s="2">
        <f t="shared" si="9"/>
        <v>999.54291666666666</v>
      </c>
      <c r="N56" s="2">
        <f t="shared" si="1"/>
        <v>991.82875000000001</v>
      </c>
      <c r="O56" s="4" t="str">
        <f t="shared" si="5"/>
        <v>卖</v>
      </c>
      <c r="P56" s="4" t="str">
        <f t="shared" si="2"/>
        <v/>
      </c>
      <c r="Q56" s="3">
        <f>IF(O55="买",E56/E55-1,0)-IF(P56=1,计算结果!B$17,0)</f>
        <v>0</v>
      </c>
      <c r="R56" s="2">
        <f t="shared" si="3"/>
        <v>0.99391592005116369</v>
      </c>
      <c r="S56" s="3">
        <f>1-R56/MAX(R$2:R56)</f>
        <v>3.851571959447031E-2</v>
      </c>
    </row>
    <row r="57" spans="1:19" x14ac:dyDescent="0.15">
      <c r="A57" s="1">
        <v>38442</v>
      </c>
      <c r="B57">
        <v>934.84</v>
      </c>
      <c r="C57">
        <v>942.36</v>
      </c>
      <c r="D57">
        <v>928.33</v>
      </c>
      <c r="E57" s="2">
        <v>942.2</v>
      </c>
      <c r="F57" s="16">
        <v>4555322880</v>
      </c>
      <c r="G57" s="3">
        <f t="shared" si="0"/>
        <v>5.5174327396134704E-3</v>
      </c>
      <c r="H57" s="3">
        <f>1-E57/MAX(E$2:E57)</f>
        <v>0.101794123815516</v>
      </c>
      <c r="I57" s="2">
        <f t="shared" si="4"/>
        <v>944.80666666666673</v>
      </c>
      <c r="J57" s="2">
        <f t="shared" si="6"/>
        <v>953.81</v>
      </c>
      <c r="K57" s="2">
        <f t="shared" si="7"/>
        <v>966.86333333333357</v>
      </c>
      <c r="L57" s="2">
        <f t="shared" si="8"/>
        <v>998.77999999999986</v>
      </c>
      <c r="M57" s="2">
        <f t="shared" si="9"/>
        <v>998.40395833333321</v>
      </c>
      <c r="N57" s="2">
        <f t="shared" si="1"/>
        <v>988.01576388888896</v>
      </c>
      <c r="O57" s="4" t="str">
        <f t="shared" si="5"/>
        <v>卖</v>
      </c>
      <c r="P57" s="4" t="str">
        <f t="shared" si="2"/>
        <v/>
      </c>
      <c r="Q57" s="3">
        <f>IF(O56="买",E57/E56-1,0)-IF(P57=1,计算结果!B$17,0)</f>
        <v>0</v>
      </c>
      <c r="R57" s="2">
        <f t="shared" si="3"/>
        <v>0.99391592005116369</v>
      </c>
      <c r="S57" s="3">
        <f>1-R57/MAX(R$2:R57)</f>
        <v>3.851571959447031E-2</v>
      </c>
    </row>
    <row r="58" spans="1:19" x14ac:dyDescent="0.15">
      <c r="A58" s="1">
        <v>38443</v>
      </c>
      <c r="B58">
        <v>941.43</v>
      </c>
      <c r="C58">
        <v>989.9</v>
      </c>
      <c r="D58">
        <v>937.55</v>
      </c>
      <c r="E58" s="2">
        <v>978.14</v>
      </c>
      <c r="F58" s="16">
        <v>10109403136</v>
      </c>
      <c r="G58" s="3">
        <f t="shared" si="0"/>
        <v>3.814476756527263E-2</v>
      </c>
      <c r="H58" s="3">
        <f>1-E58/MAX(E$2:E58)</f>
        <v>6.7532269442696746E-2</v>
      </c>
      <c r="I58" s="2">
        <f t="shared" si="4"/>
        <v>952.45666666666659</v>
      </c>
      <c r="J58" s="2">
        <f t="shared" si="6"/>
        <v>956.0333333333333</v>
      </c>
      <c r="K58" s="2">
        <f t="shared" si="7"/>
        <v>964.78666666666675</v>
      </c>
      <c r="L58" s="2">
        <f t="shared" si="8"/>
        <v>996.20333333333326</v>
      </c>
      <c r="M58" s="2">
        <f t="shared" si="9"/>
        <v>998.19229166666639</v>
      </c>
      <c r="N58" s="2">
        <f t="shared" si="1"/>
        <v>986.39409722222217</v>
      </c>
      <c r="O58" s="4" t="str">
        <f t="shared" si="5"/>
        <v>卖</v>
      </c>
      <c r="P58" s="4" t="str">
        <f t="shared" si="2"/>
        <v/>
      </c>
      <c r="Q58" s="3">
        <f>IF(O57="买",E58/E57-1,0)-IF(P58=1,计算结果!B$17,0)</f>
        <v>0</v>
      </c>
      <c r="R58" s="2">
        <f t="shared" si="3"/>
        <v>0.99391592005116369</v>
      </c>
      <c r="S58" s="3">
        <f>1-R58/MAX(R$2:R58)</f>
        <v>3.851571959447031E-2</v>
      </c>
    </row>
    <row r="59" spans="1:19" x14ac:dyDescent="0.15">
      <c r="A59" s="1">
        <v>38446</v>
      </c>
      <c r="B59">
        <v>968.49</v>
      </c>
      <c r="C59">
        <v>974.06</v>
      </c>
      <c r="D59">
        <v>956.12</v>
      </c>
      <c r="E59" s="2">
        <v>962.16</v>
      </c>
      <c r="F59" s="16">
        <v>7296500224</v>
      </c>
      <c r="G59" s="3">
        <f t="shared" si="0"/>
        <v>-1.6337129654241722E-2</v>
      </c>
      <c r="H59" s="3">
        <f>1-E59/MAX(E$2:E59)</f>
        <v>8.2766115655207972E-2</v>
      </c>
      <c r="I59" s="2">
        <f t="shared" si="4"/>
        <v>960.83333333333337</v>
      </c>
      <c r="J59" s="2">
        <f t="shared" si="6"/>
        <v>955.90166666666664</v>
      </c>
      <c r="K59" s="2">
        <f t="shared" si="7"/>
        <v>962.22833333333347</v>
      </c>
      <c r="L59" s="2">
        <f t="shared" si="8"/>
        <v>993.12958333333324</v>
      </c>
      <c r="M59" s="2">
        <f t="shared" si="9"/>
        <v>998.08208333333323</v>
      </c>
      <c r="N59" s="2">
        <f t="shared" si="1"/>
        <v>984.48</v>
      </c>
      <c r="O59" s="4" t="str">
        <f t="shared" si="5"/>
        <v>卖</v>
      </c>
      <c r="P59" s="4" t="str">
        <f t="shared" si="2"/>
        <v/>
      </c>
      <c r="Q59" s="3">
        <f>IF(O58="买",E59/E58-1,0)-IF(P59=1,计算结果!B$17,0)</f>
        <v>0</v>
      </c>
      <c r="R59" s="2">
        <f t="shared" si="3"/>
        <v>0.99391592005116369</v>
      </c>
      <c r="S59" s="3">
        <f>1-R59/MAX(R$2:R59)</f>
        <v>3.851571959447031E-2</v>
      </c>
    </row>
    <row r="60" spans="1:19" x14ac:dyDescent="0.15">
      <c r="A60" s="1">
        <v>38447</v>
      </c>
      <c r="B60">
        <v>960.54</v>
      </c>
      <c r="C60">
        <v>967.74</v>
      </c>
      <c r="D60">
        <v>953.58</v>
      </c>
      <c r="E60" s="2">
        <v>955.59</v>
      </c>
      <c r="F60" s="16">
        <v>6069514240</v>
      </c>
      <c r="G60" s="3">
        <f t="shared" si="0"/>
        <v>-6.8283861312047334E-3</v>
      </c>
      <c r="H60" s="3">
        <f>1-E60/MAX(E$2:E60)</f>
        <v>8.9029342790138966E-2</v>
      </c>
      <c r="I60" s="2">
        <f t="shared" si="4"/>
        <v>965.29666666666662</v>
      </c>
      <c r="J60" s="2">
        <f t="shared" si="6"/>
        <v>955.05166666666673</v>
      </c>
      <c r="K60" s="2">
        <f t="shared" si="7"/>
        <v>960.30583333333334</v>
      </c>
      <c r="L60" s="2">
        <f t="shared" si="8"/>
        <v>990.39083333333303</v>
      </c>
      <c r="M60" s="2">
        <f t="shared" si="9"/>
        <v>997.68437499999993</v>
      </c>
      <c r="N60" s="2">
        <f t="shared" si="1"/>
        <v>982.7936805555554</v>
      </c>
      <c r="O60" s="4" t="str">
        <f t="shared" si="5"/>
        <v>卖</v>
      </c>
      <c r="P60" s="4" t="str">
        <f t="shared" si="2"/>
        <v/>
      </c>
      <c r="Q60" s="3">
        <f>IF(O59="买",E60/E59-1,0)-IF(P60=1,计算结果!B$17,0)</f>
        <v>0</v>
      </c>
      <c r="R60" s="2">
        <f t="shared" si="3"/>
        <v>0.99391592005116369</v>
      </c>
      <c r="S60" s="3">
        <f>1-R60/MAX(R$2:R60)</f>
        <v>3.851571959447031E-2</v>
      </c>
    </row>
    <row r="61" spans="1:19" x14ac:dyDescent="0.15">
      <c r="A61" s="1">
        <v>38448</v>
      </c>
      <c r="B61">
        <v>955.59</v>
      </c>
      <c r="C61">
        <v>977.85</v>
      </c>
      <c r="D61">
        <v>948.94</v>
      </c>
      <c r="E61" s="2">
        <v>973.66</v>
      </c>
      <c r="F61" s="16">
        <v>9727655936</v>
      </c>
      <c r="G61" s="3">
        <f t="shared" si="0"/>
        <v>1.8909783484548637E-2</v>
      </c>
      <c r="H61" s="3">
        <f>1-E61/MAX(E$2:E61)</f>
        <v>7.1803084901523428E-2</v>
      </c>
      <c r="I61" s="2">
        <f t="shared" si="4"/>
        <v>963.80333333333328</v>
      </c>
      <c r="J61" s="2">
        <f t="shared" si="6"/>
        <v>958.13</v>
      </c>
      <c r="K61" s="2">
        <f t="shared" si="7"/>
        <v>959.61999999999989</v>
      </c>
      <c r="L61" s="2">
        <f t="shared" si="8"/>
        <v>988.13874999999996</v>
      </c>
      <c r="M61" s="2">
        <f t="shared" si="9"/>
        <v>997.81875000000002</v>
      </c>
      <c r="N61" s="2">
        <f t="shared" si="1"/>
        <v>981.85916666666662</v>
      </c>
      <c r="O61" s="4" t="str">
        <f t="shared" si="5"/>
        <v>卖</v>
      </c>
      <c r="P61" s="4" t="str">
        <f t="shared" si="2"/>
        <v/>
      </c>
      <c r="Q61" s="3">
        <f>IF(O60="买",E61/E60-1,0)-IF(P61=1,计算结果!B$17,0)</f>
        <v>0</v>
      </c>
      <c r="R61" s="2">
        <f t="shared" si="3"/>
        <v>0.99391592005116369</v>
      </c>
      <c r="S61" s="3">
        <f>1-R61/MAX(R$2:R61)</f>
        <v>3.851571959447031E-2</v>
      </c>
    </row>
    <row r="62" spans="1:19" x14ac:dyDescent="0.15">
      <c r="A62" s="1">
        <v>38449</v>
      </c>
      <c r="B62">
        <v>975.97</v>
      </c>
      <c r="C62">
        <v>1000.26</v>
      </c>
      <c r="D62">
        <v>974.3</v>
      </c>
      <c r="E62" s="2">
        <v>984.73</v>
      </c>
      <c r="F62" s="16">
        <v>13260560384</v>
      </c>
      <c r="G62" s="3">
        <f t="shared" si="0"/>
        <v>1.1369471889571381E-2</v>
      </c>
      <c r="H62" s="3">
        <f>1-E62/MAX(E$2:E62)</f>
        <v>6.1249976167324416E-2</v>
      </c>
      <c r="I62" s="2">
        <f t="shared" si="4"/>
        <v>971.32666666666671</v>
      </c>
      <c r="J62" s="2">
        <f t="shared" si="6"/>
        <v>966.07999999999993</v>
      </c>
      <c r="K62" s="2">
        <f t="shared" si="7"/>
        <v>961.3458333333333</v>
      </c>
      <c r="L62" s="2">
        <f t="shared" si="8"/>
        <v>986.51666666666654</v>
      </c>
      <c r="M62" s="2">
        <f t="shared" si="9"/>
        <v>998.41229166666665</v>
      </c>
      <c r="N62" s="2">
        <f t="shared" si="1"/>
        <v>982.09159722222205</v>
      </c>
      <c r="O62" s="4" t="str">
        <f t="shared" si="5"/>
        <v>买</v>
      </c>
      <c r="P62" s="4">
        <f t="shared" si="2"/>
        <v>1</v>
      </c>
      <c r="Q62" s="3">
        <f>IF(O61="买",E62/E61-1,0)-IF(P62=1,计算结果!B$17,0)</f>
        <v>0</v>
      </c>
      <c r="R62" s="2">
        <f t="shared" si="3"/>
        <v>0.99391592005116369</v>
      </c>
      <c r="S62" s="3">
        <f>1-R62/MAX(R$2:R62)</f>
        <v>3.851571959447031E-2</v>
      </c>
    </row>
    <row r="63" spans="1:19" x14ac:dyDescent="0.15">
      <c r="A63" s="1">
        <v>38450</v>
      </c>
      <c r="B63">
        <v>984.66</v>
      </c>
      <c r="C63">
        <v>1003.7</v>
      </c>
      <c r="D63">
        <v>979.53</v>
      </c>
      <c r="E63" s="2">
        <v>1003.45</v>
      </c>
      <c r="F63" s="16">
        <v>9151349760</v>
      </c>
      <c r="G63" s="3">
        <f t="shared" si="0"/>
        <v>1.9010287083769173E-2</v>
      </c>
      <c r="H63" s="3">
        <f>1-E63/MAX(E$2:E63)</f>
        <v>4.3404068714370081E-2</v>
      </c>
      <c r="I63" s="2">
        <f t="shared" si="4"/>
        <v>987.28000000000009</v>
      </c>
      <c r="J63" s="2">
        <f t="shared" si="6"/>
        <v>976.2883333333333</v>
      </c>
      <c r="K63" s="2">
        <f t="shared" si="7"/>
        <v>965.04916666666668</v>
      </c>
      <c r="L63" s="2">
        <f t="shared" si="8"/>
        <v>985.41583333333347</v>
      </c>
      <c r="M63" s="2">
        <f t="shared" si="9"/>
        <v>998.84666666666669</v>
      </c>
      <c r="N63" s="2">
        <f t="shared" si="1"/>
        <v>983.10388888888895</v>
      </c>
      <c r="O63" s="4" t="str">
        <f t="shared" si="5"/>
        <v>买</v>
      </c>
      <c r="P63" s="4" t="str">
        <f t="shared" si="2"/>
        <v/>
      </c>
      <c r="Q63" s="3">
        <f>IF(O62="买",E63/E62-1,0)-IF(P63=1,计算结果!B$17,0)</f>
        <v>1.9010287083769173E-2</v>
      </c>
      <c r="R63" s="2">
        <f t="shared" si="3"/>
        <v>1.012810547028465</v>
      </c>
      <c r="S63" s="3">
        <f>1-R63/MAX(R$2:R63)</f>
        <v>2.0237627397429958E-2</v>
      </c>
    </row>
    <row r="64" spans="1:19" x14ac:dyDescent="0.15">
      <c r="A64" s="1">
        <v>38453</v>
      </c>
      <c r="B64">
        <v>1003.88</v>
      </c>
      <c r="C64">
        <v>1008.73</v>
      </c>
      <c r="D64">
        <v>992.77</v>
      </c>
      <c r="E64" s="2">
        <v>995.42</v>
      </c>
      <c r="F64" s="16">
        <v>10436232192</v>
      </c>
      <c r="G64" s="3">
        <f t="shared" si="0"/>
        <v>-8.0023917484678408E-3</v>
      </c>
      <c r="H64" s="3">
        <f>1-E64/MAX(E$2:E64)</f>
        <v>5.1059124101508147E-2</v>
      </c>
      <c r="I64" s="2">
        <f t="shared" si="4"/>
        <v>994.5333333333333</v>
      </c>
      <c r="J64" s="2">
        <f t="shared" si="6"/>
        <v>979.16833333333341</v>
      </c>
      <c r="K64" s="2">
        <f t="shared" si="7"/>
        <v>967.60083333333341</v>
      </c>
      <c r="L64" s="2">
        <f t="shared" si="8"/>
        <v>983.18416666666656</v>
      </c>
      <c r="M64" s="2">
        <f t="shared" si="9"/>
        <v>998.79020833333334</v>
      </c>
      <c r="N64" s="2">
        <f t="shared" si="1"/>
        <v>983.19173611111103</v>
      </c>
      <c r="O64" s="4" t="str">
        <f t="shared" si="5"/>
        <v>买</v>
      </c>
      <c r="P64" s="4" t="str">
        <f t="shared" si="2"/>
        <v/>
      </c>
      <c r="Q64" s="3">
        <f>IF(O63="买",E64/E63-1,0)-IF(P64=1,计算结果!B$17,0)</f>
        <v>-8.0023917484678408E-3</v>
      </c>
      <c r="R64" s="2">
        <f t="shared" si="3"/>
        <v>1.0047056402641632</v>
      </c>
      <c r="S64" s="3">
        <f>1-R64/MAX(R$2:R64)</f>
        <v>2.8078069723403987E-2</v>
      </c>
    </row>
    <row r="65" spans="1:19" x14ac:dyDescent="0.15">
      <c r="A65" s="1">
        <v>38454</v>
      </c>
      <c r="B65">
        <v>993.71</v>
      </c>
      <c r="C65">
        <v>993.71</v>
      </c>
      <c r="D65">
        <v>978.2</v>
      </c>
      <c r="E65" s="2">
        <v>978.7</v>
      </c>
      <c r="F65" s="16">
        <v>6479563264</v>
      </c>
      <c r="G65" s="3">
        <f t="shared" si="0"/>
        <v>-1.6796929939121075E-2</v>
      </c>
      <c r="H65" s="3">
        <f>1-E65/MAX(E$2:E65)</f>
        <v>6.69984175103433E-2</v>
      </c>
      <c r="I65" s="2">
        <f t="shared" si="4"/>
        <v>992.5233333333332</v>
      </c>
      <c r="J65" s="2">
        <f t="shared" si="6"/>
        <v>981.92500000000007</v>
      </c>
      <c r="K65" s="2">
        <f t="shared" si="7"/>
        <v>968.91333333333341</v>
      </c>
      <c r="L65" s="2">
        <f t="shared" si="8"/>
        <v>980.35750000000007</v>
      </c>
      <c r="M65" s="2">
        <f t="shared" si="9"/>
        <v>998.39291666666668</v>
      </c>
      <c r="N65" s="2">
        <f t="shared" si="1"/>
        <v>982.55458333333343</v>
      </c>
      <c r="O65" s="4" t="str">
        <f t="shared" si="5"/>
        <v>卖</v>
      </c>
      <c r="P65" s="4">
        <f t="shared" si="2"/>
        <v>1</v>
      </c>
      <c r="Q65" s="3">
        <f>IF(O64="买",E65/E64-1,0)-IF(P65=1,计算结果!B$17,0)</f>
        <v>-1.6796929939121075E-2</v>
      </c>
      <c r="R65" s="2">
        <f t="shared" si="3"/>
        <v>0.98782967001520627</v>
      </c>
      <c r="S65" s="3">
        <f>1-R65/MAX(R$2:R65)</f>
        <v>4.4403374292555253E-2</v>
      </c>
    </row>
    <row r="66" spans="1:19" x14ac:dyDescent="0.15">
      <c r="A66" s="1">
        <v>38455</v>
      </c>
      <c r="B66">
        <v>987.95</v>
      </c>
      <c r="C66">
        <v>1006.5</v>
      </c>
      <c r="D66">
        <v>987.95</v>
      </c>
      <c r="E66" s="2">
        <v>1000.9</v>
      </c>
      <c r="F66" s="16">
        <v>10029601792</v>
      </c>
      <c r="G66" s="3">
        <f t="shared" si="0"/>
        <v>2.2683151118831013E-2</v>
      </c>
      <c r="H66" s="3">
        <f>1-E66/MAX(E$2:E66)</f>
        <v>4.5835001620621929E-2</v>
      </c>
      <c r="I66" s="2">
        <f t="shared" si="4"/>
        <v>991.67333333333329</v>
      </c>
      <c r="J66" s="2">
        <f t="shared" si="6"/>
        <v>989.47666666666657</v>
      </c>
      <c r="K66" s="2">
        <f t="shared" si="7"/>
        <v>972.26416666666682</v>
      </c>
      <c r="L66" s="2">
        <f t="shared" si="8"/>
        <v>979.46125000000018</v>
      </c>
      <c r="M66" s="2">
        <f t="shared" si="9"/>
        <v>998.62166666666656</v>
      </c>
      <c r="N66" s="2">
        <f t="shared" si="1"/>
        <v>983.44902777777781</v>
      </c>
      <c r="O66" s="4" t="str">
        <f t="shared" si="5"/>
        <v>买</v>
      </c>
      <c r="P66" s="4">
        <f t="shared" si="2"/>
        <v>1</v>
      </c>
      <c r="Q66" s="3">
        <f>IF(O65="买",E66/E65-1,0)-IF(P66=1,计算结果!B$17,0)</f>
        <v>0</v>
      </c>
      <c r="R66" s="2">
        <f t="shared" si="3"/>
        <v>0.98782967001520627</v>
      </c>
      <c r="S66" s="3">
        <f>1-R66/MAX(R$2:R66)</f>
        <v>4.4403374292555253E-2</v>
      </c>
    </row>
    <row r="67" spans="1:19" x14ac:dyDescent="0.15">
      <c r="A67" s="1">
        <v>38456</v>
      </c>
      <c r="B67">
        <v>1004.64</v>
      </c>
      <c r="C67">
        <v>1006.42</v>
      </c>
      <c r="D67">
        <v>985.58</v>
      </c>
      <c r="E67" s="2">
        <v>986.97</v>
      </c>
      <c r="F67" s="16">
        <v>7813424640</v>
      </c>
      <c r="G67" s="3">
        <f t="shared" ref="G67:G130" si="10">E67/E66-1</f>
        <v>-1.3917474273154151E-2</v>
      </c>
      <c r="H67" s="3">
        <f>1-E67/MAX(E$2:E67)</f>
        <v>5.9114568437911075E-2</v>
      </c>
      <c r="I67" s="2">
        <f t="shared" si="4"/>
        <v>988.85666666666657</v>
      </c>
      <c r="J67" s="2">
        <f t="shared" si="6"/>
        <v>991.69500000000005</v>
      </c>
      <c r="K67" s="2">
        <f t="shared" si="7"/>
        <v>974.91249999999991</v>
      </c>
      <c r="L67" s="2">
        <f t="shared" si="8"/>
        <v>977.77583333333348</v>
      </c>
      <c r="M67" s="2">
        <f t="shared" si="9"/>
        <v>998.8787500000002</v>
      </c>
      <c r="N67" s="2">
        <f t="shared" si="1"/>
        <v>983.85569444444457</v>
      </c>
      <c r="O67" s="4" t="str">
        <f t="shared" si="5"/>
        <v>买</v>
      </c>
      <c r="P67" s="4" t="str">
        <f t="shared" si="2"/>
        <v/>
      </c>
      <c r="Q67" s="3">
        <f>IF(O66="买",E67/E66-1,0)-IF(P67=1,计算结果!B$17,0)</f>
        <v>-1.3917474273154151E-2</v>
      </c>
      <c r="R67" s="2">
        <f t="shared" si="3"/>
        <v>0.97408157599651124</v>
      </c>
      <c r="S67" s="3">
        <f>1-R67/MAX(R$2:R67)</f>
        <v>5.7702865746351528E-2</v>
      </c>
    </row>
    <row r="68" spans="1:19" x14ac:dyDescent="0.15">
      <c r="A68" s="1">
        <v>38457</v>
      </c>
      <c r="B68">
        <v>982.61</v>
      </c>
      <c r="C68">
        <v>982.61</v>
      </c>
      <c r="D68">
        <v>971.93</v>
      </c>
      <c r="E68" s="2">
        <v>974.08</v>
      </c>
      <c r="F68" s="16">
        <v>6541675520</v>
      </c>
      <c r="G68" s="3">
        <f t="shared" si="10"/>
        <v>-1.3060174068107444E-2</v>
      </c>
      <c r="H68" s="3">
        <f>1-E68/MAX(E$2:E68)</f>
        <v>7.1402695952258344E-2</v>
      </c>
      <c r="I68" s="2">
        <f t="shared" si="4"/>
        <v>987.31666666666661</v>
      </c>
      <c r="J68" s="2">
        <f t="shared" si="6"/>
        <v>989.92</v>
      </c>
      <c r="K68" s="2">
        <f t="shared" si="7"/>
        <v>977.99999999999989</v>
      </c>
      <c r="L68" s="2">
        <f t="shared" si="8"/>
        <v>975.40333333333365</v>
      </c>
      <c r="M68" s="2">
        <f t="shared" si="9"/>
        <v>998.98041666666677</v>
      </c>
      <c r="N68" s="2">
        <f t="shared" si="1"/>
        <v>984.12791666666681</v>
      </c>
      <c r="O68" s="4" t="str">
        <f t="shared" si="5"/>
        <v>卖</v>
      </c>
      <c r="P68" s="4">
        <f t="shared" ref="P68:P131" si="11">IF(O67&lt;&gt;O68,1,"")</f>
        <v>1</v>
      </c>
      <c r="Q68" s="3">
        <f>IF(O67="买",E68/E67-1,0)-IF(P68=1,计算结果!B$17,0)</f>
        <v>-1.3060174068107444E-2</v>
      </c>
      <c r="R68" s="2">
        <f t="shared" ref="R68:R131" si="12">IFERROR(R67*(1+Q68),R67)</f>
        <v>0.96135990105746039</v>
      </c>
      <c r="S68" s="3">
        <f>1-R68/MAX(R$2:R68)</f>
        <v>7.0009430343582979E-2</v>
      </c>
    </row>
    <row r="69" spans="1:19" x14ac:dyDescent="0.15">
      <c r="A69" s="1">
        <v>38460</v>
      </c>
      <c r="B69">
        <v>970.91</v>
      </c>
      <c r="C69">
        <v>970.91</v>
      </c>
      <c r="D69">
        <v>958.65</v>
      </c>
      <c r="E69" s="2">
        <v>963.77</v>
      </c>
      <c r="F69" s="16">
        <v>5329138688</v>
      </c>
      <c r="G69" s="3">
        <f t="shared" si="10"/>
        <v>-1.0584346254927768E-2</v>
      </c>
      <c r="H69" s="3">
        <f>1-E69/MAX(E$2:E69)</f>
        <v>8.1231291349692092E-2</v>
      </c>
      <c r="I69" s="2">
        <f t="shared" ref="I69:I132" si="13">AVERAGE(E67:E69)</f>
        <v>974.94</v>
      </c>
      <c r="J69" s="2">
        <f t="shared" si="6"/>
        <v>983.30666666666673</v>
      </c>
      <c r="K69" s="2">
        <f t="shared" si="7"/>
        <v>979.79750000000001</v>
      </c>
      <c r="L69" s="2">
        <f t="shared" si="8"/>
        <v>973.33041666666702</v>
      </c>
      <c r="M69" s="2">
        <f t="shared" si="9"/>
        <v>999.16583333333335</v>
      </c>
      <c r="N69" s="2">
        <f t="shared" ref="N69:N132" si="14">IFERROR(AVERAGE(K69:M69),"")</f>
        <v>984.09791666666672</v>
      </c>
      <c r="O69" s="4" t="str">
        <f t="shared" ref="O69:O132" si="15">IF(E69&gt;N69,"买","卖")</f>
        <v>卖</v>
      </c>
      <c r="P69" s="4" t="str">
        <f t="shared" si="11"/>
        <v/>
      </c>
      <c r="Q69" s="3">
        <f>IF(O68="买",E69/E68-1,0)-IF(P69=1,计算结果!B$17,0)</f>
        <v>0</v>
      </c>
      <c r="R69" s="2">
        <f t="shared" si="12"/>
        <v>0.96135990105746039</v>
      </c>
      <c r="S69" s="3">
        <f>1-R69/MAX(R$2:R69)</f>
        <v>7.0009430343582979E-2</v>
      </c>
    </row>
    <row r="70" spans="1:19" x14ac:dyDescent="0.15">
      <c r="A70" s="1">
        <v>38461</v>
      </c>
      <c r="B70">
        <v>962.92</v>
      </c>
      <c r="C70">
        <v>968.87</v>
      </c>
      <c r="D70">
        <v>957.91</v>
      </c>
      <c r="E70" s="2">
        <v>965.89</v>
      </c>
      <c r="F70" s="16">
        <v>5768907776</v>
      </c>
      <c r="G70" s="3">
        <f t="shared" si="10"/>
        <v>2.199694947964792E-3</v>
      </c>
      <c r="H70" s="3">
        <f>1-E70/MAX(E$2:E70)</f>
        <v>7.9210280462925886E-2</v>
      </c>
      <c r="I70" s="2">
        <f t="shared" si="13"/>
        <v>967.9133333333333</v>
      </c>
      <c r="J70" s="2">
        <f t="shared" si="6"/>
        <v>978.3850000000001</v>
      </c>
      <c r="K70" s="2">
        <f t="shared" si="7"/>
        <v>978.77666666666664</v>
      </c>
      <c r="L70" s="2">
        <f t="shared" si="8"/>
        <v>971.78166666666675</v>
      </c>
      <c r="M70" s="2">
        <f t="shared" si="9"/>
        <v>999.37291666666658</v>
      </c>
      <c r="N70" s="2">
        <f t="shared" si="14"/>
        <v>983.3104166666667</v>
      </c>
      <c r="O70" s="4" t="str">
        <f t="shared" si="15"/>
        <v>卖</v>
      </c>
      <c r="P70" s="4" t="str">
        <f t="shared" si="11"/>
        <v/>
      </c>
      <c r="Q70" s="3">
        <f>IF(O69="买",E70/E69-1,0)-IF(P70=1,计算结果!B$17,0)</f>
        <v>0</v>
      </c>
      <c r="R70" s="2">
        <f t="shared" si="12"/>
        <v>0.96135990105746039</v>
      </c>
      <c r="S70" s="3">
        <f>1-R70/MAX(R$2:R70)</f>
        <v>7.0009430343582979E-2</v>
      </c>
    </row>
    <row r="71" spans="1:19" x14ac:dyDescent="0.15">
      <c r="A71" s="1">
        <v>38462</v>
      </c>
      <c r="B71">
        <v>964.15</v>
      </c>
      <c r="C71">
        <v>964.15</v>
      </c>
      <c r="D71">
        <v>946.2</v>
      </c>
      <c r="E71" s="2">
        <v>950.87</v>
      </c>
      <c r="F71" s="16">
        <v>5300003840</v>
      </c>
      <c r="G71" s="3">
        <f t="shared" si="10"/>
        <v>-1.555042499663517E-2</v>
      </c>
      <c r="H71" s="3">
        <f>1-E71/MAX(E$2:E71)</f>
        <v>9.3528951934259918E-2</v>
      </c>
      <c r="I71" s="2">
        <f t="shared" si="13"/>
        <v>960.17666666666662</v>
      </c>
      <c r="J71" s="2">
        <f t="shared" si="6"/>
        <v>973.74666666666656</v>
      </c>
      <c r="K71" s="2">
        <f t="shared" si="7"/>
        <v>977.83583333333343</v>
      </c>
      <c r="L71" s="2">
        <f t="shared" si="8"/>
        <v>970.0320833333335</v>
      </c>
      <c r="M71" s="2">
        <f t="shared" si="9"/>
        <v>998.20541666666657</v>
      </c>
      <c r="N71" s="2">
        <f t="shared" si="14"/>
        <v>982.02444444444461</v>
      </c>
      <c r="O71" s="4" t="str">
        <f t="shared" si="15"/>
        <v>卖</v>
      </c>
      <c r="P71" s="4" t="str">
        <f t="shared" si="11"/>
        <v/>
      </c>
      <c r="Q71" s="3">
        <f>IF(O70="买",E71/E70-1,0)-IF(P71=1,计算结果!B$17,0)</f>
        <v>0</v>
      </c>
      <c r="R71" s="2">
        <f t="shared" si="12"/>
        <v>0.96135990105746039</v>
      </c>
      <c r="S71" s="3">
        <f>1-R71/MAX(R$2:R71)</f>
        <v>7.0009430343582979E-2</v>
      </c>
    </row>
    <row r="72" spans="1:19" x14ac:dyDescent="0.15">
      <c r="A72" s="1">
        <v>38463</v>
      </c>
      <c r="B72">
        <v>948.86</v>
      </c>
      <c r="C72">
        <v>955.55</v>
      </c>
      <c r="D72">
        <v>938.59</v>
      </c>
      <c r="E72" s="2">
        <v>943.98</v>
      </c>
      <c r="F72" s="16">
        <v>6140645888</v>
      </c>
      <c r="G72" s="3">
        <f t="shared" si="10"/>
        <v>-7.2459957722926793E-3</v>
      </c>
      <c r="H72" s="3">
        <f>1-E72/MAX(E$2:E72)</f>
        <v>0.10009723731625009</v>
      </c>
      <c r="I72" s="2">
        <f t="shared" si="13"/>
        <v>953.57999999999993</v>
      </c>
      <c r="J72" s="2">
        <f t="shared" ref="J72:J135" si="16">AVERAGE(E67:E72)</f>
        <v>964.25999999999988</v>
      </c>
      <c r="K72" s="2">
        <f t="shared" si="7"/>
        <v>976.86833333333334</v>
      </c>
      <c r="L72" s="2">
        <f t="shared" si="8"/>
        <v>968.58708333333345</v>
      </c>
      <c r="M72" s="2">
        <f t="shared" si="9"/>
        <v>997.17979166666657</v>
      </c>
      <c r="N72" s="2">
        <f t="shared" si="14"/>
        <v>980.87840277777775</v>
      </c>
      <c r="O72" s="4" t="str">
        <f t="shared" si="15"/>
        <v>卖</v>
      </c>
      <c r="P72" s="4" t="str">
        <f t="shared" si="11"/>
        <v/>
      </c>
      <c r="Q72" s="3">
        <f>IF(O71="买",E72/E71-1,0)-IF(P72=1,计算结果!B$17,0)</f>
        <v>0</v>
      </c>
      <c r="R72" s="2">
        <f t="shared" si="12"/>
        <v>0.96135990105746039</v>
      </c>
      <c r="S72" s="3">
        <f>1-R72/MAX(R$2:R72)</f>
        <v>7.0009430343582979E-2</v>
      </c>
    </row>
    <row r="73" spans="1:19" x14ac:dyDescent="0.15">
      <c r="A73" s="1">
        <v>38464</v>
      </c>
      <c r="B73">
        <v>942.91</v>
      </c>
      <c r="C73">
        <v>947.91</v>
      </c>
      <c r="D73">
        <v>934.96</v>
      </c>
      <c r="E73" s="2">
        <v>939.1</v>
      </c>
      <c r="F73" s="16">
        <v>6373550592</v>
      </c>
      <c r="G73" s="3">
        <f t="shared" si="10"/>
        <v>-5.169601050869721E-3</v>
      </c>
      <c r="H73" s="3">
        <f>1-E73/MAX(E$2:E73)</f>
        <v>0.10474937558390052</v>
      </c>
      <c r="I73" s="2">
        <f t="shared" si="13"/>
        <v>944.65</v>
      </c>
      <c r="J73" s="2">
        <f t="shared" si="16"/>
        <v>956.28166666666675</v>
      </c>
      <c r="K73" s="2">
        <f t="shared" si="7"/>
        <v>973.98833333333334</v>
      </c>
      <c r="L73" s="2">
        <f t="shared" si="8"/>
        <v>966.80416666666667</v>
      </c>
      <c r="M73" s="2">
        <f t="shared" si="9"/>
        <v>995.56000000000006</v>
      </c>
      <c r="N73" s="2">
        <f t="shared" si="14"/>
        <v>978.78416666666669</v>
      </c>
      <c r="O73" s="4" t="str">
        <f t="shared" si="15"/>
        <v>卖</v>
      </c>
      <c r="P73" s="4" t="str">
        <f t="shared" si="11"/>
        <v/>
      </c>
      <c r="Q73" s="3">
        <f>IF(O72="买",E73/E72-1,0)-IF(P73=1,计算结果!B$17,0)</f>
        <v>0</v>
      </c>
      <c r="R73" s="2">
        <f t="shared" si="12"/>
        <v>0.96135990105746039</v>
      </c>
      <c r="S73" s="3">
        <f>1-R73/MAX(R$2:R73)</f>
        <v>7.0009430343582979E-2</v>
      </c>
    </row>
    <row r="74" spans="1:19" x14ac:dyDescent="0.15">
      <c r="A74" s="1">
        <v>38467</v>
      </c>
      <c r="B74">
        <v>935.99</v>
      </c>
      <c r="C74">
        <v>935.99</v>
      </c>
      <c r="D74">
        <v>920.16</v>
      </c>
      <c r="E74" s="2">
        <v>930.07</v>
      </c>
      <c r="F74" s="16">
        <v>6667302912</v>
      </c>
      <c r="G74" s="3">
        <f t="shared" si="10"/>
        <v>-9.6155893941006765E-3</v>
      </c>
      <c r="H74" s="3">
        <f>1-E74/MAX(E$2:E74)</f>
        <v>0.11335773799309801</v>
      </c>
      <c r="I74" s="2">
        <f t="shared" si="13"/>
        <v>937.7166666666667</v>
      </c>
      <c r="J74" s="2">
        <f t="shared" si="16"/>
        <v>948.9466666666666</v>
      </c>
      <c r="K74" s="2">
        <f t="shared" si="7"/>
        <v>969.43333333333328</v>
      </c>
      <c r="L74" s="2">
        <f t="shared" si="8"/>
        <v>965.38958333333323</v>
      </c>
      <c r="M74" s="2">
        <f t="shared" si="9"/>
        <v>993.61187499999994</v>
      </c>
      <c r="N74" s="2">
        <f t="shared" si="14"/>
        <v>976.14493055555556</v>
      </c>
      <c r="O74" s="4" t="str">
        <f t="shared" si="15"/>
        <v>卖</v>
      </c>
      <c r="P74" s="4" t="str">
        <f t="shared" si="11"/>
        <v/>
      </c>
      <c r="Q74" s="3">
        <f>IF(O73="买",E74/E73-1,0)-IF(P74=1,计算结果!B$17,0)</f>
        <v>0</v>
      </c>
      <c r="R74" s="2">
        <f t="shared" si="12"/>
        <v>0.96135990105746039</v>
      </c>
      <c r="S74" s="3">
        <f>1-R74/MAX(R$2:R74)</f>
        <v>7.0009430343582979E-2</v>
      </c>
    </row>
    <row r="75" spans="1:19" x14ac:dyDescent="0.15">
      <c r="A75" s="1">
        <v>38468</v>
      </c>
      <c r="B75">
        <v>928.43</v>
      </c>
      <c r="C75">
        <v>939.7</v>
      </c>
      <c r="D75">
        <v>924.66</v>
      </c>
      <c r="E75" s="2">
        <v>937.08</v>
      </c>
      <c r="F75" s="16">
        <v>7029372928</v>
      </c>
      <c r="G75" s="3">
        <f t="shared" si="10"/>
        <v>7.5370671024761471E-3</v>
      </c>
      <c r="H75" s="3">
        <f>1-E75/MAX(E$2:E75)</f>
        <v>0.10667505576846081</v>
      </c>
      <c r="I75" s="2">
        <f t="shared" si="13"/>
        <v>935.41666666666663</v>
      </c>
      <c r="J75" s="2">
        <f t="shared" si="16"/>
        <v>944.49833333333333</v>
      </c>
      <c r="K75" s="2">
        <f t="shared" si="7"/>
        <v>963.90250000000003</v>
      </c>
      <c r="L75" s="2">
        <f t="shared" si="8"/>
        <v>964.4758333333333</v>
      </c>
      <c r="M75" s="2">
        <f t="shared" si="9"/>
        <v>991.87187499999993</v>
      </c>
      <c r="N75" s="2">
        <f t="shared" si="14"/>
        <v>973.41673611111116</v>
      </c>
      <c r="O75" s="4" t="str">
        <f t="shared" si="15"/>
        <v>卖</v>
      </c>
      <c r="P75" s="4" t="str">
        <f t="shared" si="11"/>
        <v/>
      </c>
      <c r="Q75" s="3">
        <f>IF(O74="买",E75/E74-1,0)-IF(P75=1,计算结果!B$17,0)</f>
        <v>0</v>
      </c>
      <c r="R75" s="2">
        <f t="shared" si="12"/>
        <v>0.96135990105746039</v>
      </c>
      <c r="S75" s="3">
        <f>1-R75/MAX(R$2:R75)</f>
        <v>7.0009430343582979E-2</v>
      </c>
    </row>
    <row r="76" spans="1:19" x14ac:dyDescent="0.15">
      <c r="A76" s="1">
        <v>38469</v>
      </c>
      <c r="B76">
        <v>938.57</v>
      </c>
      <c r="C76">
        <v>938.91</v>
      </c>
      <c r="D76">
        <v>925.9</v>
      </c>
      <c r="E76" s="2">
        <v>926.6</v>
      </c>
      <c r="F76" s="16">
        <v>6432845824</v>
      </c>
      <c r="G76" s="3">
        <f t="shared" si="10"/>
        <v>-1.1183676953942068E-2</v>
      </c>
      <c r="H76" s="3">
        <f>1-E76/MAX(E$2:E76)</f>
        <v>0.1166657133596446</v>
      </c>
      <c r="I76" s="2">
        <f t="shared" si="13"/>
        <v>931.25</v>
      </c>
      <c r="J76" s="2">
        <f t="shared" si="16"/>
        <v>937.95000000000016</v>
      </c>
      <c r="K76" s="2">
        <f t="shared" si="7"/>
        <v>958.16750000000002</v>
      </c>
      <c r="L76" s="2">
        <f t="shared" si="8"/>
        <v>962.8841666666666</v>
      </c>
      <c r="M76" s="2">
        <f t="shared" si="9"/>
        <v>990.21666666666658</v>
      </c>
      <c r="N76" s="2">
        <f t="shared" si="14"/>
        <v>970.42277777777781</v>
      </c>
      <c r="O76" s="4" t="str">
        <f t="shared" si="15"/>
        <v>卖</v>
      </c>
      <c r="P76" s="4" t="str">
        <f t="shared" si="11"/>
        <v/>
      </c>
      <c r="Q76" s="3">
        <f>IF(O75="买",E76/E75-1,0)-IF(P76=1,计算结果!B$17,0)</f>
        <v>0</v>
      </c>
      <c r="R76" s="2">
        <f t="shared" si="12"/>
        <v>0.96135990105746039</v>
      </c>
      <c r="S76" s="3">
        <f>1-R76/MAX(R$2:R76)</f>
        <v>7.0009430343582979E-2</v>
      </c>
    </row>
    <row r="77" spans="1:19" x14ac:dyDescent="0.15">
      <c r="A77" s="1">
        <v>38470</v>
      </c>
      <c r="B77">
        <v>923.53</v>
      </c>
      <c r="C77">
        <v>945.5</v>
      </c>
      <c r="D77">
        <v>914.83</v>
      </c>
      <c r="E77" s="2">
        <v>942.07</v>
      </c>
      <c r="F77" s="16">
        <v>8315813888</v>
      </c>
      <c r="G77" s="3">
        <f t="shared" si="10"/>
        <v>1.6695445715519064E-2</v>
      </c>
      <c r="H77" s="3">
        <f>1-E77/MAX(E$2:E77)</f>
        <v>0.1019180537283837</v>
      </c>
      <c r="I77" s="2">
        <f t="shared" si="13"/>
        <v>935.25</v>
      </c>
      <c r="J77" s="2">
        <f t="shared" si="16"/>
        <v>936.48333333333323</v>
      </c>
      <c r="K77" s="2">
        <f t="shared" si="7"/>
        <v>955.1149999999999</v>
      </c>
      <c r="L77" s="2">
        <f t="shared" si="8"/>
        <v>962.01416666666648</v>
      </c>
      <c r="M77" s="2">
        <f t="shared" si="9"/>
        <v>988.4758333333333</v>
      </c>
      <c r="N77" s="2">
        <f t="shared" si="14"/>
        <v>968.53499999999985</v>
      </c>
      <c r="O77" s="4" t="str">
        <f t="shared" si="15"/>
        <v>卖</v>
      </c>
      <c r="P77" s="4" t="str">
        <f t="shared" si="11"/>
        <v/>
      </c>
      <c r="Q77" s="3">
        <f>IF(O76="买",E77/E76-1,0)-IF(P77=1,计算结果!B$17,0)</f>
        <v>0</v>
      </c>
      <c r="R77" s="2">
        <f t="shared" si="12"/>
        <v>0.96135990105746039</v>
      </c>
      <c r="S77" s="3">
        <f>1-R77/MAX(R$2:R77)</f>
        <v>7.0009430343582979E-2</v>
      </c>
    </row>
    <row r="78" spans="1:19" x14ac:dyDescent="0.15">
      <c r="A78" s="1">
        <v>38471</v>
      </c>
      <c r="B78">
        <v>940.81</v>
      </c>
      <c r="C78">
        <v>942.45</v>
      </c>
      <c r="D78">
        <v>929.81</v>
      </c>
      <c r="E78" s="2">
        <v>932.4</v>
      </c>
      <c r="F78" s="16">
        <v>6853192192</v>
      </c>
      <c r="G78" s="3">
        <f t="shared" si="10"/>
        <v>-1.0264630016877829E-2</v>
      </c>
      <c r="H78" s="3">
        <f>1-E78/MAX(E$2:E78)</f>
        <v>0.11113653263169943</v>
      </c>
      <c r="I78" s="2">
        <f t="shared" si="13"/>
        <v>933.69</v>
      </c>
      <c r="J78" s="2">
        <f t="shared" si="16"/>
        <v>934.55333333333328</v>
      </c>
      <c r="K78" s="2">
        <f t="shared" ref="K78:K141" si="17">AVERAGE(E67:E78)</f>
        <v>949.40666666666664</v>
      </c>
      <c r="L78" s="2">
        <f t="shared" si="8"/>
        <v>960.83541666666667</v>
      </c>
      <c r="M78" s="2">
        <f t="shared" si="9"/>
        <v>986.09375</v>
      </c>
      <c r="N78" s="2">
        <f t="shared" si="14"/>
        <v>965.44527777777785</v>
      </c>
      <c r="O78" s="4" t="str">
        <f t="shared" si="15"/>
        <v>卖</v>
      </c>
      <c r="P78" s="4" t="str">
        <f t="shared" si="11"/>
        <v/>
      </c>
      <c r="Q78" s="3">
        <f>IF(O77="买",E78/E77-1,0)-IF(P78=1,计算结果!B$17,0)</f>
        <v>0</v>
      </c>
      <c r="R78" s="2">
        <f t="shared" si="12"/>
        <v>0.96135990105746039</v>
      </c>
      <c r="S78" s="3">
        <f>1-R78/MAX(R$2:R78)</f>
        <v>7.0009430343582979E-2</v>
      </c>
    </row>
    <row r="79" spans="1:19" x14ac:dyDescent="0.15">
      <c r="A79" s="1">
        <v>38481</v>
      </c>
      <c r="B79">
        <v>934.65</v>
      </c>
      <c r="C79">
        <v>937.39</v>
      </c>
      <c r="D79">
        <v>909.17</v>
      </c>
      <c r="E79" s="2">
        <v>909.17</v>
      </c>
      <c r="F79" s="16">
        <v>4889696256</v>
      </c>
      <c r="G79" s="3">
        <f t="shared" si="10"/>
        <v>-2.4914199914199964E-2</v>
      </c>
      <c r="H79" s="3">
        <f>1-E79/MAX(E$2:E79)</f>
        <v>0.13328185475414223</v>
      </c>
      <c r="I79" s="2">
        <f t="shared" si="13"/>
        <v>927.88</v>
      </c>
      <c r="J79" s="2">
        <f t="shared" si="16"/>
        <v>929.56500000000005</v>
      </c>
      <c r="K79" s="2">
        <f t="shared" si="17"/>
        <v>942.92333333333329</v>
      </c>
      <c r="L79" s="2">
        <f t="shared" si="8"/>
        <v>958.91791666666666</v>
      </c>
      <c r="M79" s="2">
        <f t="shared" si="9"/>
        <v>983.28625</v>
      </c>
      <c r="N79" s="2">
        <f t="shared" si="14"/>
        <v>961.70916666666665</v>
      </c>
      <c r="O79" s="4" t="str">
        <f t="shared" si="15"/>
        <v>卖</v>
      </c>
      <c r="P79" s="4" t="str">
        <f t="shared" si="11"/>
        <v/>
      </c>
      <c r="Q79" s="3">
        <f>IF(O78="买",E79/E78-1,0)-IF(P79=1,计算结果!B$17,0)</f>
        <v>0</v>
      </c>
      <c r="R79" s="2">
        <f t="shared" si="12"/>
        <v>0.96135990105746039</v>
      </c>
      <c r="S79" s="3">
        <f>1-R79/MAX(R$2:R79)</f>
        <v>7.0009430343582979E-2</v>
      </c>
    </row>
    <row r="80" spans="1:19" x14ac:dyDescent="0.15">
      <c r="A80" s="1">
        <v>38482</v>
      </c>
      <c r="B80">
        <v>905.54</v>
      </c>
      <c r="C80">
        <v>913.39</v>
      </c>
      <c r="D80">
        <v>892.31</v>
      </c>
      <c r="E80" s="2">
        <v>913.08</v>
      </c>
      <c r="F80" s="16">
        <v>5960910848</v>
      </c>
      <c r="G80" s="3">
        <f t="shared" si="10"/>
        <v>4.3006258455515756E-3</v>
      </c>
      <c r="H80" s="3">
        <f>1-E80/MAX(E$2:E80)</f>
        <v>0.12955442429788933</v>
      </c>
      <c r="I80" s="2">
        <f t="shared" si="13"/>
        <v>918.2166666666667</v>
      </c>
      <c r="J80" s="2">
        <f t="shared" si="16"/>
        <v>926.73333333333323</v>
      </c>
      <c r="K80" s="2">
        <f t="shared" si="17"/>
        <v>937.84</v>
      </c>
      <c r="L80" s="2">
        <f t="shared" si="8"/>
        <v>957.92</v>
      </c>
      <c r="M80" s="2">
        <f t="shared" si="9"/>
        <v>980.52833333333331</v>
      </c>
      <c r="N80" s="2">
        <f t="shared" si="14"/>
        <v>958.76277777777784</v>
      </c>
      <c r="O80" s="4" t="str">
        <f t="shared" si="15"/>
        <v>卖</v>
      </c>
      <c r="P80" s="4" t="str">
        <f t="shared" si="11"/>
        <v/>
      </c>
      <c r="Q80" s="3">
        <f>IF(O79="买",E80/E79-1,0)-IF(P80=1,计算结果!B$17,0)</f>
        <v>0</v>
      </c>
      <c r="R80" s="2">
        <f t="shared" si="12"/>
        <v>0.96135990105746039</v>
      </c>
      <c r="S80" s="3">
        <f>1-R80/MAX(R$2:R80)</f>
        <v>7.0009430343582979E-2</v>
      </c>
    </row>
    <row r="81" spans="1:19" x14ac:dyDescent="0.15">
      <c r="A81" s="1">
        <v>38483</v>
      </c>
      <c r="B81">
        <v>911.84</v>
      </c>
      <c r="C81">
        <v>917.22</v>
      </c>
      <c r="D81">
        <v>900.44</v>
      </c>
      <c r="E81" s="2">
        <v>901.85</v>
      </c>
      <c r="F81" s="16">
        <v>5128333312</v>
      </c>
      <c r="G81" s="3">
        <f t="shared" si="10"/>
        <v>-1.2299031848249875E-2</v>
      </c>
      <c r="H81" s="3">
        <f>1-E81/MAX(E$2:E81)</f>
        <v>0.14026006215561782</v>
      </c>
      <c r="I81" s="2">
        <f t="shared" si="13"/>
        <v>908.0333333333333</v>
      </c>
      <c r="J81" s="2">
        <f t="shared" si="16"/>
        <v>920.86166666666679</v>
      </c>
      <c r="K81" s="2">
        <f t="shared" si="17"/>
        <v>932.68</v>
      </c>
      <c r="L81" s="2">
        <f t="shared" si="8"/>
        <v>956.23874999999998</v>
      </c>
      <c r="M81" s="2">
        <f t="shared" si="9"/>
        <v>977.50937499999998</v>
      </c>
      <c r="N81" s="2">
        <f t="shared" si="14"/>
        <v>955.47604166666667</v>
      </c>
      <c r="O81" s="4" t="str">
        <f t="shared" si="15"/>
        <v>卖</v>
      </c>
      <c r="P81" s="4" t="str">
        <f t="shared" si="11"/>
        <v/>
      </c>
      <c r="Q81" s="3">
        <f>IF(O80="买",E81/E80-1,0)-IF(P81=1,计算结果!B$17,0)</f>
        <v>0</v>
      </c>
      <c r="R81" s="2">
        <f t="shared" si="12"/>
        <v>0.96135990105746039</v>
      </c>
      <c r="S81" s="3">
        <f>1-R81/MAX(R$2:R81)</f>
        <v>7.0009430343582979E-2</v>
      </c>
    </row>
    <row r="82" spans="1:19" x14ac:dyDescent="0.15">
      <c r="A82" s="1">
        <v>38484</v>
      </c>
      <c r="B82">
        <v>899.97</v>
      </c>
      <c r="C82">
        <v>900.06</v>
      </c>
      <c r="D82">
        <v>883.51</v>
      </c>
      <c r="E82" s="2">
        <v>885.82</v>
      </c>
      <c r="F82" s="16">
        <v>6107326976</v>
      </c>
      <c r="G82" s="3">
        <f t="shared" si="10"/>
        <v>-1.7774574485779238E-2</v>
      </c>
      <c r="H82" s="3">
        <f>1-E82/MAX(E$2:E82)</f>
        <v>0.15554157371923194</v>
      </c>
      <c r="I82" s="2">
        <f t="shared" si="13"/>
        <v>900.25</v>
      </c>
      <c r="J82" s="2">
        <f t="shared" si="16"/>
        <v>914.06499999999994</v>
      </c>
      <c r="K82" s="2">
        <f t="shared" si="17"/>
        <v>926.00750000000005</v>
      </c>
      <c r="L82" s="2">
        <f t="shared" si="8"/>
        <v>952.39208333333329</v>
      </c>
      <c r="M82" s="2">
        <f t="shared" si="9"/>
        <v>974.29770833333339</v>
      </c>
      <c r="N82" s="2">
        <f t="shared" si="14"/>
        <v>950.89909722222228</v>
      </c>
      <c r="O82" s="4" t="str">
        <f t="shared" si="15"/>
        <v>卖</v>
      </c>
      <c r="P82" s="4" t="str">
        <f t="shared" si="11"/>
        <v/>
      </c>
      <c r="Q82" s="3">
        <f>IF(O81="买",E82/E81-1,0)-IF(P82=1,计算结果!B$17,0)</f>
        <v>0</v>
      </c>
      <c r="R82" s="2">
        <f t="shared" si="12"/>
        <v>0.96135990105746039</v>
      </c>
      <c r="S82" s="3">
        <f>1-R82/MAX(R$2:R82)</f>
        <v>7.0009430343582979E-2</v>
      </c>
    </row>
    <row r="83" spans="1:19" x14ac:dyDescent="0.15">
      <c r="A83" s="1">
        <v>38485</v>
      </c>
      <c r="B83">
        <v>883.51</v>
      </c>
      <c r="C83">
        <v>898.51</v>
      </c>
      <c r="D83">
        <v>875.58</v>
      </c>
      <c r="E83" s="2">
        <v>887.54</v>
      </c>
      <c r="F83" s="16">
        <v>6228419584</v>
      </c>
      <c r="G83" s="3">
        <f t="shared" si="10"/>
        <v>1.9417037321352026E-3</v>
      </c>
      <c r="H83" s="3">
        <f>1-E83/MAX(E$2:E83)</f>
        <v>0.1539018856412897</v>
      </c>
      <c r="I83" s="2">
        <f t="shared" si="13"/>
        <v>891.73666666666668</v>
      </c>
      <c r="J83" s="2">
        <f t="shared" si="16"/>
        <v>904.97666666666657</v>
      </c>
      <c r="K83" s="2">
        <f t="shared" si="17"/>
        <v>920.7299999999999</v>
      </c>
      <c r="L83" s="2">
        <f t="shared" si="8"/>
        <v>949.28291666666667</v>
      </c>
      <c r="M83" s="2">
        <f t="shared" si="9"/>
        <v>971.20625000000007</v>
      </c>
      <c r="N83" s="2">
        <f t="shared" si="14"/>
        <v>947.07305555555558</v>
      </c>
      <c r="O83" s="4" t="str">
        <f t="shared" si="15"/>
        <v>卖</v>
      </c>
      <c r="P83" s="4" t="str">
        <f t="shared" si="11"/>
        <v/>
      </c>
      <c r="Q83" s="3">
        <f>IF(O82="买",E83/E82-1,0)-IF(P83=1,计算结果!B$17,0)</f>
        <v>0</v>
      </c>
      <c r="R83" s="2">
        <f t="shared" si="12"/>
        <v>0.96135990105746039</v>
      </c>
      <c r="S83" s="3">
        <f>1-R83/MAX(R$2:R83)</f>
        <v>7.0009430343582979E-2</v>
      </c>
    </row>
    <row r="84" spans="1:19" x14ac:dyDescent="0.15">
      <c r="A84" s="1">
        <v>38488</v>
      </c>
      <c r="B84">
        <v>885.39</v>
      </c>
      <c r="C84">
        <v>885.39</v>
      </c>
      <c r="D84">
        <v>869.33</v>
      </c>
      <c r="E84" s="2">
        <v>875.27</v>
      </c>
      <c r="F84" s="16">
        <v>4630088704</v>
      </c>
      <c r="G84" s="3">
        <f t="shared" si="10"/>
        <v>-1.3824729026297389E-2</v>
      </c>
      <c r="H84" s="3">
        <f>1-E84/MAX(E$2:E84)</f>
        <v>0.16559896280196007</v>
      </c>
      <c r="I84" s="2">
        <f t="shared" si="13"/>
        <v>882.87666666666667</v>
      </c>
      <c r="J84" s="2">
        <f t="shared" si="16"/>
        <v>895.45499999999993</v>
      </c>
      <c r="K84" s="2">
        <f t="shared" si="17"/>
        <v>915.00416666666661</v>
      </c>
      <c r="L84" s="2">
        <f t="shared" si="8"/>
        <v>945.93625000000009</v>
      </c>
      <c r="M84" s="2">
        <f t="shared" si="9"/>
        <v>968.16354166666667</v>
      </c>
      <c r="N84" s="2">
        <f t="shared" si="14"/>
        <v>943.03465277777786</v>
      </c>
      <c r="O84" s="4" t="str">
        <f t="shared" si="15"/>
        <v>卖</v>
      </c>
      <c r="P84" s="4" t="str">
        <f t="shared" si="11"/>
        <v/>
      </c>
      <c r="Q84" s="3">
        <f>IF(O83="买",E84/E83-1,0)-IF(P84=1,计算结果!B$17,0)</f>
        <v>0</v>
      </c>
      <c r="R84" s="2">
        <f t="shared" si="12"/>
        <v>0.96135990105746039</v>
      </c>
      <c r="S84" s="3">
        <f>1-R84/MAX(R$2:R84)</f>
        <v>7.0009430343582979E-2</v>
      </c>
    </row>
    <row r="85" spans="1:19" x14ac:dyDescent="0.15">
      <c r="A85" s="1">
        <v>38489</v>
      </c>
      <c r="B85">
        <v>873.08</v>
      </c>
      <c r="C85">
        <v>888.28</v>
      </c>
      <c r="D85">
        <v>868.21</v>
      </c>
      <c r="E85" s="2">
        <v>881.46</v>
      </c>
      <c r="F85" s="16">
        <v>4635198464</v>
      </c>
      <c r="G85" s="3">
        <f t="shared" si="10"/>
        <v>7.0721034652165837E-3</v>
      </c>
      <c r="H85" s="3">
        <f>1-E85/MAX(E$2:E85)</f>
        <v>0.15969799233541149</v>
      </c>
      <c r="I85" s="2">
        <f t="shared" si="13"/>
        <v>881.42333333333329</v>
      </c>
      <c r="J85" s="2">
        <f t="shared" si="16"/>
        <v>890.83666666666659</v>
      </c>
      <c r="K85" s="2">
        <f t="shared" si="17"/>
        <v>910.20083333333332</v>
      </c>
      <c r="L85" s="2">
        <f t="shared" si="8"/>
        <v>942.09458333333339</v>
      </c>
      <c r="M85" s="2">
        <f t="shared" si="9"/>
        <v>965.11666666666667</v>
      </c>
      <c r="N85" s="2">
        <f t="shared" si="14"/>
        <v>939.1373611111112</v>
      </c>
      <c r="O85" s="4" t="str">
        <f t="shared" si="15"/>
        <v>卖</v>
      </c>
      <c r="P85" s="4" t="str">
        <f t="shared" si="11"/>
        <v/>
      </c>
      <c r="Q85" s="3">
        <f>IF(O84="买",E85/E84-1,0)-IF(P85=1,计算结果!B$17,0)</f>
        <v>0</v>
      </c>
      <c r="R85" s="2">
        <f t="shared" si="12"/>
        <v>0.96135990105746039</v>
      </c>
      <c r="S85" s="3">
        <f>1-R85/MAX(R$2:R85)</f>
        <v>7.0009430343582979E-2</v>
      </c>
    </row>
    <row r="86" spans="1:19" x14ac:dyDescent="0.15">
      <c r="A86" s="1">
        <v>38490</v>
      </c>
      <c r="B86">
        <v>881.14</v>
      </c>
      <c r="C86">
        <v>890.4</v>
      </c>
      <c r="D86">
        <v>871.82</v>
      </c>
      <c r="E86" s="2">
        <v>883.2</v>
      </c>
      <c r="F86" s="16">
        <v>4615409152</v>
      </c>
      <c r="G86" s="3">
        <f t="shared" si="10"/>
        <v>1.9739976856578689E-3</v>
      </c>
      <c r="H86" s="3">
        <f>1-E86/MAX(E$2:E86)</f>
        <v>0.15803923811702791</v>
      </c>
      <c r="I86" s="2">
        <f t="shared" si="13"/>
        <v>879.9766666666668</v>
      </c>
      <c r="J86" s="2">
        <f t="shared" si="16"/>
        <v>885.85666666666668</v>
      </c>
      <c r="K86" s="2">
        <f t="shared" si="17"/>
        <v>906.29500000000007</v>
      </c>
      <c r="L86" s="2">
        <f t="shared" si="8"/>
        <v>937.86416666666662</v>
      </c>
      <c r="M86" s="2">
        <f t="shared" si="9"/>
        <v>962.19041666666647</v>
      </c>
      <c r="N86" s="2">
        <f t="shared" si="14"/>
        <v>935.44986111111109</v>
      </c>
      <c r="O86" s="4" t="str">
        <f t="shared" si="15"/>
        <v>卖</v>
      </c>
      <c r="P86" s="4" t="str">
        <f t="shared" si="11"/>
        <v/>
      </c>
      <c r="Q86" s="3">
        <f>IF(O85="买",E86/E85-1,0)-IF(P86=1,计算结果!B$17,0)</f>
        <v>0</v>
      </c>
      <c r="R86" s="2">
        <f t="shared" si="12"/>
        <v>0.96135990105746039</v>
      </c>
      <c r="S86" s="3">
        <f>1-R86/MAX(R$2:R86)</f>
        <v>7.0009430343582979E-2</v>
      </c>
    </row>
    <row r="87" spans="1:19" x14ac:dyDescent="0.15">
      <c r="A87" s="1">
        <v>38491</v>
      </c>
      <c r="B87">
        <v>882.84</v>
      </c>
      <c r="C87">
        <v>888.02</v>
      </c>
      <c r="D87">
        <v>871.29</v>
      </c>
      <c r="E87" s="2">
        <v>884.17</v>
      </c>
      <c r="F87" s="16">
        <v>4263472640</v>
      </c>
      <c r="G87" s="3">
        <f t="shared" si="10"/>
        <v>1.0982789855071839E-3</v>
      </c>
      <c r="H87" s="3">
        <f>1-E87/MAX(E$2:E87)</f>
        <v>0.15711453030563027</v>
      </c>
      <c r="I87" s="2">
        <f t="shared" si="13"/>
        <v>882.94333333333327</v>
      </c>
      <c r="J87" s="2">
        <f t="shared" si="16"/>
        <v>882.91</v>
      </c>
      <c r="K87" s="2">
        <f t="shared" si="17"/>
        <v>901.88583333333361</v>
      </c>
      <c r="L87" s="2">
        <f t="shared" si="8"/>
        <v>932.89416666666659</v>
      </c>
      <c r="M87" s="2">
        <f t="shared" si="9"/>
        <v>959.15499999999986</v>
      </c>
      <c r="N87" s="2">
        <f t="shared" si="14"/>
        <v>931.31166666666661</v>
      </c>
      <c r="O87" s="4" t="str">
        <f t="shared" si="15"/>
        <v>卖</v>
      </c>
      <c r="P87" s="4" t="str">
        <f t="shared" si="11"/>
        <v/>
      </c>
      <c r="Q87" s="3">
        <f>IF(O86="买",E87/E86-1,0)-IF(P87=1,计算结果!B$17,0)</f>
        <v>0</v>
      </c>
      <c r="R87" s="2">
        <f t="shared" si="12"/>
        <v>0.96135990105746039</v>
      </c>
      <c r="S87" s="3">
        <f>1-R87/MAX(R$2:R87)</f>
        <v>7.0009430343582979E-2</v>
      </c>
    </row>
    <row r="88" spans="1:19" x14ac:dyDescent="0.15">
      <c r="A88" s="1">
        <v>38492</v>
      </c>
      <c r="B88">
        <v>883.51</v>
      </c>
      <c r="C88">
        <v>891.02</v>
      </c>
      <c r="D88">
        <v>879.18</v>
      </c>
      <c r="E88" s="2">
        <v>882.76</v>
      </c>
      <c r="F88" s="16">
        <v>3835476224</v>
      </c>
      <c r="G88" s="3">
        <f t="shared" si="10"/>
        <v>-1.594715948290415E-3</v>
      </c>
      <c r="H88" s="3">
        <f>1-E88/MAX(E$2:E88)</f>
        <v>0.15845869320673422</v>
      </c>
      <c r="I88" s="2">
        <f t="shared" si="13"/>
        <v>883.37666666666667</v>
      </c>
      <c r="J88" s="2">
        <f t="shared" si="16"/>
        <v>882.40000000000009</v>
      </c>
      <c r="K88" s="2">
        <f t="shared" si="17"/>
        <v>898.23249999999996</v>
      </c>
      <c r="L88" s="2">
        <f t="shared" si="8"/>
        <v>928.19999999999993</v>
      </c>
      <c r="M88" s="2">
        <f t="shared" si="9"/>
        <v>955.69208333333324</v>
      </c>
      <c r="N88" s="2">
        <f t="shared" si="14"/>
        <v>927.37486111111104</v>
      </c>
      <c r="O88" s="4" t="str">
        <f t="shared" si="15"/>
        <v>卖</v>
      </c>
      <c r="P88" s="4" t="str">
        <f t="shared" si="11"/>
        <v/>
      </c>
      <c r="Q88" s="3">
        <f>IF(O87="买",E88/E87-1,0)-IF(P88=1,计算结果!B$17,0)</f>
        <v>0</v>
      </c>
      <c r="R88" s="2">
        <f t="shared" si="12"/>
        <v>0.96135990105746039</v>
      </c>
      <c r="S88" s="3">
        <f>1-R88/MAX(R$2:R88)</f>
        <v>7.0009430343582979E-2</v>
      </c>
    </row>
    <row r="89" spans="1:19" x14ac:dyDescent="0.15">
      <c r="A89" s="1">
        <v>38495</v>
      </c>
      <c r="B89">
        <v>880.28</v>
      </c>
      <c r="C89">
        <v>880.28</v>
      </c>
      <c r="D89">
        <v>862.1</v>
      </c>
      <c r="E89" s="2">
        <v>863.34</v>
      </c>
      <c r="F89" s="16">
        <v>3725790976</v>
      </c>
      <c r="G89" s="3">
        <f t="shared" si="10"/>
        <v>-2.199918437627435E-2</v>
      </c>
      <c r="H89" s="3">
        <f>1-E89/MAX(E$2:E89)</f>
        <v>0.17697191557513015</v>
      </c>
      <c r="I89" s="2">
        <f t="shared" si="13"/>
        <v>876.75666666666666</v>
      </c>
      <c r="J89" s="2">
        <f t="shared" si="16"/>
        <v>878.36666666666679</v>
      </c>
      <c r="K89" s="2">
        <f t="shared" si="17"/>
        <v>891.67166666666662</v>
      </c>
      <c r="L89" s="2">
        <f t="shared" si="8"/>
        <v>923.39333333333309</v>
      </c>
      <c r="M89" s="2">
        <f t="shared" si="9"/>
        <v>951.87541666666641</v>
      </c>
      <c r="N89" s="2">
        <f t="shared" si="14"/>
        <v>922.313472222222</v>
      </c>
      <c r="O89" s="4" t="str">
        <f t="shared" si="15"/>
        <v>卖</v>
      </c>
      <c r="P89" s="4" t="str">
        <f t="shared" si="11"/>
        <v/>
      </c>
      <c r="Q89" s="3">
        <f>IF(O88="买",E89/E88-1,0)-IF(P89=1,计算结果!B$17,0)</f>
        <v>0</v>
      </c>
      <c r="R89" s="2">
        <f t="shared" si="12"/>
        <v>0.96135990105746039</v>
      </c>
      <c r="S89" s="3">
        <f>1-R89/MAX(R$2:R89)</f>
        <v>7.0009430343582979E-2</v>
      </c>
    </row>
    <row r="90" spans="1:19" x14ac:dyDescent="0.15">
      <c r="A90" s="1">
        <v>38496</v>
      </c>
      <c r="B90">
        <v>861.2</v>
      </c>
      <c r="C90">
        <v>871.77</v>
      </c>
      <c r="D90">
        <v>855.59</v>
      </c>
      <c r="E90" s="2">
        <v>868.46</v>
      </c>
      <c r="F90" s="16">
        <v>4777971712</v>
      </c>
      <c r="G90" s="3">
        <f t="shared" si="10"/>
        <v>5.9304561354738272E-3</v>
      </c>
      <c r="H90" s="3">
        <f>1-E90/MAX(E$2:E90)</f>
        <v>0.17209098362218533</v>
      </c>
      <c r="I90" s="2">
        <f t="shared" si="13"/>
        <v>871.52</v>
      </c>
      <c r="J90" s="2">
        <f t="shared" si="16"/>
        <v>877.23166666666668</v>
      </c>
      <c r="K90" s="2">
        <f t="shared" si="17"/>
        <v>886.34333333333325</v>
      </c>
      <c r="L90" s="2">
        <f t="shared" ref="L90:L153" si="18">AVERAGE(E67:E90)</f>
        <v>917.87499999999989</v>
      </c>
      <c r="M90" s="2">
        <f t="shared" si="9"/>
        <v>948.6681249999998</v>
      </c>
      <c r="N90" s="2">
        <f t="shared" si="14"/>
        <v>917.62881944444428</v>
      </c>
      <c r="O90" s="4" t="str">
        <f t="shared" si="15"/>
        <v>卖</v>
      </c>
      <c r="P90" s="4" t="str">
        <f t="shared" si="11"/>
        <v/>
      </c>
      <c r="Q90" s="3">
        <f>IF(O89="买",E90/E89-1,0)-IF(P90=1,计算结果!B$17,0)</f>
        <v>0</v>
      </c>
      <c r="R90" s="2">
        <f t="shared" si="12"/>
        <v>0.96135990105746039</v>
      </c>
      <c r="S90" s="3">
        <f>1-R90/MAX(R$2:R90)</f>
        <v>7.0009430343582979E-2</v>
      </c>
    </row>
    <row r="91" spans="1:19" x14ac:dyDescent="0.15">
      <c r="A91" s="1">
        <v>38497</v>
      </c>
      <c r="B91">
        <v>867.66</v>
      </c>
      <c r="C91">
        <v>876.3</v>
      </c>
      <c r="D91">
        <v>861.66</v>
      </c>
      <c r="E91" s="2">
        <v>868.45</v>
      </c>
      <c r="F91" s="16">
        <v>3742173184</v>
      </c>
      <c r="G91" s="3">
        <f t="shared" si="10"/>
        <v>-1.1514635101184112E-5</v>
      </c>
      <c r="H91" s="3">
        <f>1-E91/MAX(E$2:E91)</f>
        <v>0.17210051669240589</v>
      </c>
      <c r="I91" s="2">
        <f t="shared" si="13"/>
        <v>866.75</v>
      </c>
      <c r="J91" s="2">
        <f t="shared" si="16"/>
        <v>875.06333333333339</v>
      </c>
      <c r="K91" s="2">
        <f t="shared" si="17"/>
        <v>882.95000000000016</v>
      </c>
      <c r="L91" s="2">
        <f t="shared" si="18"/>
        <v>912.9366666666665</v>
      </c>
      <c r="M91" s="2">
        <f t="shared" si="9"/>
        <v>945.35624999999982</v>
      </c>
      <c r="N91" s="2">
        <f t="shared" si="14"/>
        <v>913.7476388888889</v>
      </c>
      <c r="O91" s="4" t="str">
        <f t="shared" si="15"/>
        <v>卖</v>
      </c>
      <c r="P91" s="4" t="str">
        <f t="shared" si="11"/>
        <v/>
      </c>
      <c r="Q91" s="3">
        <f>IF(O90="买",E91/E90-1,0)-IF(P91=1,计算结果!B$17,0)</f>
        <v>0</v>
      </c>
      <c r="R91" s="2">
        <f t="shared" si="12"/>
        <v>0.96135990105746039</v>
      </c>
      <c r="S91" s="3">
        <f>1-R91/MAX(R$2:R91)</f>
        <v>7.0009430343582979E-2</v>
      </c>
    </row>
    <row r="92" spans="1:19" x14ac:dyDescent="0.15">
      <c r="A92" s="1">
        <v>38498</v>
      </c>
      <c r="B92">
        <v>867.76</v>
      </c>
      <c r="C92">
        <v>872.84</v>
      </c>
      <c r="D92">
        <v>854.96</v>
      </c>
      <c r="E92" s="2">
        <v>857.33</v>
      </c>
      <c r="F92" s="16">
        <v>3470051072</v>
      </c>
      <c r="G92" s="3">
        <f t="shared" si="10"/>
        <v>-1.2804421670792765E-2</v>
      </c>
      <c r="H92" s="3">
        <f>1-E92/MAX(E$2:E92)</f>
        <v>0.1827012907777078</v>
      </c>
      <c r="I92" s="2">
        <f t="shared" si="13"/>
        <v>864.74666666666678</v>
      </c>
      <c r="J92" s="2">
        <f t="shared" si="16"/>
        <v>870.75166666666667</v>
      </c>
      <c r="K92" s="2">
        <f t="shared" si="17"/>
        <v>878.30416666666679</v>
      </c>
      <c r="L92" s="2">
        <f t="shared" si="18"/>
        <v>908.07208333333335</v>
      </c>
      <c r="M92" s="2">
        <f t="shared" si="9"/>
        <v>941.7377083333331</v>
      </c>
      <c r="N92" s="2">
        <f t="shared" si="14"/>
        <v>909.37131944444445</v>
      </c>
      <c r="O92" s="4" t="str">
        <f t="shared" si="15"/>
        <v>卖</v>
      </c>
      <c r="P92" s="4" t="str">
        <f t="shared" si="11"/>
        <v/>
      </c>
      <c r="Q92" s="3">
        <f>IF(O91="买",E92/E91-1,0)-IF(P92=1,计算结果!B$17,0)</f>
        <v>0</v>
      </c>
      <c r="R92" s="2">
        <f t="shared" si="12"/>
        <v>0.96135990105746039</v>
      </c>
      <c r="S92" s="3">
        <f>1-R92/MAX(R$2:R92)</f>
        <v>7.0009430343582979E-2</v>
      </c>
    </row>
    <row r="93" spans="1:19" x14ac:dyDescent="0.15">
      <c r="A93" s="1">
        <v>38499</v>
      </c>
      <c r="B93">
        <v>855.59</v>
      </c>
      <c r="C93">
        <v>864.96</v>
      </c>
      <c r="D93">
        <v>848.4</v>
      </c>
      <c r="E93" s="2">
        <v>849.51</v>
      </c>
      <c r="F93" s="16">
        <v>4240678656</v>
      </c>
      <c r="G93" s="3">
        <f t="shared" si="10"/>
        <v>-9.1213418403649493E-3</v>
      </c>
      <c r="H93" s="3">
        <f>1-E93/MAX(E$2:E93)</f>
        <v>0.19015615169021338</v>
      </c>
      <c r="I93" s="2">
        <f t="shared" si="13"/>
        <v>858.43</v>
      </c>
      <c r="J93" s="2">
        <f t="shared" si="16"/>
        <v>864.97500000000002</v>
      </c>
      <c r="K93" s="2">
        <f t="shared" si="17"/>
        <v>873.94250000000011</v>
      </c>
      <c r="L93" s="2">
        <f t="shared" si="18"/>
        <v>903.31124999999986</v>
      </c>
      <c r="M93" s="2">
        <f t="shared" si="9"/>
        <v>938.32083333333321</v>
      </c>
      <c r="N93" s="2">
        <f t="shared" si="14"/>
        <v>905.19152777777765</v>
      </c>
      <c r="O93" s="4" t="str">
        <f t="shared" si="15"/>
        <v>卖</v>
      </c>
      <c r="P93" s="4" t="str">
        <f t="shared" si="11"/>
        <v/>
      </c>
      <c r="Q93" s="3">
        <f>IF(O92="买",E93/E92-1,0)-IF(P93=1,计算结果!B$17,0)</f>
        <v>0</v>
      </c>
      <c r="R93" s="2">
        <f t="shared" si="12"/>
        <v>0.96135990105746039</v>
      </c>
      <c r="S93" s="3">
        <f>1-R93/MAX(R$2:R93)</f>
        <v>7.0009430343582979E-2</v>
      </c>
    </row>
    <row r="94" spans="1:19" x14ac:dyDescent="0.15">
      <c r="A94" s="1">
        <v>38502</v>
      </c>
      <c r="B94">
        <v>847.63</v>
      </c>
      <c r="C94">
        <v>858.46</v>
      </c>
      <c r="D94">
        <v>842.1</v>
      </c>
      <c r="E94" s="2">
        <v>855.61</v>
      </c>
      <c r="F94" s="16">
        <v>3712116224</v>
      </c>
      <c r="G94" s="3">
        <f t="shared" si="10"/>
        <v>7.1806099987050676E-3</v>
      </c>
      <c r="H94" s="3">
        <f>1-E94/MAX(E$2:E94)</f>
        <v>0.18434097885565026</v>
      </c>
      <c r="I94" s="2">
        <f t="shared" si="13"/>
        <v>854.15000000000009</v>
      </c>
      <c r="J94" s="2">
        <f t="shared" si="16"/>
        <v>860.44999999999993</v>
      </c>
      <c r="K94" s="2">
        <f t="shared" si="17"/>
        <v>871.42500000000018</v>
      </c>
      <c r="L94" s="2">
        <f t="shared" si="18"/>
        <v>898.71625000000006</v>
      </c>
      <c r="M94" s="2">
        <f t="shared" si="9"/>
        <v>935.24895833333312</v>
      </c>
      <c r="N94" s="2">
        <f t="shared" si="14"/>
        <v>901.79673611111104</v>
      </c>
      <c r="O94" s="4" t="str">
        <f t="shared" si="15"/>
        <v>卖</v>
      </c>
      <c r="P94" s="4" t="str">
        <f t="shared" si="11"/>
        <v/>
      </c>
      <c r="Q94" s="3">
        <f>IF(O93="买",E94/E93-1,0)-IF(P94=1,计算结果!B$17,0)</f>
        <v>0</v>
      </c>
      <c r="R94" s="2">
        <f t="shared" si="12"/>
        <v>0.96135990105746039</v>
      </c>
      <c r="S94" s="3">
        <f>1-R94/MAX(R$2:R94)</f>
        <v>7.0009430343582979E-2</v>
      </c>
    </row>
    <row r="95" spans="1:19" x14ac:dyDescent="0.15">
      <c r="A95" s="1">
        <v>38503</v>
      </c>
      <c r="B95">
        <v>856.56</v>
      </c>
      <c r="C95">
        <v>863.2</v>
      </c>
      <c r="D95">
        <v>853.29</v>
      </c>
      <c r="E95" s="2">
        <v>855.95</v>
      </c>
      <c r="F95" s="16">
        <v>3601006592</v>
      </c>
      <c r="G95" s="3">
        <f t="shared" si="10"/>
        <v>3.9737730975564212E-4</v>
      </c>
      <c r="H95" s="3">
        <f>1-E95/MAX(E$2:E95)</f>
        <v>0.18401685446814997</v>
      </c>
      <c r="I95" s="2">
        <f t="shared" si="13"/>
        <v>853.68999999999994</v>
      </c>
      <c r="J95" s="2">
        <f t="shared" si="16"/>
        <v>859.21833333333325</v>
      </c>
      <c r="K95" s="2">
        <f t="shared" si="17"/>
        <v>868.79250000000013</v>
      </c>
      <c r="L95" s="2">
        <f t="shared" si="18"/>
        <v>894.76125000000002</v>
      </c>
      <c r="M95" s="2">
        <f t="shared" si="9"/>
        <v>932.39666666666653</v>
      </c>
      <c r="N95" s="2">
        <f t="shared" si="14"/>
        <v>898.65013888888882</v>
      </c>
      <c r="O95" s="4" t="str">
        <f t="shared" si="15"/>
        <v>卖</v>
      </c>
      <c r="P95" s="4" t="str">
        <f t="shared" si="11"/>
        <v/>
      </c>
      <c r="Q95" s="3">
        <f>IF(O94="买",E95/E94-1,0)-IF(P95=1,计算结果!B$17,0)</f>
        <v>0</v>
      </c>
      <c r="R95" s="2">
        <f t="shared" si="12"/>
        <v>0.96135990105746039</v>
      </c>
      <c r="S95" s="3">
        <f>1-R95/MAX(R$2:R95)</f>
        <v>7.0009430343582979E-2</v>
      </c>
    </row>
    <row r="96" spans="1:19" x14ac:dyDescent="0.15">
      <c r="A96" s="1">
        <v>38504</v>
      </c>
      <c r="B96">
        <v>855.21</v>
      </c>
      <c r="C96">
        <v>857.66</v>
      </c>
      <c r="D96">
        <v>836.04</v>
      </c>
      <c r="E96" s="2">
        <v>837.53</v>
      </c>
      <c r="F96" s="16">
        <v>4274074880</v>
      </c>
      <c r="G96" s="3">
        <f t="shared" si="10"/>
        <v>-2.1519948595128291E-2</v>
      </c>
      <c r="H96" s="3">
        <f>1-E96/MAX(E$2:E96)</f>
        <v>0.20157676981448647</v>
      </c>
      <c r="I96" s="2">
        <f t="shared" si="13"/>
        <v>849.69666666666672</v>
      </c>
      <c r="J96" s="2">
        <f t="shared" si="16"/>
        <v>854.06333333333339</v>
      </c>
      <c r="K96" s="2">
        <f t="shared" si="17"/>
        <v>865.64750000000015</v>
      </c>
      <c r="L96" s="2">
        <f t="shared" si="18"/>
        <v>890.32583333333332</v>
      </c>
      <c r="M96" s="2">
        <f t="shared" si="9"/>
        <v>929.4564583333331</v>
      </c>
      <c r="N96" s="2">
        <f t="shared" si="14"/>
        <v>895.14326388888878</v>
      </c>
      <c r="O96" s="4" t="str">
        <f t="shared" si="15"/>
        <v>卖</v>
      </c>
      <c r="P96" s="4" t="str">
        <f t="shared" si="11"/>
        <v/>
      </c>
      <c r="Q96" s="3">
        <f>IF(O95="买",E96/E95-1,0)-IF(P96=1,计算结果!B$17,0)</f>
        <v>0</v>
      </c>
      <c r="R96" s="2">
        <f t="shared" si="12"/>
        <v>0.96135990105746039</v>
      </c>
      <c r="S96" s="3">
        <f>1-R96/MAX(R$2:R96)</f>
        <v>7.0009430343582979E-2</v>
      </c>
    </row>
    <row r="97" spans="1:19" x14ac:dyDescent="0.15">
      <c r="A97" s="1">
        <v>38505</v>
      </c>
      <c r="B97">
        <v>835.47</v>
      </c>
      <c r="C97">
        <v>835.49</v>
      </c>
      <c r="D97">
        <v>812.99</v>
      </c>
      <c r="E97" s="2">
        <v>818.38</v>
      </c>
      <c r="F97" s="16">
        <v>5220786176</v>
      </c>
      <c r="G97" s="3">
        <f t="shared" si="10"/>
        <v>-2.2864852602294872E-2</v>
      </c>
      <c r="H97" s="3">
        <f>1-E97/MAX(E$2:E97)</f>
        <v>0.21983259928692633</v>
      </c>
      <c r="I97" s="2">
        <f t="shared" si="13"/>
        <v>837.28666666666675</v>
      </c>
      <c r="J97" s="2">
        <f t="shared" si="16"/>
        <v>845.71833333333336</v>
      </c>
      <c r="K97" s="2">
        <f t="shared" si="17"/>
        <v>860.39083333333338</v>
      </c>
      <c r="L97" s="2">
        <f t="shared" si="18"/>
        <v>885.29583333333346</v>
      </c>
      <c r="M97" s="2">
        <f t="shared" si="9"/>
        <v>926.04999999999973</v>
      </c>
      <c r="N97" s="2">
        <f t="shared" si="14"/>
        <v>890.57888888888886</v>
      </c>
      <c r="O97" s="4" t="str">
        <f t="shared" si="15"/>
        <v>卖</v>
      </c>
      <c r="P97" s="4" t="str">
        <f t="shared" si="11"/>
        <v/>
      </c>
      <c r="Q97" s="3">
        <f>IF(O96="买",E97/E96-1,0)-IF(P97=1,计算结果!B$17,0)</f>
        <v>0</v>
      </c>
      <c r="R97" s="2">
        <f t="shared" si="12"/>
        <v>0.96135990105746039</v>
      </c>
      <c r="S97" s="3">
        <f>1-R97/MAX(R$2:R97)</f>
        <v>7.0009430343582979E-2</v>
      </c>
    </row>
    <row r="98" spans="1:19" x14ac:dyDescent="0.15">
      <c r="A98" s="1">
        <v>38506</v>
      </c>
      <c r="B98">
        <v>816.55</v>
      </c>
      <c r="C98">
        <v>823.86</v>
      </c>
      <c r="D98">
        <v>807.97</v>
      </c>
      <c r="E98" s="2">
        <v>818.03</v>
      </c>
      <c r="F98" s="16">
        <v>4164754432</v>
      </c>
      <c r="G98" s="3">
        <f t="shared" si="10"/>
        <v>-4.2767418558620207E-4</v>
      </c>
      <c r="H98" s="3">
        <f>1-E98/MAX(E$2:E98)</f>
        <v>0.22016625674464718</v>
      </c>
      <c r="I98" s="2">
        <f t="shared" si="13"/>
        <v>824.64666666666653</v>
      </c>
      <c r="J98" s="2">
        <f t="shared" si="16"/>
        <v>839.16833333333318</v>
      </c>
      <c r="K98" s="2">
        <f t="shared" si="17"/>
        <v>854.96</v>
      </c>
      <c r="L98" s="2">
        <f t="shared" si="18"/>
        <v>880.62750000000005</v>
      </c>
      <c r="M98" s="2">
        <f t="shared" si="9"/>
        <v>923.00854166666647</v>
      </c>
      <c r="N98" s="2">
        <f t="shared" si="14"/>
        <v>886.1986805555556</v>
      </c>
      <c r="O98" s="4" t="str">
        <f t="shared" si="15"/>
        <v>卖</v>
      </c>
      <c r="P98" s="4" t="str">
        <f t="shared" si="11"/>
        <v/>
      </c>
      <c r="Q98" s="3">
        <f>IF(O97="买",E98/E97-1,0)-IF(P98=1,计算结果!B$17,0)</f>
        <v>0</v>
      </c>
      <c r="R98" s="2">
        <f t="shared" si="12"/>
        <v>0.96135990105746039</v>
      </c>
      <c r="S98" s="3">
        <f>1-R98/MAX(R$2:R98)</f>
        <v>7.0009430343582979E-2</v>
      </c>
    </row>
    <row r="99" spans="1:19" x14ac:dyDescent="0.15">
      <c r="A99" s="1">
        <v>38509</v>
      </c>
      <c r="B99">
        <v>816.73</v>
      </c>
      <c r="C99">
        <v>839.15</v>
      </c>
      <c r="D99">
        <v>807.78</v>
      </c>
      <c r="E99" s="2">
        <v>839</v>
      </c>
      <c r="F99" s="16">
        <v>4685006336</v>
      </c>
      <c r="G99" s="3">
        <f t="shared" si="10"/>
        <v>2.5634756671515824E-2</v>
      </c>
      <c r="H99" s="3">
        <f>1-E99/MAX(E$2:E99)</f>
        <v>0.20017540849205895</v>
      </c>
      <c r="I99" s="2">
        <f t="shared" si="13"/>
        <v>825.13666666666666</v>
      </c>
      <c r="J99" s="2">
        <f t="shared" si="16"/>
        <v>837.41666666666663</v>
      </c>
      <c r="K99" s="2">
        <f t="shared" si="17"/>
        <v>851.19583333333333</v>
      </c>
      <c r="L99" s="2">
        <f t="shared" si="18"/>
        <v>876.54083333333347</v>
      </c>
      <c r="M99" s="2">
        <f t="shared" si="9"/>
        <v>920.5083333333331</v>
      </c>
      <c r="N99" s="2">
        <f t="shared" si="14"/>
        <v>882.74833333333333</v>
      </c>
      <c r="O99" s="4" t="str">
        <f t="shared" si="15"/>
        <v>卖</v>
      </c>
      <c r="P99" s="4" t="str">
        <f t="shared" si="11"/>
        <v/>
      </c>
      <c r="Q99" s="3">
        <f>IF(O98="买",E99/E98-1,0)-IF(P99=1,计算结果!B$17,0)</f>
        <v>0</v>
      </c>
      <c r="R99" s="2">
        <f t="shared" si="12"/>
        <v>0.96135990105746039</v>
      </c>
      <c r="S99" s="3">
        <f>1-R99/MAX(R$2:R99)</f>
        <v>7.0009430343582979E-2</v>
      </c>
    </row>
    <row r="100" spans="1:19" x14ac:dyDescent="0.15">
      <c r="A100" s="1">
        <v>38510</v>
      </c>
      <c r="B100">
        <v>841.58</v>
      </c>
      <c r="C100">
        <v>858.09</v>
      </c>
      <c r="D100">
        <v>835.18</v>
      </c>
      <c r="E100" s="2">
        <v>837.28</v>
      </c>
      <c r="F100" s="16">
        <v>7248577536</v>
      </c>
      <c r="G100" s="3">
        <f t="shared" si="10"/>
        <v>-2.0500595947556821E-3</v>
      </c>
      <c r="H100" s="3">
        <f>1-E100/MAX(E$2:E100)</f>
        <v>0.20181509657000141</v>
      </c>
      <c r="I100" s="2">
        <f t="shared" si="13"/>
        <v>831.43666666666661</v>
      </c>
      <c r="J100" s="2">
        <f t="shared" si="16"/>
        <v>834.36166666666668</v>
      </c>
      <c r="K100" s="2">
        <f t="shared" si="17"/>
        <v>847.40583333333336</v>
      </c>
      <c r="L100" s="2">
        <f t="shared" si="18"/>
        <v>872.81916666666666</v>
      </c>
      <c r="M100" s="2">
        <f t="shared" si="9"/>
        <v>917.85166666666646</v>
      </c>
      <c r="N100" s="2">
        <f t="shared" si="14"/>
        <v>879.35888888888883</v>
      </c>
      <c r="O100" s="4" t="str">
        <f t="shared" si="15"/>
        <v>卖</v>
      </c>
      <c r="P100" s="4" t="str">
        <f t="shared" si="11"/>
        <v/>
      </c>
      <c r="Q100" s="3">
        <f>IF(O99="买",E100/E99-1,0)-IF(P100=1,计算结果!B$17,0)</f>
        <v>0</v>
      </c>
      <c r="R100" s="2">
        <f t="shared" si="12"/>
        <v>0.96135990105746039</v>
      </c>
      <c r="S100" s="3">
        <f>1-R100/MAX(R$2:R100)</f>
        <v>7.0009430343582979E-2</v>
      </c>
    </row>
    <row r="101" spans="1:19" x14ac:dyDescent="0.15">
      <c r="A101" s="1">
        <v>38511</v>
      </c>
      <c r="B101">
        <v>848.54</v>
      </c>
      <c r="C101">
        <v>908.83</v>
      </c>
      <c r="D101">
        <v>844.47</v>
      </c>
      <c r="E101" s="2">
        <v>905.77</v>
      </c>
      <c r="F101" s="16">
        <v>17414543360</v>
      </c>
      <c r="G101" s="3">
        <f t="shared" si="10"/>
        <v>8.1800592394420057E-2</v>
      </c>
      <c r="H101" s="3">
        <f>1-E101/MAX(E$2:E101)</f>
        <v>0.13652309862914458</v>
      </c>
      <c r="I101" s="2">
        <f t="shared" si="13"/>
        <v>860.68333333333339</v>
      </c>
      <c r="J101" s="2">
        <f t="shared" si="16"/>
        <v>842.66499999999996</v>
      </c>
      <c r="K101" s="2">
        <f t="shared" si="17"/>
        <v>850.94166666666672</v>
      </c>
      <c r="L101" s="2">
        <f t="shared" si="18"/>
        <v>871.30666666666673</v>
      </c>
      <c r="M101" s="2">
        <f t="shared" si="9"/>
        <v>916.66041666666626</v>
      </c>
      <c r="N101" s="2">
        <f t="shared" si="14"/>
        <v>879.6362499999999</v>
      </c>
      <c r="O101" s="4" t="str">
        <f t="shared" si="15"/>
        <v>买</v>
      </c>
      <c r="P101" s="4">
        <f t="shared" si="11"/>
        <v>1</v>
      </c>
      <c r="Q101" s="3">
        <f>IF(O100="买",E101/E100-1,0)-IF(P101=1,计算结果!B$17,0)</f>
        <v>0</v>
      </c>
      <c r="R101" s="2">
        <f t="shared" si="12"/>
        <v>0.96135990105746039</v>
      </c>
      <c r="S101" s="3">
        <f>1-R101/MAX(R$2:R101)</f>
        <v>7.0009430343582979E-2</v>
      </c>
    </row>
    <row r="102" spans="1:19" x14ac:dyDescent="0.15">
      <c r="A102" s="1">
        <v>38512</v>
      </c>
      <c r="B102">
        <v>907.57</v>
      </c>
      <c r="C102">
        <v>925.36</v>
      </c>
      <c r="D102">
        <v>895.04</v>
      </c>
      <c r="E102" s="2">
        <v>912.6</v>
      </c>
      <c r="F102" s="16">
        <v>17782386688</v>
      </c>
      <c r="G102" s="3">
        <f t="shared" si="10"/>
        <v>7.5405456131247828E-3</v>
      </c>
      <c r="H102" s="3">
        <f>1-E102/MAX(E$2:E102)</f>
        <v>0.13001201166847798</v>
      </c>
      <c r="I102" s="2">
        <f t="shared" si="13"/>
        <v>885.2166666666667</v>
      </c>
      <c r="J102" s="2">
        <f t="shared" si="16"/>
        <v>855.17666666666662</v>
      </c>
      <c r="K102" s="2">
        <f t="shared" si="17"/>
        <v>854.62</v>
      </c>
      <c r="L102" s="2">
        <f t="shared" si="18"/>
        <v>870.48166666666657</v>
      </c>
      <c r="M102" s="2">
        <f t="shared" si="9"/>
        <v>915.65854166666622</v>
      </c>
      <c r="N102" s="2">
        <f t="shared" si="14"/>
        <v>880.25340277777752</v>
      </c>
      <c r="O102" s="4" t="str">
        <f t="shared" si="15"/>
        <v>买</v>
      </c>
      <c r="P102" s="4" t="str">
        <f t="shared" si="11"/>
        <v/>
      </c>
      <c r="Q102" s="3">
        <f>IF(O101="买",E102/E101-1,0)-IF(P102=1,计算结果!B$17,0)</f>
        <v>7.5405456131247828E-3</v>
      </c>
      <c r="R102" s="2">
        <f t="shared" si="12"/>
        <v>0.96860907924201334</v>
      </c>
      <c r="S102" s="3">
        <f>1-R102/MAX(R$2:R102)</f>
        <v>6.299679403331282E-2</v>
      </c>
    </row>
    <row r="103" spans="1:19" x14ac:dyDescent="0.15">
      <c r="A103" s="1">
        <v>38513</v>
      </c>
      <c r="B103">
        <v>911.94</v>
      </c>
      <c r="C103">
        <v>911.94</v>
      </c>
      <c r="D103">
        <v>889.1</v>
      </c>
      <c r="E103" s="2">
        <v>894.56</v>
      </c>
      <c r="F103" s="16">
        <v>12006754304</v>
      </c>
      <c r="G103" s="3">
        <f t="shared" si="10"/>
        <v>-1.9767696690773717E-2</v>
      </c>
      <c r="H103" s="3">
        <f>1-E103/MAX(E$2:E103)</f>
        <v>0.14720967034643184</v>
      </c>
      <c r="I103" s="2">
        <f t="shared" si="13"/>
        <v>904.31</v>
      </c>
      <c r="J103" s="2">
        <f t="shared" si="16"/>
        <v>867.87333333333333</v>
      </c>
      <c r="K103" s="2">
        <f t="shared" si="17"/>
        <v>856.79583333333323</v>
      </c>
      <c r="L103" s="2">
        <f t="shared" si="18"/>
        <v>869.8729166666667</v>
      </c>
      <c r="M103" s="2">
        <f t="shared" si="9"/>
        <v>914.39541666666628</v>
      </c>
      <c r="N103" s="2">
        <f t="shared" si="14"/>
        <v>880.35472222222199</v>
      </c>
      <c r="O103" s="4" t="str">
        <f t="shared" si="15"/>
        <v>买</v>
      </c>
      <c r="P103" s="4" t="str">
        <f t="shared" si="11"/>
        <v/>
      </c>
      <c r="Q103" s="3">
        <f>IF(O102="买",E103/E102-1,0)-IF(P103=1,计算结果!B$17,0)</f>
        <v>-1.9767696690773717E-2</v>
      </c>
      <c r="R103" s="2">
        <f t="shared" si="12"/>
        <v>0.94946190875162761</v>
      </c>
      <c r="S103" s="3">
        <f>1-R103/MAX(R$2:R103)</f>
        <v>8.151918920714496E-2</v>
      </c>
    </row>
    <row r="104" spans="1:19" x14ac:dyDescent="0.15">
      <c r="A104" s="1">
        <v>38516</v>
      </c>
      <c r="B104">
        <v>895</v>
      </c>
      <c r="C104">
        <v>900.18</v>
      </c>
      <c r="D104">
        <v>877.69</v>
      </c>
      <c r="E104" s="2">
        <v>892.96</v>
      </c>
      <c r="F104" s="16">
        <v>7944060416</v>
      </c>
      <c r="G104" s="3">
        <f t="shared" si="10"/>
        <v>-1.7885888034340214E-3</v>
      </c>
      <c r="H104" s="3">
        <f>1-E104/MAX(E$2:E104)</f>
        <v>0.14873496158172694</v>
      </c>
      <c r="I104" s="2">
        <f t="shared" si="13"/>
        <v>900.04</v>
      </c>
      <c r="J104" s="2">
        <f t="shared" si="16"/>
        <v>880.36166666666668</v>
      </c>
      <c r="K104" s="2">
        <f t="shared" si="17"/>
        <v>859.76499999999999</v>
      </c>
      <c r="L104" s="2">
        <f t="shared" si="18"/>
        <v>869.03458333333344</v>
      </c>
      <c r="M104" s="2">
        <f t="shared" si="9"/>
        <v>913.47729166666625</v>
      </c>
      <c r="N104" s="2">
        <f t="shared" si="14"/>
        <v>880.75895833333323</v>
      </c>
      <c r="O104" s="4" t="str">
        <f t="shared" si="15"/>
        <v>买</v>
      </c>
      <c r="P104" s="4" t="str">
        <f t="shared" si="11"/>
        <v/>
      </c>
      <c r="Q104" s="3">
        <f>IF(O103="买",E104/E103-1,0)-IF(P104=1,计算结果!B$17,0)</f>
        <v>-1.7885888034340214E-3</v>
      </c>
      <c r="R104" s="2">
        <f t="shared" si="12"/>
        <v>0.94776371181234731</v>
      </c>
      <c r="S104" s="3">
        <f>1-R104/MAX(R$2:R104)</f>
        <v>8.3161973701498026E-2</v>
      </c>
    </row>
    <row r="105" spans="1:19" x14ac:dyDescent="0.15">
      <c r="A105" s="1">
        <v>38517</v>
      </c>
      <c r="B105">
        <v>895.39</v>
      </c>
      <c r="C105">
        <v>905.41</v>
      </c>
      <c r="D105">
        <v>882.86</v>
      </c>
      <c r="E105" s="2">
        <v>883.54</v>
      </c>
      <c r="F105" s="16">
        <v>7692070400</v>
      </c>
      <c r="G105" s="3">
        <f t="shared" si="10"/>
        <v>-1.0549184733918748E-2</v>
      </c>
      <c r="H105" s="3">
        <f>1-E105/MAX(E$2:E105)</f>
        <v>0.15771511372952773</v>
      </c>
      <c r="I105" s="2">
        <f t="shared" si="13"/>
        <v>890.35333333333335</v>
      </c>
      <c r="J105" s="2">
        <f t="shared" si="16"/>
        <v>887.78499999999997</v>
      </c>
      <c r="K105" s="2">
        <f t="shared" si="17"/>
        <v>862.6008333333333</v>
      </c>
      <c r="L105" s="2">
        <f t="shared" si="18"/>
        <v>868.27166666666687</v>
      </c>
      <c r="M105" s="2">
        <f t="shared" si="9"/>
        <v>912.25520833333303</v>
      </c>
      <c r="N105" s="2">
        <f t="shared" si="14"/>
        <v>881.04256944444444</v>
      </c>
      <c r="O105" s="4" t="str">
        <f t="shared" si="15"/>
        <v>买</v>
      </c>
      <c r="P105" s="4" t="str">
        <f t="shared" si="11"/>
        <v/>
      </c>
      <c r="Q105" s="3">
        <f>IF(O104="买",E105/E104-1,0)-IF(P105=1,计算结果!B$17,0)</f>
        <v>-1.0549184733918748E-2</v>
      </c>
      <c r="R105" s="2">
        <f t="shared" si="12"/>
        <v>0.93776557733233434</v>
      </c>
      <c r="S105" s="3">
        <f>1-R105/MAX(R$2:R105)</f>
        <v>9.2833867412002391E-2</v>
      </c>
    </row>
    <row r="106" spans="1:19" x14ac:dyDescent="0.15">
      <c r="A106" s="1">
        <v>38518</v>
      </c>
      <c r="B106">
        <v>881.21</v>
      </c>
      <c r="C106">
        <v>881.25</v>
      </c>
      <c r="D106">
        <v>865.14</v>
      </c>
      <c r="E106" s="2">
        <v>866.83</v>
      </c>
      <c r="F106" s="16">
        <v>6272310272</v>
      </c>
      <c r="G106" s="3">
        <f t="shared" si="10"/>
        <v>-1.8912556307580819E-2</v>
      </c>
      <c r="H106" s="3">
        <f>1-E106/MAX(E$2:E106)</f>
        <v>0.17364487406814233</v>
      </c>
      <c r="I106" s="2">
        <f t="shared" si="13"/>
        <v>881.11</v>
      </c>
      <c r="J106" s="2">
        <f t="shared" si="16"/>
        <v>892.71</v>
      </c>
      <c r="K106" s="2">
        <f t="shared" si="17"/>
        <v>863.53583333333347</v>
      </c>
      <c r="L106" s="2">
        <f t="shared" si="18"/>
        <v>867.48041666666688</v>
      </c>
      <c r="M106" s="2">
        <f t="shared" si="9"/>
        <v>909.93624999999963</v>
      </c>
      <c r="N106" s="2">
        <f t="shared" si="14"/>
        <v>880.3175</v>
      </c>
      <c r="O106" s="4" t="str">
        <f t="shared" si="15"/>
        <v>卖</v>
      </c>
      <c r="P106" s="4">
        <f t="shared" si="11"/>
        <v>1</v>
      </c>
      <c r="Q106" s="3">
        <f>IF(O105="买",E106/E105-1,0)-IF(P106=1,计算结果!B$17,0)</f>
        <v>-1.8912556307580819E-2</v>
      </c>
      <c r="R106" s="2">
        <f t="shared" si="12"/>
        <v>0.92003003304772557</v>
      </c>
      <c r="S106" s="3">
        <f>1-R106/MAX(R$2:R106)</f>
        <v>0.10999069797490324</v>
      </c>
    </row>
    <row r="107" spans="1:19" x14ac:dyDescent="0.15">
      <c r="A107" s="1">
        <v>38519</v>
      </c>
      <c r="B107">
        <v>866.66</v>
      </c>
      <c r="C107">
        <v>879.49</v>
      </c>
      <c r="D107">
        <v>861.83</v>
      </c>
      <c r="E107" s="2">
        <v>879.24</v>
      </c>
      <c r="F107" s="16">
        <v>6115269120</v>
      </c>
      <c r="G107" s="3">
        <f t="shared" si="10"/>
        <v>1.4316532653461334E-2</v>
      </c>
      <c r="H107" s="3">
        <f>1-E107/MAX(E$2:E107)</f>
        <v>0.16181433392438371</v>
      </c>
      <c r="I107" s="2">
        <f t="shared" si="13"/>
        <v>876.53666666666652</v>
      </c>
      <c r="J107" s="2">
        <f t="shared" si="16"/>
        <v>888.2883333333333</v>
      </c>
      <c r="K107" s="2">
        <f t="shared" si="17"/>
        <v>865.47666666666657</v>
      </c>
      <c r="L107" s="2">
        <f t="shared" si="18"/>
        <v>867.13458333333358</v>
      </c>
      <c r="M107" s="2">
        <f t="shared" si="9"/>
        <v>908.20874999999967</v>
      </c>
      <c r="N107" s="2">
        <f t="shared" si="14"/>
        <v>880.2733333333332</v>
      </c>
      <c r="O107" s="4" t="str">
        <f t="shared" si="15"/>
        <v>卖</v>
      </c>
      <c r="P107" s="4" t="str">
        <f t="shared" si="11"/>
        <v/>
      </c>
      <c r="Q107" s="3">
        <f>IF(O106="买",E107/E106-1,0)-IF(P107=1,计算结果!B$17,0)</f>
        <v>0</v>
      </c>
      <c r="R107" s="2">
        <f t="shared" si="12"/>
        <v>0.92003003304772557</v>
      </c>
      <c r="S107" s="3">
        <f>1-R107/MAX(R$2:R107)</f>
        <v>0.10999069797490324</v>
      </c>
    </row>
    <row r="108" spans="1:19" x14ac:dyDescent="0.15">
      <c r="A108" s="1">
        <v>38520</v>
      </c>
      <c r="B108">
        <v>883.6</v>
      </c>
      <c r="C108">
        <v>888.08</v>
      </c>
      <c r="D108">
        <v>876.04</v>
      </c>
      <c r="E108" s="2">
        <v>880.34</v>
      </c>
      <c r="F108" s="16">
        <v>8285455872</v>
      </c>
      <c r="G108" s="3">
        <f t="shared" si="10"/>
        <v>1.2510804785952345E-3</v>
      </c>
      <c r="H108" s="3">
        <f>1-E108/MAX(E$2:E108)</f>
        <v>0.16076569620011816</v>
      </c>
      <c r="I108" s="2">
        <f t="shared" si="13"/>
        <v>875.47000000000014</v>
      </c>
      <c r="J108" s="2">
        <f t="shared" si="16"/>
        <v>882.91166666666675</v>
      </c>
      <c r="K108" s="2">
        <f t="shared" si="17"/>
        <v>869.04416666666657</v>
      </c>
      <c r="L108" s="2">
        <f t="shared" si="18"/>
        <v>867.34583333333364</v>
      </c>
      <c r="M108" s="2">
        <f t="shared" si="9"/>
        <v>906.6410416666663</v>
      </c>
      <c r="N108" s="2">
        <f t="shared" si="14"/>
        <v>881.01034722222221</v>
      </c>
      <c r="O108" s="4" t="str">
        <f t="shared" si="15"/>
        <v>卖</v>
      </c>
      <c r="P108" s="4" t="str">
        <f t="shared" si="11"/>
        <v/>
      </c>
      <c r="Q108" s="3">
        <f>IF(O107="买",E108/E107-1,0)-IF(P108=1,计算结果!B$17,0)</f>
        <v>0</v>
      </c>
      <c r="R108" s="2">
        <f t="shared" si="12"/>
        <v>0.92003003304772557</v>
      </c>
      <c r="S108" s="3">
        <f>1-R108/MAX(R$2:R108)</f>
        <v>0.10999069797490324</v>
      </c>
    </row>
    <row r="109" spans="1:19" x14ac:dyDescent="0.15">
      <c r="A109" s="1">
        <v>38523</v>
      </c>
      <c r="B109">
        <v>881.62</v>
      </c>
      <c r="C109">
        <v>906.48</v>
      </c>
      <c r="D109">
        <v>872.56</v>
      </c>
      <c r="E109" s="2">
        <v>906.26</v>
      </c>
      <c r="F109" s="16">
        <v>10290889728</v>
      </c>
      <c r="G109" s="3">
        <f t="shared" si="10"/>
        <v>2.9443169684440162E-2</v>
      </c>
      <c r="H109" s="3">
        <f>1-E109/MAX(E$2:E109)</f>
        <v>0.13605597818833537</v>
      </c>
      <c r="I109" s="2">
        <f t="shared" si="13"/>
        <v>888.61333333333334</v>
      </c>
      <c r="J109" s="2">
        <f t="shared" si="16"/>
        <v>884.86166666666668</v>
      </c>
      <c r="K109" s="2">
        <f t="shared" si="17"/>
        <v>876.36749999999995</v>
      </c>
      <c r="L109" s="2">
        <f t="shared" si="18"/>
        <v>868.37916666666695</v>
      </c>
      <c r="M109" s="2">
        <f t="shared" si="9"/>
        <v>905.23687499999971</v>
      </c>
      <c r="N109" s="2">
        <f t="shared" si="14"/>
        <v>883.3278472222222</v>
      </c>
      <c r="O109" s="4" t="str">
        <f t="shared" si="15"/>
        <v>买</v>
      </c>
      <c r="P109" s="4">
        <f t="shared" si="11"/>
        <v>1</v>
      </c>
      <c r="Q109" s="3">
        <f>IF(O108="买",E109/E108-1,0)-IF(P109=1,计算结果!B$17,0)</f>
        <v>0</v>
      </c>
      <c r="R109" s="2">
        <f t="shared" si="12"/>
        <v>0.92003003304772557</v>
      </c>
      <c r="S109" s="3">
        <f>1-R109/MAX(R$2:R109)</f>
        <v>0.10999069797490324</v>
      </c>
    </row>
    <row r="110" spans="1:19" x14ac:dyDescent="0.15">
      <c r="A110" s="1">
        <v>38524</v>
      </c>
      <c r="B110">
        <v>906.31</v>
      </c>
      <c r="C110">
        <v>906.31</v>
      </c>
      <c r="D110">
        <v>894.39</v>
      </c>
      <c r="E110" s="2">
        <v>896.17</v>
      </c>
      <c r="F110" s="16">
        <v>6890936832</v>
      </c>
      <c r="G110" s="3">
        <f t="shared" si="10"/>
        <v>-1.1133670249155903E-2</v>
      </c>
      <c r="H110" s="3">
        <f>1-E110/MAX(E$2:E110)</f>
        <v>0.14567484604091596</v>
      </c>
      <c r="I110" s="2">
        <f t="shared" si="13"/>
        <v>894.25666666666666</v>
      </c>
      <c r="J110" s="2">
        <f t="shared" si="16"/>
        <v>885.39666666666665</v>
      </c>
      <c r="K110" s="2">
        <f t="shared" si="17"/>
        <v>882.87916666666661</v>
      </c>
      <c r="L110" s="2">
        <f t="shared" si="18"/>
        <v>868.91958333333343</v>
      </c>
      <c r="M110" s="2">
        <f t="shared" si="9"/>
        <v>903.39187499999969</v>
      </c>
      <c r="N110" s="2">
        <f t="shared" si="14"/>
        <v>885.06354166666654</v>
      </c>
      <c r="O110" s="4" t="str">
        <f t="shared" si="15"/>
        <v>买</v>
      </c>
      <c r="P110" s="4" t="str">
        <f t="shared" si="11"/>
        <v/>
      </c>
      <c r="Q110" s="3">
        <f>IF(O109="买",E110/E109-1,0)-IF(P110=1,计算结果!B$17,0)</f>
        <v>-1.1133670249155903E-2</v>
      </c>
      <c r="R110" s="2">
        <f t="shared" si="12"/>
        <v>0.90978672204045219</v>
      </c>
      <c r="S110" s="3">
        <f>1-R110/MAX(R$2:R110)</f>
        <v>0.11989976806233205</v>
      </c>
    </row>
    <row r="111" spans="1:19" x14ac:dyDescent="0.15">
      <c r="A111" s="1">
        <v>38525</v>
      </c>
      <c r="B111">
        <v>894.77</v>
      </c>
      <c r="C111">
        <v>901.24</v>
      </c>
      <c r="D111">
        <v>891.93</v>
      </c>
      <c r="E111" s="2">
        <v>900.65</v>
      </c>
      <c r="F111" s="16">
        <v>5882401280</v>
      </c>
      <c r="G111" s="3">
        <f t="shared" si="10"/>
        <v>4.9990515192430696E-3</v>
      </c>
      <c r="H111" s="3">
        <f>1-E111/MAX(E$2:E111)</f>
        <v>0.14140403058208928</v>
      </c>
      <c r="I111" s="2">
        <f t="shared" si="13"/>
        <v>901.02666666666664</v>
      </c>
      <c r="J111" s="2">
        <f t="shared" si="16"/>
        <v>888.24833333333333</v>
      </c>
      <c r="K111" s="2">
        <f t="shared" si="17"/>
        <v>888.01666666666654</v>
      </c>
      <c r="L111" s="2">
        <f t="shared" si="18"/>
        <v>869.60625000000016</v>
      </c>
      <c r="M111" s="2">
        <f t="shared" si="9"/>
        <v>901.25020833333303</v>
      </c>
      <c r="N111" s="2">
        <f t="shared" si="14"/>
        <v>886.2910416666665</v>
      </c>
      <c r="O111" s="4" t="str">
        <f t="shared" si="15"/>
        <v>买</v>
      </c>
      <c r="P111" s="4" t="str">
        <f t="shared" si="11"/>
        <v/>
      </c>
      <c r="Q111" s="3">
        <f>IF(O110="买",E111/E110-1,0)-IF(P111=1,计算结果!B$17,0)</f>
        <v>4.9990515192430696E-3</v>
      </c>
      <c r="R111" s="2">
        <f t="shared" si="12"/>
        <v>0.9143347927354557</v>
      </c>
      <c r="S111" s="3">
        <f>1-R111/MAX(R$2:R111)</f>
        <v>0.11550010166077784</v>
      </c>
    </row>
    <row r="112" spans="1:19" x14ac:dyDescent="0.15">
      <c r="A112" s="1">
        <v>38526</v>
      </c>
      <c r="B112">
        <v>900.06</v>
      </c>
      <c r="C112">
        <v>904.9</v>
      </c>
      <c r="D112">
        <v>892.83</v>
      </c>
      <c r="E112" s="2">
        <v>893.57</v>
      </c>
      <c r="F112" s="16">
        <v>5465028608</v>
      </c>
      <c r="G112" s="3">
        <f t="shared" si="10"/>
        <v>-7.8609892855159291E-3</v>
      </c>
      <c r="H112" s="3">
        <f>1-E112/MAX(E$2:E112)</f>
        <v>0.14815344429827071</v>
      </c>
      <c r="I112" s="2">
        <f t="shared" si="13"/>
        <v>896.79666666666662</v>
      </c>
      <c r="J112" s="2">
        <f t="shared" si="16"/>
        <v>892.70499999999993</v>
      </c>
      <c r="K112" s="2">
        <f t="shared" si="17"/>
        <v>892.70749999999998</v>
      </c>
      <c r="L112" s="2">
        <f t="shared" si="18"/>
        <v>870.05666666666673</v>
      </c>
      <c r="M112" s="2">
        <f t="shared" si="9"/>
        <v>899.1283333333331</v>
      </c>
      <c r="N112" s="2">
        <f t="shared" si="14"/>
        <v>887.29750000000001</v>
      </c>
      <c r="O112" s="4" t="str">
        <f t="shared" si="15"/>
        <v>买</v>
      </c>
      <c r="P112" s="4" t="str">
        <f t="shared" si="11"/>
        <v/>
      </c>
      <c r="Q112" s="3">
        <f>IF(O111="买",E112/E111-1,0)-IF(P112=1,计算结果!B$17,0)</f>
        <v>-7.8609892855159291E-3</v>
      </c>
      <c r="R112" s="2">
        <f t="shared" si="12"/>
        <v>0.90714721672638787</v>
      </c>
      <c r="S112" s="3">
        <f>1-R112/MAX(R$2:R112)</f>
        <v>0.12245314588466238</v>
      </c>
    </row>
    <row r="113" spans="1:19" x14ac:dyDescent="0.15">
      <c r="A113" s="1">
        <v>38527</v>
      </c>
      <c r="B113">
        <v>892.06</v>
      </c>
      <c r="C113">
        <v>898.67</v>
      </c>
      <c r="D113">
        <v>888.4</v>
      </c>
      <c r="E113" s="2">
        <v>898.3</v>
      </c>
      <c r="F113" s="16">
        <v>4732186112</v>
      </c>
      <c r="G113" s="3">
        <f t="shared" si="10"/>
        <v>5.2933737703815265E-3</v>
      </c>
      <c r="H113" s="3">
        <f>1-E113/MAX(E$2:E113)</f>
        <v>0.1436443020839292</v>
      </c>
      <c r="I113" s="2">
        <f t="shared" si="13"/>
        <v>897.50666666666666</v>
      </c>
      <c r="J113" s="2">
        <f t="shared" si="16"/>
        <v>895.88166666666666</v>
      </c>
      <c r="K113" s="2">
        <f t="shared" si="17"/>
        <v>892.08499999999992</v>
      </c>
      <c r="L113" s="2">
        <f t="shared" si="18"/>
        <v>871.51333333333332</v>
      </c>
      <c r="M113" s="2">
        <f t="shared" si="9"/>
        <v>897.45333333333326</v>
      </c>
      <c r="N113" s="2">
        <f t="shared" si="14"/>
        <v>887.01722222222224</v>
      </c>
      <c r="O113" s="4" t="str">
        <f t="shared" si="15"/>
        <v>买</v>
      </c>
      <c r="P113" s="4" t="str">
        <f t="shared" si="11"/>
        <v/>
      </c>
      <c r="Q113" s="3">
        <f>IF(O112="买",E113/E112-1,0)-IF(P113=1,计算结果!B$17,0)</f>
        <v>5.2933737703815265E-3</v>
      </c>
      <c r="R113" s="2">
        <f t="shared" si="12"/>
        <v>0.91194908600928193</v>
      </c>
      <c r="S113" s="3">
        <f>1-R113/MAX(R$2:R113)</f>
        <v>0.1178079623848074</v>
      </c>
    </row>
    <row r="114" spans="1:19" x14ac:dyDescent="0.15">
      <c r="A114" s="1">
        <v>38530</v>
      </c>
      <c r="B114">
        <v>904.21</v>
      </c>
      <c r="C114">
        <v>920.65</v>
      </c>
      <c r="D114">
        <v>904.21</v>
      </c>
      <c r="E114" s="2">
        <v>916.04</v>
      </c>
      <c r="F114" s="16">
        <v>8903493632</v>
      </c>
      <c r="G114" s="3">
        <f t="shared" si="10"/>
        <v>1.9748413670266141E-2</v>
      </c>
      <c r="H114" s="3">
        <f>1-E114/MAX(E$2:E114)</f>
        <v>0.12673263551259328</v>
      </c>
      <c r="I114" s="2">
        <f t="shared" si="13"/>
        <v>902.63666666666666</v>
      </c>
      <c r="J114" s="2">
        <f t="shared" si="16"/>
        <v>901.83166666666659</v>
      </c>
      <c r="K114" s="2">
        <f t="shared" si="17"/>
        <v>892.37166666666656</v>
      </c>
      <c r="L114" s="2">
        <f t="shared" si="18"/>
        <v>873.49583333333328</v>
      </c>
      <c r="M114" s="2">
        <f t="shared" ref="M114:M177" si="19">AVERAGE(E67:E114)</f>
        <v>895.68541666666658</v>
      </c>
      <c r="N114" s="2">
        <f t="shared" si="14"/>
        <v>887.18430555555551</v>
      </c>
      <c r="O114" s="4" t="str">
        <f t="shared" si="15"/>
        <v>买</v>
      </c>
      <c r="P114" s="4" t="str">
        <f t="shared" si="11"/>
        <v/>
      </c>
      <c r="Q114" s="3">
        <f>IF(O113="买",E114/E113-1,0)-IF(P114=1,计算结果!B$17,0)</f>
        <v>1.9748413670266141E-2</v>
      </c>
      <c r="R114" s="2">
        <f t="shared" si="12"/>
        <v>0.92995863380601429</v>
      </c>
      <c r="S114" s="3">
        <f>1-R114/MAX(R$2:R114)</f>
        <v>0.10038606908936765</v>
      </c>
    </row>
    <row r="115" spans="1:19" x14ac:dyDescent="0.15">
      <c r="A115" s="1">
        <v>38531</v>
      </c>
      <c r="B115">
        <v>913.48</v>
      </c>
      <c r="C115">
        <v>913.48</v>
      </c>
      <c r="D115">
        <v>901.21</v>
      </c>
      <c r="E115" s="2">
        <v>903.72</v>
      </c>
      <c r="F115" s="16">
        <v>5536098304</v>
      </c>
      <c r="G115" s="3">
        <f t="shared" si="10"/>
        <v>-1.3449194358324923E-2</v>
      </c>
      <c r="H115" s="3">
        <f>1-E115/MAX(E$2:E115)</f>
        <v>0.13847737802436655</v>
      </c>
      <c r="I115" s="2">
        <f t="shared" si="13"/>
        <v>906.02</v>
      </c>
      <c r="J115" s="2">
        <f t="shared" si="16"/>
        <v>901.4083333333333</v>
      </c>
      <c r="K115" s="2">
        <f t="shared" si="17"/>
        <v>893.13499999999976</v>
      </c>
      <c r="L115" s="2">
        <f t="shared" si="18"/>
        <v>874.96541666666678</v>
      </c>
      <c r="M115" s="2">
        <f t="shared" si="19"/>
        <v>893.9510416666667</v>
      </c>
      <c r="N115" s="2">
        <f t="shared" si="14"/>
        <v>887.35048611111108</v>
      </c>
      <c r="O115" s="4" t="str">
        <f t="shared" si="15"/>
        <v>买</v>
      </c>
      <c r="P115" s="4" t="str">
        <f t="shared" si="11"/>
        <v/>
      </c>
      <c r="Q115" s="3">
        <f>IF(O114="买",E115/E114-1,0)-IF(P115=1,计算结果!B$17,0)</f>
        <v>-1.3449194358324923E-2</v>
      </c>
      <c r="R115" s="2">
        <f t="shared" si="12"/>
        <v>0.91745143939475493</v>
      </c>
      <c r="S115" s="3">
        <f>1-R115/MAX(R$2:R115)</f>
        <v>0.11248515169364137</v>
      </c>
    </row>
    <row r="116" spans="1:19" x14ac:dyDescent="0.15">
      <c r="A116" s="1">
        <v>38532</v>
      </c>
      <c r="B116">
        <v>906.75</v>
      </c>
      <c r="C116">
        <v>907.57</v>
      </c>
      <c r="D116">
        <v>898.08</v>
      </c>
      <c r="E116" s="2">
        <v>898.9</v>
      </c>
      <c r="F116" s="16">
        <v>5751997952</v>
      </c>
      <c r="G116" s="3">
        <f t="shared" si="10"/>
        <v>-5.3335103793210603E-3</v>
      </c>
      <c r="H116" s="3">
        <f>1-E116/MAX(E$2:E116)</f>
        <v>0.14307231787069352</v>
      </c>
      <c r="I116" s="2">
        <f t="shared" si="13"/>
        <v>906.21999999999991</v>
      </c>
      <c r="J116" s="2">
        <f t="shared" si="16"/>
        <v>901.86333333333323</v>
      </c>
      <c r="K116" s="2">
        <f t="shared" si="17"/>
        <v>893.62999999999977</v>
      </c>
      <c r="L116" s="2">
        <f t="shared" si="18"/>
        <v>876.69750000000022</v>
      </c>
      <c r="M116" s="2">
        <f t="shared" si="19"/>
        <v>892.38479166666673</v>
      </c>
      <c r="N116" s="2">
        <f t="shared" si="14"/>
        <v>887.57076388888891</v>
      </c>
      <c r="O116" s="4" t="str">
        <f t="shared" si="15"/>
        <v>买</v>
      </c>
      <c r="P116" s="4" t="str">
        <f t="shared" si="11"/>
        <v/>
      </c>
      <c r="Q116" s="3">
        <f>IF(O115="买",E116/E115-1,0)-IF(P116=1,计算结果!B$17,0)</f>
        <v>-5.3335103793210603E-3</v>
      </c>
      <c r="R116" s="2">
        <f t="shared" si="12"/>
        <v>0.91255820262021992</v>
      </c>
      <c r="S116" s="3">
        <f>1-R116/MAX(R$2:R116)</f>
        <v>0.117218721348885</v>
      </c>
    </row>
    <row r="117" spans="1:19" x14ac:dyDescent="0.15">
      <c r="A117" s="1">
        <v>38533</v>
      </c>
      <c r="B117">
        <v>897.1</v>
      </c>
      <c r="C117">
        <v>897.1</v>
      </c>
      <c r="D117">
        <v>876.88</v>
      </c>
      <c r="E117" s="2">
        <v>878.69</v>
      </c>
      <c r="F117" s="16">
        <v>5597946368</v>
      </c>
      <c r="G117" s="3">
        <f t="shared" si="10"/>
        <v>-2.2483034820335868E-2</v>
      </c>
      <c r="H117" s="3">
        <f>1-E117/MAX(E$2:E117)</f>
        <v>0.16233865278651638</v>
      </c>
      <c r="I117" s="2">
        <f t="shared" si="13"/>
        <v>893.77</v>
      </c>
      <c r="J117" s="2">
        <f t="shared" si="16"/>
        <v>898.20333333333326</v>
      </c>
      <c r="K117" s="2">
        <f t="shared" si="17"/>
        <v>893.2258333333333</v>
      </c>
      <c r="L117" s="2">
        <f t="shared" si="18"/>
        <v>877.91333333333341</v>
      </c>
      <c r="M117" s="2">
        <f t="shared" si="19"/>
        <v>890.61229166666669</v>
      </c>
      <c r="N117" s="2">
        <f t="shared" si="14"/>
        <v>887.25048611111117</v>
      </c>
      <c r="O117" s="4" t="str">
        <f t="shared" si="15"/>
        <v>卖</v>
      </c>
      <c r="P117" s="4">
        <f t="shared" si="11"/>
        <v>1</v>
      </c>
      <c r="Q117" s="3">
        <f>IF(O116="买",E117/E116-1,0)-IF(P117=1,计算结果!B$17,0)</f>
        <v>-2.2483034820335868E-2</v>
      </c>
      <c r="R117" s="2">
        <f t="shared" si="12"/>
        <v>0.89204112477512643</v>
      </c>
      <c r="S117" s="3">
        <f>1-R117/MAX(R$2:R117)</f>
        <v>0.13706632357553861</v>
      </c>
    </row>
    <row r="118" spans="1:19" x14ac:dyDescent="0.15">
      <c r="A118" s="1">
        <v>38534</v>
      </c>
      <c r="B118">
        <v>875.93</v>
      </c>
      <c r="C118">
        <v>875.93</v>
      </c>
      <c r="D118">
        <v>858.37</v>
      </c>
      <c r="E118" s="2">
        <v>859.49</v>
      </c>
      <c r="F118" s="16">
        <v>5086726656</v>
      </c>
      <c r="G118" s="3">
        <f t="shared" si="10"/>
        <v>-2.1850709579032457E-2</v>
      </c>
      <c r="H118" s="3">
        <f>1-E118/MAX(E$2:E118)</f>
        <v>0.18064214761005926</v>
      </c>
      <c r="I118" s="2">
        <f t="shared" si="13"/>
        <v>879.02666666666664</v>
      </c>
      <c r="J118" s="2">
        <f t="shared" si="16"/>
        <v>892.5233333333332</v>
      </c>
      <c r="K118" s="2">
        <f t="shared" si="17"/>
        <v>892.61416666666673</v>
      </c>
      <c r="L118" s="2">
        <f t="shared" si="18"/>
        <v>878.07500000000027</v>
      </c>
      <c r="M118" s="2">
        <f t="shared" si="19"/>
        <v>888.39562500000011</v>
      </c>
      <c r="N118" s="2">
        <f t="shared" si="14"/>
        <v>886.36159722222237</v>
      </c>
      <c r="O118" s="4" t="str">
        <f t="shared" si="15"/>
        <v>卖</v>
      </c>
      <c r="P118" s="4" t="str">
        <f t="shared" si="11"/>
        <v/>
      </c>
      <c r="Q118" s="3">
        <f>IF(O117="买",E118/E117-1,0)-IF(P118=1,计算结果!B$17,0)</f>
        <v>0</v>
      </c>
      <c r="R118" s="2">
        <f t="shared" si="12"/>
        <v>0.89204112477512643</v>
      </c>
      <c r="S118" s="3">
        <f>1-R118/MAX(R$2:R118)</f>
        <v>0.13706632357553861</v>
      </c>
    </row>
    <row r="119" spans="1:19" x14ac:dyDescent="0.15">
      <c r="A119" s="1">
        <v>38537</v>
      </c>
      <c r="B119">
        <v>855.32</v>
      </c>
      <c r="C119">
        <v>856.1</v>
      </c>
      <c r="D119">
        <v>842.81</v>
      </c>
      <c r="E119" s="2">
        <v>855.93</v>
      </c>
      <c r="F119" s="16">
        <v>4026099456</v>
      </c>
      <c r="G119" s="3">
        <f t="shared" si="10"/>
        <v>-4.1419911808165955E-3</v>
      </c>
      <c r="H119" s="3">
        <f>1-E119/MAX(E$2:E119)</f>
        <v>0.18403592060859131</v>
      </c>
      <c r="I119" s="2">
        <f t="shared" si="13"/>
        <v>864.70333333333338</v>
      </c>
      <c r="J119" s="2">
        <f t="shared" si="16"/>
        <v>885.4616666666667</v>
      </c>
      <c r="K119" s="2">
        <f t="shared" si="17"/>
        <v>890.67166666666662</v>
      </c>
      <c r="L119" s="2">
        <f t="shared" si="18"/>
        <v>878.07416666666677</v>
      </c>
      <c r="M119" s="2">
        <f t="shared" si="19"/>
        <v>886.41770833333351</v>
      </c>
      <c r="N119" s="2">
        <f t="shared" si="14"/>
        <v>885.05451388888889</v>
      </c>
      <c r="O119" s="4" t="str">
        <f t="shared" si="15"/>
        <v>卖</v>
      </c>
      <c r="P119" s="4" t="str">
        <f t="shared" si="11"/>
        <v/>
      </c>
      <c r="Q119" s="3">
        <f>IF(O118="买",E119/E118-1,0)-IF(P119=1,计算结果!B$17,0)</f>
        <v>0</v>
      </c>
      <c r="R119" s="2">
        <f t="shared" si="12"/>
        <v>0.89204112477512643</v>
      </c>
      <c r="S119" s="3">
        <f>1-R119/MAX(R$2:R119)</f>
        <v>0.13706632357553861</v>
      </c>
    </row>
    <row r="120" spans="1:19" x14ac:dyDescent="0.15">
      <c r="A120" s="1">
        <v>38538</v>
      </c>
      <c r="B120">
        <v>853.68</v>
      </c>
      <c r="C120">
        <v>856.74</v>
      </c>
      <c r="D120">
        <v>845.36</v>
      </c>
      <c r="E120" s="2">
        <v>849.68</v>
      </c>
      <c r="F120" s="16">
        <v>4529674240</v>
      </c>
      <c r="G120" s="3">
        <f t="shared" si="10"/>
        <v>-7.3019989952449738E-3</v>
      </c>
      <c r="H120" s="3">
        <f>1-E120/MAX(E$2:E120)</f>
        <v>0.18999408949646335</v>
      </c>
      <c r="I120" s="2">
        <f t="shared" si="13"/>
        <v>855.0333333333333</v>
      </c>
      <c r="J120" s="2">
        <f t="shared" si="16"/>
        <v>874.40166666666676</v>
      </c>
      <c r="K120" s="2">
        <f t="shared" si="17"/>
        <v>888.11666666666667</v>
      </c>
      <c r="L120" s="2">
        <f t="shared" si="18"/>
        <v>878.58041666666668</v>
      </c>
      <c r="M120" s="2">
        <f t="shared" si="19"/>
        <v>884.45312500000011</v>
      </c>
      <c r="N120" s="2">
        <f t="shared" si="14"/>
        <v>883.71673611111112</v>
      </c>
      <c r="O120" s="4" t="str">
        <f t="shared" si="15"/>
        <v>卖</v>
      </c>
      <c r="P120" s="4" t="str">
        <f t="shared" si="11"/>
        <v/>
      </c>
      <c r="Q120" s="3">
        <f>IF(O119="买",E120/E119-1,0)-IF(P120=1,计算结果!B$17,0)</f>
        <v>0</v>
      </c>
      <c r="R120" s="2">
        <f t="shared" si="12"/>
        <v>0.89204112477512643</v>
      </c>
      <c r="S120" s="3">
        <f>1-R120/MAX(R$2:R120)</f>
        <v>0.13706632357553861</v>
      </c>
    </row>
    <row r="121" spans="1:19" x14ac:dyDescent="0.15">
      <c r="A121" s="1">
        <v>38539</v>
      </c>
      <c r="B121">
        <v>850.25</v>
      </c>
      <c r="C121">
        <v>854.45</v>
      </c>
      <c r="D121">
        <v>838.61</v>
      </c>
      <c r="E121" s="2">
        <v>842.56</v>
      </c>
      <c r="F121" s="16">
        <v>3627265536</v>
      </c>
      <c r="G121" s="3">
        <f t="shared" si="10"/>
        <v>-8.3796252706901386E-3</v>
      </c>
      <c r="H121" s="3">
        <f>1-E121/MAX(E$2:E121)</f>
        <v>0.19678163549352712</v>
      </c>
      <c r="I121" s="2">
        <f t="shared" si="13"/>
        <v>849.39</v>
      </c>
      <c r="J121" s="2">
        <f t="shared" si="16"/>
        <v>864.20833333333337</v>
      </c>
      <c r="K121" s="2">
        <f t="shared" si="17"/>
        <v>882.80833333333328</v>
      </c>
      <c r="L121" s="2">
        <f t="shared" si="18"/>
        <v>879.58791666666673</v>
      </c>
      <c r="M121" s="2">
        <f t="shared" si="19"/>
        <v>882.4418750000001</v>
      </c>
      <c r="N121" s="2">
        <f t="shared" si="14"/>
        <v>881.61270833333344</v>
      </c>
      <c r="O121" s="4" t="str">
        <f t="shared" si="15"/>
        <v>卖</v>
      </c>
      <c r="P121" s="4" t="str">
        <f t="shared" si="11"/>
        <v/>
      </c>
      <c r="Q121" s="3">
        <f>IF(O120="买",E121/E120-1,0)-IF(P121=1,计算结果!B$17,0)</f>
        <v>0</v>
      </c>
      <c r="R121" s="2">
        <f t="shared" si="12"/>
        <v>0.89204112477512643</v>
      </c>
      <c r="S121" s="3">
        <f>1-R121/MAX(R$2:R121)</f>
        <v>0.13706632357553861</v>
      </c>
    </row>
    <row r="122" spans="1:19" x14ac:dyDescent="0.15">
      <c r="A122" s="1">
        <v>38540</v>
      </c>
      <c r="B122">
        <v>841.75</v>
      </c>
      <c r="C122">
        <v>848.02</v>
      </c>
      <c r="D122">
        <v>839.28</v>
      </c>
      <c r="E122" s="2">
        <v>844.73</v>
      </c>
      <c r="F122" s="16">
        <v>2901826560</v>
      </c>
      <c r="G122" s="3">
        <f t="shared" si="10"/>
        <v>2.5754842385112831E-3</v>
      </c>
      <c r="H122" s="3">
        <f>1-E122/MAX(E$2:E122)</f>
        <v>0.1947129592556579</v>
      </c>
      <c r="I122" s="2">
        <f t="shared" si="13"/>
        <v>845.65666666666664</v>
      </c>
      <c r="J122" s="2">
        <f t="shared" si="16"/>
        <v>855.18</v>
      </c>
      <c r="K122" s="2">
        <f t="shared" si="17"/>
        <v>878.52166666666653</v>
      </c>
      <c r="L122" s="2">
        <f t="shared" si="18"/>
        <v>880.70041666666657</v>
      </c>
      <c r="M122" s="2">
        <f t="shared" si="19"/>
        <v>880.66395833333354</v>
      </c>
      <c r="N122" s="2">
        <f t="shared" si="14"/>
        <v>879.96201388888892</v>
      </c>
      <c r="O122" s="4" t="str">
        <f t="shared" si="15"/>
        <v>卖</v>
      </c>
      <c r="P122" s="4" t="str">
        <f t="shared" si="11"/>
        <v/>
      </c>
      <c r="Q122" s="3">
        <f>IF(O121="买",E122/E121-1,0)-IF(P122=1,计算结果!B$17,0)</f>
        <v>0</v>
      </c>
      <c r="R122" s="2">
        <f t="shared" si="12"/>
        <v>0.89204112477512643</v>
      </c>
      <c r="S122" s="3">
        <f>1-R122/MAX(R$2:R122)</f>
        <v>0.13706632357553861</v>
      </c>
    </row>
    <row r="123" spans="1:19" x14ac:dyDescent="0.15">
      <c r="A123" s="1">
        <v>38541</v>
      </c>
      <c r="B123">
        <v>842.62</v>
      </c>
      <c r="C123">
        <v>842.62</v>
      </c>
      <c r="D123">
        <v>827.23</v>
      </c>
      <c r="E123" s="2">
        <v>829.49</v>
      </c>
      <c r="F123" s="16">
        <v>3447787008</v>
      </c>
      <c r="G123" s="3">
        <f t="shared" si="10"/>
        <v>-1.8041267623974511E-2</v>
      </c>
      <c r="H123" s="3">
        <f>1-E123/MAX(E$2:E123)</f>
        <v>0.20924135827184509</v>
      </c>
      <c r="I123" s="2">
        <f t="shared" si="13"/>
        <v>838.92666666666662</v>
      </c>
      <c r="J123" s="2">
        <f t="shared" si="16"/>
        <v>846.9799999999999</v>
      </c>
      <c r="K123" s="2">
        <f t="shared" si="17"/>
        <v>872.59166666666658</v>
      </c>
      <c r="L123" s="2">
        <f t="shared" si="18"/>
        <v>880.30416666666667</v>
      </c>
      <c r="M123" s="2">
        <f t="shared" si="19"/>
        <v>878.42250000000013</v>
      </c>
      <c r="N123" s="2">
        <f t="shared" si="14"/>
        <v>877.1061111111112</v>
      </c>
      <c r="O123" s="4" t="str">
        <f t="shared" si="15"/>
        <v>卖</v>
      </c>
      <c r="P123" s="4" t="str">
        <f t="shared" si="11"/>
        <v/>
      </c>
      <c r="Q123" s="3">
        <f>IF(O122="买",E123/E122-1,0)-IF(P123=1,计算结果!B$17,0)</f>
        <v>0</v>
      </c>
      <c r="R123" s="2">
        <f t="shared" si="12"/>
        <v>0.89204112477512643</v>
      </c>
      <c r="S123" s="3">
        <f>1-R123/MAX(R$2:R123)</f>
        <v>0.13706632357553861</v>
      </c>
    </row>
    <row r="124" spans="1:19" x14ac:dyDescent="0.15">
      <c r="A124" s="1">
        <v>38544</v>
      </c>
      <c r="B124">
        <v>837.86</v>
      </c>
      <c r="C124">
        <v>850.66</v>
      </c>
      <c r="D124">
        <v>822.52</v>
      </c>
      <c r="E124" s="2">
        <v>824.1</v>
      </c>
      <c r="F124" s="16">
        <v>4092653568</v>
      </c>
      <c r="G124" s="3">
        <f t="shared" si="10"/>
        <v>-6.4979686313276774E-3</v>
      </c>
      <c r="H124" s="3">
        <f>1-E124/MAX(E$2:E124)</f>
        <v>0.21437968312074585</v>
      </c>
      <c r="I124" s="2">
        <f t="shared" si="13"/>
        <v>832.77333333333343</v>
      </c>
      <c r="J124" s="2">
        <f t="shared" si="16"/>
        <v>841.08166666666682</v>
      </c>
      <c r="K124" s="2">
        <f t="shared" si="17"/>
        <v>866.8024999999999</v>
      </c>
      <c r="L124" s="2">
        <f t="shared" si="18"/>
        <v>879.755</v>
      </c>
      <c r="M124" s="2">
        <f t="shared" si="19"/>
        <v>876.28708333333327</v>
      </c>
      <c r="N124" s="2">
        <f t="shared" si="14"/>
        <v>874.28152777777768</v>
      </c>
      <c r="O124" s="4" t="str">
        <f t="shared" si="15"/>
        <v>卖</v>
      </c>
      <c r="P124" s="4" t="str">
        <f t="shared" si="11"/>
        <v/>
      </c>
      <c r="Q124" s="3">
        <f>IF(O123="买",E124/E123-1,0)-IF(P124=1,计算结果!B$17,0)</f>
        <v>0</v>
      </c>
      <c r="R124" s="2">
        <f t="shared" si="12"/>
        <v>0.89204112477512643</v>
      </c>
      <c r="S124" s="3">
        <f>1-R124/MAX(R$2:R124)</f>
        <v>0.13706632357553861</v>
      </c>
    </row>
    <row r="125" spans="1:19" x14ac:dyDescent="0.15">
      <c r="A125" s="1">
        <v>38545</v>
      </c>
      <c r="B125">
        <v>821.91</v>
      </c>
      <c r="C125">
        <v>854.29</v>
      </c>
      <c r="D125">
        <v>818.86</v>
      </c>
      <c r="E125" s="2">
        <v>851.82</v>
      </c>
      <c r="F125" s="16">
        <v>7519245312</v>
      </c>
      <c r="G125" s="3">
        <f t="shared" si="10"/>
        <v>3.3636694575901016E-2</v>
      </c>
      <c r="H125" s="3">
        <f>1-E125/MAX(E$2:E125)</f>
        <v>0.1879540124692558</v>
      </c>
      <c r="I125" s="2">
        <f t="shared" si="13"/>
        <v>835.13666666666677</v>
      </c>
      <c r="J125" s="2">
        <f t="shared" si="16"/>
        <v>840.39666666666665</v>
      </c>
      <c r="K125" s="2">
        <f t="shared" si="17"/>
        <v>862.92916666666667</v>
      </c>
      <c r="L125" s="2">
        <f t="shared" si="18"/>
        <v>877.5070833333333</v>
      </c>
      <c r="M125" s="2">
        <f t="shared" si="19"/>
        <v>874.40687500000001</v>
      </c>
      <c r="N125" s="2">
        <f t="shared" si="14"/>
        <v>871.614375</v>
      </c>
      <c r="O125" s="4" t="str">
        <f t="shared" si="15"/>
        <v>卖</v>
      </c>
      <c r="P125" s="4" t="str">
        <f t="shared" si="11"/>
        <v/>
      </c>
      <c r="Q125" s="3">
        <f>IF(O124="买",E125/E124-1,0)-IF(P125=1,计算结果!B$17,0)</f>
        <v>0</v>
      </c>
      <c r="R125" s="2">
        <f t="shared" si="12"/>
        <v>0.89204112477512643</v>
      </c>
      <c r="S125" s="3">
        <f>1-R125/MAX(R$2:R125)</f>
        <v>0.13706632357553861</v>
      </c>
    </row>
    <row r="126" spans="1:19" x14ac:dyDescent="0.15">
      <c r="A126" s="1">
        <v>38546</v>
      </c>
      <c r="B126">
        <v>850.47</v>
      </c>
      <c r="C126">
        <v>851.95</v>
      </c>
      <c r="D126">
        <v>841.86</v>
      </c>
      <c r="E126" s="2">
        <v>846.23</v>
      </c>
      <c r="F126" s="16">
        <v>4674024448</v>
      </c>
      <c r="G126" s="3">
        <f t="shared" si="10"/>
        <v>-6.5624192904604195E-3</v>
      </c>
      <c r="H126" s="3">
        <f>1-E126/MAX(E$2:E126)</f>
        <v>0.1932829987225686</v>
      </c>
      <c r="I126" s="2">
        <f t="shared" si="13"/>
        <v>840.7166666666667</v>
      </c>
      <c r="J126" s="2">
        <f t="shared" si="16"/>
        <v>839.82166666666672</v>
      </c>
      <c r="K126" s="2">
        <f t="shared" si="17"/>
        <v>857.11166666666668</v>
      </c>
      <c r="L126" s="2">
        <f t="shared" si="18"/>
        <v>874.74166666666667</v>
      </c>
      <c r="M126" s="2">
        <f t="shared" si="19"/>
        <v>872.61166666666668</v>
      </c>
      <c r="N126" s="2">
        <f t="shared" si="14"/>
        <v>868.15500000000009</v>
      </c>
      <c r="O126" s="4" t="str">
        <f t="shared" si="15"/>
        <v>卖</v>
      </c>
      <c r="P126" s="4" t="str">
        <f t="shared" si="11"/>
        <v/>
      </c>
      <c r="Q126" s="3">
        <f>IF(O125="买",E126/E125-1,0)-IF(P126=1,计算结果!B$17,0)</f>
        <v>0</v>
      </c>
      <c r="R126" s="2">
        <f t="shared" si="12"/>
        <v>0.89204112477512643</v>
      </c>
      <c r="S126" s="3">
        <f>1-R126/MAX(R$2:R126)</f>
        <v>0.13706632357553861</v>
      </c>
    </row>
    <row r="127" spans="1:19" x14ac:dyDescent="0.15">
      <c r="A127" s="1">
        <v>38547</v>
      </c>
      <c r="B127">
        <v>844.94</v>
      </c>
      <c r="C127">
        <v>856.09</v>
      </c>
      <c r="D127">
        <v>843.18</v>
      </c>
      <c r="E127" s="2">
        <v>849.59</v>
      </c>
      <c r="F127" s="16">
        <v>4742557184</v>
      </c>
      <c r="G127" s="3">
        <f t="shared" si="10"/>
        <v>3.9705517412524927E-3</v>
      </c>
      <c r="H127" s="3">
        <f>1-E127/MAX(E$2:E127)</f>
        <v>0.19007988712844859</v>
      </c>
      <c r="I127" s="2">
        <f t="shared" si="13"/>
        <v>849.21333333333348</v>
      </c>
      <c r="J127" s="2">
        <f t="shared" si="16"/>
        <v>840.99333333333345</v>
      </c>
      <c r="K127" s="2">
        <f t="shared" si="17"/>
        <v>852.6008333333333</v>
      </c>
      <c r="L127" s="2">
        <f t="shared" si="18"/>
        <v>872.86791666666659</v>
      </c>
      <c r="M127" s="2">
        <f t="shared" si="19"/>
        <v>871.37041666666664</v>
      </c>
      <c r="N127" s="2">
        <f t="shared" si="14"/>
        <v>865.61305555555555</v>
      </c>
      <c r="O127" s="4" t="str">
        <f t="shared" si="15"/>
        <v>卖</v>
      </c>
      <c r="P127" s="4" t="str">
        <f t="shared" si="11"/>
        <v/>
      </c>
      <c r="Q127" s="3">
        <f>IF(O126="买",E127/E126-1,0)-IF(P127=1,计算结果!B$17,0)</f>
        <v>0</v>
      </c>
      <c r="R127" s="2">
        <f t="shared" si="12"/>
        <v>0.89204112477512643</v>
      </c>
      <c r="S127" s="3">
        <f>1-R127/MAX(R$2:R127)</f>
        <v>0.13706632357553861</v>
      </c>
    </row>
    <row r="128" spans="1:19" x14ac:dyDescent="0.15">
      <c r="A128" s="1">
        <v>38548</v>
      </c>
      <c r="B128">
        <v>849.87</v>
      </c>
      <c r="C128">
        <v>854.6</v>
      </c>
      <c r="D128">
        <v>837.78</v>
      </c>
      <c r="E128" s="2">
        <v>841</v>
      </c>
      <c r="F128" s="16">
        <v>4203939584</v>
      </c>
      <c r="G128" s="3">
        <f t="shared" si="10"/>
        <v>-1.0110759307430661E-2</v>
      </c>
      <c r="H128" s="3">
        <f>1-E128/MAX(E$2:E128)</f>
        <v>0.19826879444793988</v>
      </c>
      <c r="I128" s="2">
        <f t="shared" si="13"/>
        <v>845.60666666666668</v>
      </c>
      <c r="J128" s="2">
        <f t="shared" si="16"/>
        <v>840.37166666666678</v>
      </c>
      <c r="K128" s="2">
        <f t="shared" si="17"/>
        <v>847.77583333333325</v>
      </c>
      <c r="L128" s="2">
        <f t="shared" si="18"/>
        <v>870.70291666666651</v>
      </c>
      <c r="M128" s="2">
        <f t="shared" si="19"/>
        <v>869.86875000000009</v>
      </c>
      <c r="N128" s="2">
        <f t="shared" si="14"/>
        <v>862.78249999999991</v>
      </c>
      <c r="O128" s="4" t="str">
        <f t="shared" si="15"/>
        <v>卖</v>
      </c>
      <c r="P128" s="4" t="str">
        <f t="shared" si="11"/>
        <v/>
      </c>
      <c r="Q128" s="3">
        <f>IF(O127="买",E128/E127-1,0)-IF(P128=1,计算结果!B$17,0)</f>
        <v>0</v>
      </c>
      <c r="R128" s="2">
        <f t="shared" si="12"/>
        <v>0.89204112477512643</v>
      </c>
      <c r="S128" s="3">
        <f>1-R128/MAX(R$2:R128)</f>
        <v>0.13706632357553861</v>
      </c>
    </row>
    <row r="129" spans="1:19" x14ac:dyDescent="0.15">
      <c r="A129" s="1">
        <v>38551</v>
      </c>
      <c r="B129">
        <v>839.22</v>
      </c>
      <c r="C129">
        <v>840.01</v>
      </c>
      <c r="D129">
        <v>829.68</v>
      </c>
      <c r="E129" s="2">
        <v>832.99</v>
      </c>
      <c r="F129" s="16">
        <v>3767754752</v>
      </c>
      <c r="G129" s="3">
        <f t="shared" si="10"/>
        <v>-9.5243757431628939E-3</v>
      </c>
      <c r="H129" s="3">
        <f>1-E129/MAX(E$2:E129)</f>
        <v>0.20590478369463672</v>
      </c>
      <c r="I129" s="2">
        <f t="shared" si="13"/>
        <v>841.19333333333327</v>
      </c>
      <c r="J129" s="2">
        <f t="shared" si="16"/>
        <v>840.95499999999993</v>
      </c>
      <c r="K129" s="2">
        <f t="shared" si="17"/>
        <v>843.96749999999986</v>
      </c>
      <c r="L129" s="2">
        <f t="shared" si="18"/>
        <v>868.59666666666669</v>
      </c>
      <c r="M129" s="2">
        <f t="shared" si="19"/>
        <v>868.43416666666678</v>
      </c>
      <c r="N129" s="2">
        <f t="shared" si="14"/>
        <v>860.33277777777778</v>
      </c>
      <c r="O129" s="4" t="str">
        <f t="shared" si="15"/>
        <v>卖</v>
      </c>
      <c r="P129" s="4" t="str">
        <f t="shared" si="11"/>
        <v/>
      </c>
      <c r="Q129" s="3">
        <f>IF(O128="买",E129/E128-1,0)-IF(P129=1,计算结果!B$17,0)</f>
        <v>0</v>
      </c>
      <c r="R129" s="2">
        <f t="shared" si="12"/>
        <v>0.89204112477512643</v>
      </c>
      <c r="S129" s="3">
        <f>1-R129/MAX(R$2:R129)</f>
        <v>0.13706632357553861</v>
      </c>
    </row>
    <row r="130" spans="1:19" x14ac:dyDescent="0.15">
      <c r="A130" s="1">
        <v>38552</v>
      </c>
      <c r="B130">
        <v>831.5</v>
      </c>
      <c r="C130">
        <v>840.14</v>
      </c>
      <c r="D130">
        <v>829.28</v>
      </c>
      <c r="E130" s="2">
        <v>835.61</v>
      </c>
      <c r="F130" s="16">
        <v>3622924800</v>
      </c>
      <c r="G130" s="3">
        <f t="shared" si="10"/>
        <v>3.1452958618951588E-3</v>
      </c>
      <c r="H130" s="3">
        <f>1-E130/MAX(E$2:E130)</f>
        <v>0.20340711929684074</v>
      </c>
      <c r="I130" s="2">
        <f t="shared" si="13"/>
        <v>836.5333333333333</v>
      </c>
      <c r="J130" s="2">
        <f t="shared" si="16"/>
        <v>842.87333333333333</v>
      </c>
      <c r="K130" s="2">
        <f t="shared" si="17"/>
        <v>841.97750000000008</v>
      </c>
      <c r="L130" s="2">
        <f t="shared" si="18"/>
        <v>867.29583333333346</v>
      </c>
      <c r="M130" s="2">
        <f t="shared" si="19"/>
        <v>867.38812500000006</v>
      </c>
      <c r="N130" s="2">
        <f t="shared" si="14"/>
        <v>858.88715277777783</v>
      </c>
      <c r="O130" s="4" t="str">
        <f t="shared" si="15"/>
        <v>卖</v>
      </c>
      <c r="P130" s="4" t="str">
        <f t="shared" si="11"/>
        <v/>
      </c>
      <c r="Q130" s="3">
        <f>IF(O129="买",E130/E129-1,0)-IF(P130=1,计算结果!B$17,0)</f>
        <v>0</v>
      </c>
      <c r="R130" s="2">
        <f t="shared" si="12"/>
        <v>0.89204112477512643</v>
      </c>
      <c r="S130" s="3">
        <f>1-R130/MAX(R$2:R130)</f>
        <v>0.13706632357553861</v>
      </c>
    </row>
    <row r="131" spans="1:19" x14ac:dyDescent="0.15">
      <c r="A131" s="1">
        <v>38553</v>
      </c>
      <c r="B131">
        <v>835.3</v>
      </c>
      <c r="C131">
        <v>844.71</v>
      </c>
      <c r="D131">
        <v>832.14</v>
      </c>
      <c r="E131" s="2">
        <v>842.64</v>
      </c>
      <c r="F131" s="16">
        <v>3953440000</v>
      </c>
      <c r="G131" s="3">
        <f t="shared" ref="G131:G194" si="20">E131/E130-1</f>
        <v>8.4130156412680623E-3</v>
      </c>
      <c r="H131" s="3">
        <f>1-E131/MAX(E$2:E131)</f>
        <v>0.19670537093176232</v>
      </c>
      <c r="I131" s="2">
        <f t="shared" si="13"/>
        <v>837.07999999999993</v>
      </c>
      <c r="J131" s="2">
        <f t="shared" si="16"/>
        <v>841.34333333333336</v>
      </c>
      <c r="K131" s="2">
        <f t="shared" si="17"/>
        <v>840.87</v>
      </c>
      <c r="L131" s="2">
        <f t="shared" si="18"/>
        <v>865.77083333333337</v>
      </c>
      <c r="M131" s="2">
        <f t="shared" si="19"/>
        <v>866.45270833333336</v>
      </c>
      <c r="N131" s="2">
        <f t="shared" si="14"/>
        <v>857.69784722222221</v>
      </c>
      <c r="O131" s="4" t="str">
        <f t="shared" si="15"/>
        <v>卖</v>
      </c>
      <c r="P131" s="4" t="str">
        <f t="shared" si="11"/>
        <v/>
      </c>
      <c r="Q131" s="3">
        <f>IF(O130="买",E131/E130-1,0)-IF(P131=1,计算结果!B$17,0)</f>
        <v>0</v>
      </c>
      <c r="R131" s="2">
        <f t="shared" si="12"/>
        <v>0.89204112477512643</v>
      </c>
      <c r="S131" s="3">
        <f>1-R131/MAX(R$2:R131)</f>
        <v>0.13706632357553861</v>
      </c>
    </row>
    <row r="132" spans="1:19" x14ac:dyDescent="0.15">
      <c r="A132" s="1">
        <v>38554</v>
      </c>
      <c r="B132">
        <v>842.75</v>
      </c>
      <c r="C132">
        <v>843.99</v>
      </c>
      <c r="D132">
        <v>835.76</v>
      </c>
      <c r="E132" s="2">
        <v>843.99</v>
      </c>
      <c r="F132" s="16">
        <v>4118496768</v>
      </c>
      <c r="G132" s="3">
        <f t="shared" si="20"/>
        <v>1.6021076616348218E-3</v>
      </c>
      <c r="H132" s="3">
        <f>1-E132/MAX(E$2:E132)</f>
        <v>0.19541840645198194</v>
      </c>
      <c r="I132" s="2">
        <f t="shared" si="13"/>
        <v>840.74666666666656</v>
      </c>
      <c r="J132" s="2">
        <f t="shared" si="16"/>
        <v>840.96999999999991</v>
      </c>
      <c r="K132" s="2">
        <f t="shared" si="17"/>
        <v>840.39583333333337</v>
      </c>
      <c r="L132" s="2">
        <f t="shared" si="18"/>
        <v>864.25625000000002</v>
      </c>
      <c r="M132" s="2">
        <f t="shared" si="19"/>
        <v>865.80104166666672</v>
      </c>
      <c r="N132" s="2">
        <f t="shared" si="14"/>
        <v>856.81770833333337</v>
      </c>
      <c r="O132" s="4" t="str">
        <f t="shared" si="15"/>
        <v>卖</v>
      </c>
      <c r="P132" s="4" t="str">
        <f t="shared" ref="P132:P195" si="21">IF(O131&lt;&gt;O132,1,"")</f>
        <v/>
      </c>
      <c r="Q132" s="3">
        <f>IF(O131="买",E132/E131-1,0)-IF(P132=1,计算结果!B$17,0)</f>
        <v>0</v>
      </c>
      <c r="R132" s="2">
        <f t="shared" ref="R132:R195" si="22">IFERROR(R131*(1+Q132),R131)</f>
        <v>0.89204112477512643</v>
      </c>
      <c r="S132" s="3">
        <f>1-R132/MAX(R$2:R132)</f>
        <v>0.13706632357553861</v>
      </c>
    </row>
    <row r="133" spans="1:19" x14ac:dyDescent="0.15">
      <c r="A133" s="1">
        <v>38555</v>
      </c>
      <c r="B133">
        <v>847.54</v>
      </c>
      <c r="C133">
        <v>867.16</v>
      </c>
      <c r="D133">
        <v>842.99</v>
      </c>
      <c r="E133" s="2">
        <v>859.69</v>
      </c>
      <c r="F133" s="16">
        <v>10210013184</v>
      </c>
      <c r="G133" s="3">
        <f t="shared" si="20"/>
        <v>1.8602116138816793E-2</v>
      </c>
      <c r="H133" s="3">
        <f>1-E133/MAX(E$2:E133)</f>
        <v>0.18045148620564733</v>
      </c>
      <c r="I133" s="2">
        <f t="shared" ref="I133:I196" si="23">AVERAGE(E131:E133)</f>
        <v>848.77333333333343</v>
      </c>
      <c r="J133" s="2">
        <f t="shared" si="16"/>
        <v>842.65333333333331</v>
      </c>
      <c r="K133" s="2">
        <f t="shared" si="17"/>
        <v>841.82333333333338</v>
      </c>
      <c r="L133" s="2">
        <f t="shared" si="18"/>
        <v>862.31583333333322</v>
      </c>
      <c r="M133" s="2">
        <f t="shared" si="19"/>
        <v>865.3475000000002</v>
      </c>
      <c r="N133" s="2">
        <f t="shared" ref="N133:N196" si="24">IFERROR(AVERAGE(K133:M133),"")</f>
        <v>856.4955555555556</v>
      </c>
      <c r="O133" s="4" t="str">
        <f t="shared" ref="O133:O196" si="25">IF(E133&gt;N133,"买","卖")</f>
        <v>买</v>
      </c>
      <c r="P133" s="4">
        <f t="shared" si="21"/>
        <v>1</v>
      </c>
      <c r="Q133" s="3">
        <f>IF(O132="买",E133/E132-1,0)-IF(P133=1,计算结果!B$17,0)</f>
        <v>0</v>
      </c>
      <c r="R133" s="2">
        <f t="shared" si="22"/>
        <v>0.89204112477512643</v>
      </c>
      <c r="S133" s="3">
        <f>1-R133/MAX(R$2:R133)</f>
        <v>0.13706632357553861</v>
      </c>
    </row>
    <row r="134" spans="1:19" x14ac:dyDescent="0.15">
      <c r="A134" s="1">
        <v>38558</v>
      </c>
      <c r="B134">
        <v>858.33</v>
      </c>
      <c r="C134">
        <v>860.95</v>
      </c>
      <c r="D134">
        <v>854.28</v>
      </c>
      <c r="E134" s="2">
        <v>856.86</v>
      </c>
      <c r="F134" s="16">
        <v>5762384896</v>
      </c>
      <c r="G134" s="3">
        <f t="shared" si="20"/>
        <v>-3.2918842838698392E-3</v>
      </c>
      <c r="H134" s="3">
        <f>1-E134/MAX(E$2:E134)</f>
        <v>0.1831493450780759</v>
      </c>
      <c r="I134" s="2">
        <f t="shared" si="23"/>
        <v>853.51333333333332</v>
      </c>
      <c r="J134" s="2">
        <f t="shared" si="16"/>
        <v>845.29666666666662</v>
      </c>
      <c r="K134" s="2">
        <f t="shared" si="17"/>
        <v>842.83416666666687</v>
      </c>
      <c r="L134" s="2">
        <f t="shared" si="18"/>
        <v>860.67791666666665</v>
      </c>
      <c r="M134" s="2">
        <f t="shared" si="19"/>
        <v>864.79875000000027</v>
      </c>
      <c r="N134" s="2">
        <f t="shared" si="24"/>
        <v>856.10361111111126</v>
      </c>
      <c r="O134" s="4" t="str">
        <f t="shared" si="25"/>
        <v>买</v>
      </c>
      <c r="P134" s="4" t="str">
        <f t="shared" si="21"/>
        <v/>
      </c>
      <c r="Q134" s="3">
        <f>IF(O133="买",E134/E133-1,0)-IF(P134=1,计算结果!B$17,0)</f>
        <v>-3.2918842838698392E-3</v>
      </c>
      <c r="R134" s="2">
        <f t="shared" si="22"/>
        <v>0.88910462861591366</v>
      </c>
      <c r="S134" s="3">
        <f>1-R134/MAX(R$2:R134)</f>
        <v>0.13990700138298229</v>
      </c>
    </row>
    <row r="135" spans="1:19" x14ac:dyDescent="0.15">
      <c r="A135" s="1">
        <v>38559</v>
      </c>
      <c r="B135">
        <v>856.19</v>
      </c>
      <c r="C135">
        <v>880.03</v>
      </c>
      <c r="D135">
        <v>856.19</v>
      </c>
      <c r="E135" s="2">
        <v>876.48</v>
      </c>
      <c r="F135" s="16">
        <v>10513581056</v>
      </c>
      <c r="G135" s="3">
        <f t="shared" si="20"/>
        <v>2.2897556193543833E-2</v>
      </c>
      <c r="H135" s="3">
        <f>1-E135/MAX(E$2:E135)</f>
        <v>0.16444546130526794</v>
      </c>
      <c r="I135" s="2">
        <f t="shared" si="23"/>
        <v>864.34333333333336</v>
      </c>
      <c r="J135" s="2">
        <f t="shared" si="16"/>
        <v>852.54500000000007</v>
      </c>
      <c r="K135" s="2">
        <f t="shared" si="17"/>
        <v>846.75</v>
      </c>
      <c r="L135" s="2">
        <f t="shared" si="18"/>
        <v>859.67083333333323</v>
      </c>
      <c r="M135" s="2">
        <f t="shared" si="19"/>
        <v>864.63854166666681</v>
      </c>
      <c r="N135" s="2">
        <f t="shared" si="24"/>
        <v>857.01979166666661</v>
      </c>
      <c r="O135" s="4" t="str">
        <f t="shared" si="25"/>
        <v>买</v>
      </c>
      <c r="P135" s="4" t="str">
        <f t="shared" si="21"/>
        <v/>
      </c>
      <c r="Q135" s="3">
        <f>IF(O134="买",E135/E134-1,0)-IF(P135=1,计算结果!B$17,0)</f>
        <v>2.2897556193543833E-2</v>
      </c>
      <c r="R135" s="2">
        <f t="shared" si="22"/>
        <v>0.90946295181158643</v>
      </c>
      <c r="S135" s="3">
        <f>1-R135/MAX(R$2:R135)</f>
        <v>0.12021297361547545</v>
      </c>
    </row>
    <row r="136" spans="1:19" x14ac:dyDescent="0.15">
      <c r="A136" s="1">
        <v>38560</v>
      </c>
      <c r="B136">
        <v>876.94</v>
      </c>
      <c r="C136">
        <v>894.03</v>
      </c>
      <c r="D136">
        <v>876.04</v>
      </c>
      <c r="E136" s="2">
        <v>894.01</v>
      </c>
      <c r="F136" s="16">
        <v>9688109056</v>
      </c>
      <c r="G136" s="3">
        <f t="shared" si="20"/>
        <v>2.0000456370938169E-2</v>
      </c>
      <c r="H136" s="3">
        <f>1-E136/MAX(E$2:E136)</f>
        <v>0.14773398920856451</v>
      </c>
      <c r="I136" s="2">
        <f t="shared" si="23"/>
        <v>875.78333333333342</v>
      </c>
      <c r="J136" s="2">
        <f t="shared" ref="J136:J199" si="26">AVERAGE(E131:E136)</f>
        <v>862.27833333333331</v>
      </c>
      <c r="K136" s="2">
        <f t="shared" si="17"/>
        <v>852.57583333333332</v>
      </c>
      <c r="L136" s="2">
        <f t="shared" si="18"/>
        <v>859.68916666666655</v>
      </c>
      <c r="M136" s="2">
        <f t="shared" si="19"/>
        <v>864.87291666666681</v>
      </c>
      <c r="N136" s="2">
        <f t="shared" si="24"/>
        <v>859.04597222222219</v>
      </c>
      <c r="O136" s="4" t="str">
        <f t="shared" si="25"/>
        <v>买</v>
      </c>
      <c r="P136" s="4" t="str">
        <f t="shared" si="21"/>
        <v/>
      </c>
      <c r="Q136" s="3">
        <f>IF(O135="买",E136/E135-1,0)-IF(P136=1,计算结果!B$17,0)</f>
        <v>2.0000456370938169E-2</v>
      </c>
      <c r="R136" s="2">
        <f t="shared" si="22"/>
        <v>0.92765262590027875</v>
      </c>
      <c r="S136" s="3">
        <f>1-R136/MAX(R$2:R136)</f>
        <v>0.10261683157855439</v>
      </c>
    </row>
    <row r="137" spans="1:19" x14ac:dyDescent="0.15">
      <c r="A137" s="1">
        <v>38561</v>
      </c>
      <c r="B137">
        <v>893.88</v>
      </c>
      <c r="C137">
        <v>901</v>
      </c>
      <c r="D137">
        <v>888.5</v>
      </c>
      <c r="E137" s="2">
        <v>890.89</v>
      </c>
      <c r="F137" s="16">
        <v>10326374400</v>
      </c>
      <c r="G137" s="3">
        <f t="shared" si="20"/>
        <v>-3.4898938490620646E-3</v>
      </c>
      <c r="H137" s="3">
        <f>1-E137/MAX(E$2:E137)</f>
        <v>0.15070830711739025</v>
      </c>
      <c r="I137" s="2">
        <f t="shared" si="23"/>
        <v>887.12666666666667</v>
      </c>
      <c r="J137" s="2">
        <f t="shared" si="26"/>
        <v>870.32</v>
      </c>
      <c r="K137" s="2">
        <f t="shared" si="17"/>
        <v>855.83166666666659</v>
      </c>
      <c r="L137" s="2">
        <f t="shared" si="18"/>
        <v>859.38041666666652</v>
      </c>
      <c r="M137" s="2">
        <f t="shared" si="19"/>
        <v>865.44687500000009</v>
      </c>
      <c r="N137" s="2">
        <f t="shared" si="24"/>
        <v>860.21965277777781</v>
      </c>
      <c r="O137" s="4" t="str">
        <f t="shared" si="25"/>
        <v>买</v>
      </c>
      <c r="P137" s="4" t="str">
        <f t="shared" si="21"/>
        <v/>
      </c>
      <c r="Q137" s="3">
        <f>IF(O136="买",E137/E136-1,0)-IF(P137=1,计算结果!B$17,0)</f>
        <v>-3.4898938490620646E-3</v>
      </c>
      <c r="R137" s="2">
        <f t="shared" si="22"/>
        <v>0.92441521670708304</v>
      </c>
      <c r="S137" s="3">
        <f>1-R137/MAX(R$2:R137)</f>
        <v>0.1057486035782802</v>
      </c>
    </row>
    <row r="138" spans="1:19" x14ac:dyDescent="0.15">
      <c r="A138" s="1">
        <v>38562</v>
      </c>
      <c r="B138">
        <v>889.41</v>
      </c>
      <c r="C138">
        <v>892.29</v>
      </c>
      <c r="D138">
        <v>883.38</v>
      </c>
      <c r="E138" s="2">
        <v>888.16</v>
      </c>
      <c r="F138" s="16">
        <v>6409061888</v>
      </c>
      <c r="G138" s="3">
        <f t="shared" si="20"/>
        <v>-3.0643513789581078E-3</v>
      </c>
      <c r="H138" s="3">
        <f>1-E138/MAX(E$2:E138)</f>
        <v>0.1533108352876128</v>
      </c>
      <c r="I138" s="2">
        <f t="shared" si="23"/>
        <v>891.02</v>
      </c>
      <c r="J138" s="2">
        <f t="shared" si="26"/>
        <v>877.68166666666673</v>
      </c>
      <c r="K138" s="2">
        <f t="shared" si="17"/>
        <v>859.32583333333332</v>
      </c>
      <c r="L138" s="2">
        <f t="shared" si="18"/>
        <v>858.21874999999989</v>
      </c>
      <c r="M138" s="2">
        <f t="shared" si="19"/>
        <v>865.85729166666681</v>
      </c>
      <c r="N138" s="2">
        <f t="shared" si="24"/>
        <v>861.13395833333334</v>
      </c>
      <c r="O138" s="4" t="str">
        <f t="shared" si="25"/>
        <v>买</v>
      </c>
      <c r="P138" s="4" t="str">
        <f t="shared" si="21"/>
        <v/>
      </c>
      <c r="Q138" s="3">
        <f>IF(O137="买",E138/E137-1,0)-IF(P138=1,计算结果!B$17,0)</f>
        <v>-3.0643513789581078E-3</v>
      </c>
      <c r="R138" s="2">
        <f t="shared" si="22"/>
        <v>0.92158248366303686</v>
      </c>
      <c r="S138" s="3">
        <f>1-R138/MAX(R$2:R138)</f>
        <v>0.10848890407804035</v>
      </c>
    </row>
    <row r="139" spans="1:19" x14ac:dyDescent="0.15">
      <c r="A139" s="1">
        <v>38565</v>
      </c>
      <c r="B139">
        <v>887.72</v>
      </c>
      <c r="C139">
        <v>897.28</v>
      </c>
      <c r="D139">
        <v>885.85</v>
      </c>
      <c r="E139" s="2">
        <v>891.61</v>
      </c>
      <c r="F139" s="16">
        <v>5451576832</v>
      </c>
      <c r="G139" s="3">
        <f t="shared" si="20"/>
        <v>3.8844352368943014E-3</v>
      </c>
      <c r="H139" s="3">
        <f>1-E139/MAX(E$2:E139)</f>
        <v>0.15002192606150733</v>
      </c>
      <c r="I139" s="2">
        <f t="shared" si="23"/>
        <v>890.21999999999991</v>
      </c>
      <c r="J139" s="2">
        <f t="shared" si="26"/>
        <v>883.00166666666667</v>
      </c>
      <c r="K139" s="2">
        <f t="shared" si="17"/>
        <v>862.82749999999999</v>
      </c>
      <c r="L139" s="2">
        <f t="shared" si="18"/>
        <v>857.71416666666664</v>
      </c>
      <c r="M139" s="2">
        <f t="shared" si="19"/>
        <v>866.33979166666688</v>
      </c>
      <c r="N139" s="2">
        <f t="shared" si="24"/>
        <v>862.29381944444447</v>
      </c>
      <c r="O139" s="4" t="str">
        <f t="shared" si="25"/>
        <v>买</v>
      </c>
      <c r="P139" s="4" t="str">
        <f t="shared" si="21"/>
        <v/>
      </c>
      <c r="Q139" s="3">
        <f>IF(O138="买",E139/E138-1,0)-IF(P139=1,计算结果!B$17,0)</f>
        <v>3.8844352368943014E-3</v>
      </c>
      <c r="R139" s="2">
        <f t="shared" si="22"/>
        <v>0.92516231113628211</v>
      </c>
      <c r="S139" s="3">
        <f>1-R139/MAX(R$2:R139)</f>
        <v>0.10502588696295878</v>
      </c>
    </row>
    <row r="140" spans="1:19" x14ac:dyDescent="0.15">
      <c r="A140" s="1">
        <v>38566</v>
      </c>
      <c r="B140">
        <v>892.13</v>
      </c>
      <c r="C140">
        <v>903.65</v>
      </c>
      <c r="D140">
        <v>888.4</v>
      </c>
      <c r="E140" s="2">
        <v>903.6</v>
      </c>
      <c r="F140" s="16">
        <v>6441958912</v>
      </c>
      <c r="G140" s="3">
        <f t="shared" si="20"/>
        <v>1.3447583584751177E-2</v>
      </c>
      <c r="H140" s="3">
        <f>1-E140/MAX(E$2:E140)</f>
        <v>0.13859177486701368</v>
      </c>
      <c r="I140" s="2">
        <f t="shared" si="23"/>
        <v>894.45666666666659</v>
      </c>
      <c r="J140" s="2">
        <f t="shared" si="26"/>
        <v>890.79166666666663</v>
      </c>
      <c r="K140" s="2">
        <f t="shared" si="17"/>
        <v>868.04416666666691</v>
      </c>
      <c r="L140" s="2">
        <f t="shared" si="18"/>
        <v>857.90999999999985</v>
      </c>
      <c r="M140" s="2">
        <f t="shared" si="19"/>
        <v>867.30375000000038</v>
      </c>
      <c r="N140" s="2">
        <f t="shared" si="24"/>
        <v>864.41930555555575</v>
      </c>
      <c r="O140" s="4" t="str">
        <f t="shared" si="25"/>
        <v>买</v>
      </c>
      <c r="P140" s="4" t="str">
        <f t="shared" si="21"/>
        <v/>
      </c>
      <c r="Q140" s="3">
        <f>IF(O139="买",E140/E139-1,0)-IF(P140=1,计算结果!B$17,0)</f>
        <v>1.3447583584751177E-2</v>
      </c>
      <c r="R140" s="2">
        <f t="shared" si="22"/>
        <v>0.93760350864474884</v>
      </c>
      <c r="S140" s="3">
        <f>1-R140/MAX(R$2:R140)</f>
        <v>9.2990647771704626E-2</v>
      </c>
    </row>
    <row r="141" spans="1:19" x14ac:dyDescent="0.15">
      <c r="A141" s="1">
        <v>38567</v>
      </c>
      <c r="B141">
        <v>905.18</v>
      </c>
      <c r="C141">
        <v>919.28</v>
      </c>
      <c r="D141">
        <v>903.76</v>
      </c>
      <c r="E141" s="2">
        <v>909.57</v>
      </c>
      <c r="F141" s="16">
        <v>11911777280</v>
      </c>
      <c r="G141" s="3">
        <f t="shared" si="20"/>
        <v>6.6069057104913842E-3</v>
      </c>
      <c r="H141" s="3">
        <f>1-E141/MAX(E$2:E141)</f>
        <v>0.13290053194531826</v>
      </c>
      <c r="I141" s="2">
        <f t="shared" si="23"/>
        <v>901.59333333333336</v>
      </c>
      <c r="J141" s="2">
        <f t="shared" si="26"/>
        <v>896.30666666666673</v>
      </c>
      <c r="K141" s="2">
        <f t="shared" si="17"/>
        <v>874.42583333333334</v>
      </c>
      <c r="L141" s="2">
        <f t="shared" si="18"/>
        <v>859.1966666666666</v>
      </c>
      <c r="M141" s="2">
        <f t="shared" si="19"/>
        <v>868.55500000000029</v>
      </c>
      <c r="N141" s="2">
        <f t="shared" si="24"/>
        <v>867.39250000000004</v>
      </c>
      <c r="O141" s="4" t="str">
        <f t="shared" si="25"/>
        <v>买</v>
      </c>
      <c r="P141" s="4" t="str">
        <f t="shared" si="21"/>
        <v/>
      </c>
      <c r="Q141" s="3">
        <f>IF(O140="买",E141/E140-1,0)-IF(P141=1,计算结果!B$17,0)</f>
        <v>6.6069057104913842E-3</v>
      </c>
      <c r="R141" s="2">
        <f t="shared" si="22"/>
        <v>0.94379816662019056</v>
      </c>
      <c r="S141" s="3">
        <f>1-R141/MAX(R$2:R141)</f>
        <v>8.6998122502998432E-2</v>
      </c>
    </row>
    <row r="142" spans="1:19" x14ac:dyDescent="0.15">
      <c r="A142" s="1">
        <v>38568</v>
      </c>
      <c r="B142">
        <v>907.42</v>
      </c>
      <c r="C142">
        <v>909.83</v>
      </c>
      <c r="D142">
        <v>901.63</v>
      </c>
      <c r="E142" s="2">
        <v>904.15</v>
      </c>
      <c r="F142" s="16">
        <v>6682690048</v>
      </c>
      <c r="G142" s="3">
        <f t="shared" si="20"/>
        <v>-5.9588596809482253E-3</v>
      </c>
      <c r="H142" s="3">
        <f>1-E142/MAX(E$2:E142)</f>
        <v>0.13806745600488102</v>
      </c>
      <c r="I142" s="2">
        <f t="shared" si="23"/>
        <v>905.77333333333343</v>
      </c>
      <c r="J142" s="2">
        <f t="shared" si="26"/>
        <v>897.99666666666656</v>
      </c>
      <c r="K142" s="2">
        <f t="shared" ref="K142:K205" si="27">AVERAGE(E131:E142)</f>
        <v>880.13749999999993</v>
      </c>
      <c r="L142" s="2">
        <f t="shared" si="18"/>
        <v>861.0575</v>
      </c>
      <c r="M142" s="2">
        <f t="shared" si="19"/>
        <v>869.56625000000042</v>
      </c>
      <c r="N142" s="2">
        <f t="shared" si="24"/>
        <v>870.2537500000002</v>
      </c>
      <c r="O142" s="4" t="str">
        <f t="shared" si="25"/>
        <v>买</v>
      </c>
      <c r="P142" s="4" t="str">
        <f t="shared" si="21"/>
        <v/>
      </c>
      <c r="Q142" s="3">
        <f>IF(O141="买",E142/E141-1,0)-IF(P142=1,计算结果!B$17,0)</f>
        <v>-5.9588596809482253E-3</v>
      </c>
      <c r="R142" s="2">
        <f t="shared" si="22"/>
        <v>0.93817420577816468</v>
      </c>
      <c r="S142" s="3">
        <f>1-R142/MAX(R$2:R142)</f>
        <v>9.2438572579445322E-2</v>
      </c>
    </row>
    <row r="143" spans="1:19" x14ac:dyDescent="0.15">
      <c r="A143" s="1">
        <v>38569</v>
      </c>
      <c r="B143">
        <v>904.04</v>
      </c>
      <c r="C143">
        <v>923.81</v>
      </c>
      <c r="D143">
        <v>903.94</v>
      </c>
      <c r="E143" s="2">
        <v>923.8</v>
      </c>
      <c r="F143" s="16">
        <v>9585685504</v>
      </c>
      <c r="G143" s="3">
        <f t="shared" si="20"/>
        <v>2.1733119504506959E-2</v>
      </c>
      <c r="H143" s="3">
        <f>1-E143/MAX(E$2:E143)</f>
        <v>0.11933497302141138</v>
      </c>
      <c r="I143" s="2">
        <f t="shared" si="23"/>
        <v>912.50666666666666</v>
      </c>
      <c r="J143" s="2">
        <f t="shared" si="26"/>
        <v>903.48166666666668</v>
      </c>
      <c r="K143" s="2">
        <f t="shared" si="27"/>
        <v>886.90083333333325</v>
      </c>
      <c r="L143" s="2">
        <f t="shared" si="18"/>
        <v>863.88541666666663</v>
      </c>
      <c r="M143" s="2">
        <f t="shared" si="19"/>
        <v>870.9797916666671</v>
      </c>
      <c r="N143" s="2">
        <f t="shared" si="24"/>
        <v>873.92201388888896</v>
      </c>
      <c r="O143" s="4" t="str">
        <f t="shared" si="25"/>
        <v>买</v>
      </c>
      <c r="P143" s="4" t="str">
        <f t="shared" si="21"/>
        <v/>
      </c>
      <c r="Q143" s="3">
        <f>IF(O142="买",E143/E142-1,0)-IF(P143=1,计算结果!B$17,0)</f>
        <v>2.1733119504506959E-2</v>
      </c>
      <c r="R143" s="2">
        <f t="shared" si="22"/>
        <v>0.95856365790838749</v>
      </c>
      <c r="S143" s="3">
        <f>1-R143/MAX(R$2:R143)</f>
        <v>7.2714431619633424E-2</v>
      </c>
    </row>
    <row r="144" spans="1:19" x14ac:dyDescent="0.15">
      <c r="A144" s="1">
        <v>38572</v>
      </c>
      <c r="B144">
        <v>926.57</v>
      </c>
      <c r="C144">
        <v>933.15</v>
      </c>
      <c r="D144">
        <v>923.57</v>
      </c>
      <c r="E144" s="2">
        <v>927.47</v>
      </c>
      <c r="F144" s="16">
        <v>11135756288</v>
      </c>
      <c r="G144" s="3">
        <f t="shared" si="20"/>
        <v>3.9727213682616558E-3</v>
      </c>
      <c r="H144" s="3">
        <f>1-E144/MAX(E$2:E144)</f>
        <v>0.11583633625045286</v>
      </c>
      <c r="I144" s="2">
        <f t="shared" si="23"/>
        <v>918.47333333333336</v>
      </c>
      <c r="J144" s="2">
        <f t="shared" si="26"/>
        <v>910.03333333333342</v>
      </c>
      <c r="K144" s="2">
        <f t="shared" si="27"/>
        <v>893.85749999999996</v>
      </c>
      <c r="L144" s="2">
        <f t="shared" si="18"/>
        <v>867.12666666666667</v>
      </c>
      <c r="M144" s="2">
        <f t="shared" si="19"/>
        <v>872.85354166666696</v>
      </c>
      <c r="N144" s="2">
        <f t="shared" si="24"/>
        <v>877.94590277777786</v>
      </c>
      <c r="O144" s="4" t="str">
        <f t="shared" si="25"/>
        <v>买</v>
      </c>
      <c r="P144" s="4" t="str">
        <f t="shared" si="21"/>
        <v/>
      </c>
      <c r="Q144" s="3">
        <f>IF(O143="买",E144/E143-1,0)-IF(P144=1,计算结果!B$17,0)</f>
        <v>3.9727213682616558E-3</v>
      </c>
      <c r="R144" s="2">
        <f t="shared" si="22"/>
        <v>0.96237176423499915</v>
      </c>
      <c r="S144" s="3">
        <f>1-R144/MAX(R$2:R144)</f>
        <v>6.9030584427648201E-2</v>
      </c>
    </row>
    <row r="145" spans="1:19" x14ac:dyDescent="0.15">
      <c r="A145" s="1">
        <v>38573</v>
      </c>
      <c r="B145">
        <v>926.97</v>
      </c>
      <c r="C145">
        <v>933.39</v>
      </c>
      <c r="D145">
        <v>919.11</v>
      </c>
      <c r="E145" s="2">
        <v>933.09</v>
      </c>
      <c r="F145" s="16">
        <v>9704541184</v>
      </c>
      <c r="G145" s="3">
        <f t="shared" si="20"/>
        <v>6.0594951858281565E-3</v>
      </c>
      <c r="H145" s="3">
        <f>1-E145/MAX(E$2:E145)</f>
        <v>0.11047875078647829</v>
      </c>
      <c r="I145" s="2">
        <f t="shared" si="23"/>
        <v>928.12</v>
      </c>
      <c r="J145" s="2">
        <f t="shared" si="26"/>
        <v>916.94666666666672</v>
      </c>
      <c r="K145" s="2">
        <f t="shared" si="27"/>
        <v>899.97416666666652</v>
      </c>
      <c r="L145" s="2">
        <f t="shared" si="18"/>
        <v>870.89875000000018</v>
      </c>
      <c r="M145" s="2">
        <f t="shared" si="19"/>
        <v>875.24333333333345</v>
      </c>
      <c r="N145" s="2">
        <f t="shared" si="24"/>
        <v>882.03875000000005</v>
      </c>
      <c r="O145" s="4" t="str">
        <f t="shared" si="25"/>
        <v>买</v>
      </c>
      <c r="P145" s="4" t="str">
        <f t="shared" si="21"/>
        <v/>
      </c>
      <c r="Q145" s="3">
        <f>IF(O144="买",E145/E144-1,0)-IF(P145=1,计算结果!B$17,0)</f>
        <v>6.0594951858281565E-3</v>
      </c>
      <c r="R145" s="2">
        <f t="shared" si="22"/>
        <v>0.96820325130735807</v>
      </c>
      <c r="S145" s="3">
        <f>1-R145/MAX(R$2:R145)</f>
        <v>6.338937973583425E-2</v>
      </c>
    </row>
    <row r="146" spans="1:19" x14ac:dyDescent="0.15">
      <c r="A146" s="1">
        <v>38574</v>
      </c>
      <c r="B146">
        <v>933.26</v>
      </c>
      <c r="C146">
        <v>940.37</v>
      </c>
      <c r="D146">
        <v>926.28</v>
      </c>
      <c r="E146" s="2">
        <v>940.37</v>
      </c>
      <c r="F146" s="16">
        <v>10214863872</v>
      </c>
      <c r="G146" s="3">
        <f t="shared" si="20"/>
        <v>7.8020341017479566E-3</v>
      </c>
      <c r="H146" s="3">
        <f>1-E146/MAX(E$2:E146)</f>
        <v>0.10353867566588493</v>
      </c>
      <c r="I146" s="2">
        <f t="shared" si="23"/>
        <v>933.64333333333332</v>
      </c>
      <c r="J146" s="2">
        <f t="shared" si="26"/>
        <v>923.07499999999993</v>
      </c>
      <c r="K146" s="2">
        <f t="shared" si="27"/>
        <v>906.93333333333339</v>
      </c>
      <c r="L146" s="2">
        <f t="shared" si="18"/>
        <v>874.88375000000008</v>
      </c>
      <c r="M146" s="2">
        <f t="shared" si="19"/>
        <v>877.79208333333338</v>
      </c>
      <c r="N146" s="2">
        <f t="shared" si="24"/>
        <v>886.53638888888884</v>
      </c>
      <c r="O146" s="4" t="str">
        <f t="shared" si="25"/>
        <v>买</v>
      </c>
      <c r="P146" s="4" t="str">
        <f t="shared" si="21"/>
        <v/>
      </c>
      <c r="Q146" s="3">
        <f>IF(O145="买",E146/E145-1,0)-IF(P146=1,计算结果!B$17,0)</f>
        <v>7.8020341017479566E-3</v>
      </c>
      <c r="R146" s="2">
        <f t="shared" si="22"/>
        <v>0.97575720609148131</v>
      </c>
      <c r="S146" s="3">
        <f>1-R146/MAX(R$2:R146)</f>
        <v>5.6081911736473922E-2</v>
      </c>
    </row>
    <row r="147" spans="1:19" x14ac:dyDescent="0.15">
      <c r="A147" s="1">
        <v>38575</v>
      </c>
      <c r="B147">
        <v>940.78</v>
      </c>
      <c r="C147">
        <v>953.99</v>
      </c>
      <c r="D147">
        <v>939.39</v>
      </c>
      <c r="E147" s="2">
        <v>953.99</v>
      </c>
      <c r="F147" s="16">
        <v>14042061824</v>
      </c>
      <c r="G147" s="3">
        <f t="shared" si="20"/>
        <v>1.4483660686750888E-2</v>
      </c>
      <c r="H147" s="3">
        <f>1-E147/MAX(E$2:E147)</f>
        <v>9.0554634025434289E-2</v>
      </c>
      <c r="I147" s="2">
        <f t="shared" si="23"/>
        <v>942.48333333333323</v>
      </c>
      <c r="J147" s="2">
        <f t="shared" si="26"/>
        <v>930.47833333333335</v>
      </c>
      <c r="K147" s="2">
        <f t="shared" si="27"/>
        <v>913.39250000000004</v>
      </c>
      <c r="L147" s="2">
        <f t="shared" si="18"/>
        <v>880.07125000000008</v>
      </c>
      <c r="M147" s="2">
        <f t="shared" si="19"/>
        <v>880.18770833333338</v>
      </c>
      <c r="N147" s="2">
        <f t="shared" si="24"/>
        <v>891.21715277777787</v>
      </c>
      <c r="O147" s="4" t="str">
        <f t="shared" si="25"/>
        <v>买</v>
      </c>
      <c r="P147" s="4" t="str">
        <f t="shared" si="21"/>
        <v/>
      </c>
      <c r="Q147" s="3">
        <f>IF(O146="买",E147/E146-1,0)-IF(P147=1,计算结果!B$17,0)</f>
        <v>1.4483660686750888E-2</v>
      </c>
      <c r="R147" s="2">
        <f t="shared" si="22"/>
        <v>0.98988974237716243</v>
      </c>
      <c r="S147" s="3">
        <f>1-R147/MAX(R$2:R147)</f>
        <v>4.2410522429978448E-2</v>
      </c>
    </row>
    <row r="148" spans="1:19" x14ac:dyDescent="0.15">
      <c r="A148" s="1">
        <v>38576</v>
      </c>
      <c r="B148">
        <v>954.72</v>
      </c>
      <c r="C148">
        <v>959.27</v>
      </c>
      <c r="D148">
        <v>933.98</v>
      </c>
      <c r="E148" s="2">
        <v>938.32</v>
      </c>
      <c r="F148" s="16">
        <v>14457552896</v>
      </c>
      <c r="G148" s="3">
        <f t="shared" si="20"/>
        <v>-1.6425748697575404E-2</v>
      </c>
      <c r="H148" s="3">
        <f>1-E148/MAX(E$2:E148)</f>
        <v>0.1054929550611069</v>
      </c>
      <c r="I148" s="2">
        <f t="shared" si="23"/>
        <v>944.2266666666668</v>
      </c>
      <c r="J148" s="2">
        <f t="shared" si="26"/>
        <v>936.17333333333329</v>
      </c>
      <c r="K148" s="2">
        <f t="shared" si="27"/>
        <v>917.08500000000004</v>
      </c>
      <c r="L148" s="2">
        <f t="shared" si="18"/>
        <v>884.83041666666668</v>
      </c>
      <c r="M148" s="2">
        <f t="shared" si="19"/>
        <v>882.29270833333339</v>
      </c>
      <c r="N148" s="2">
        <f t="shared" si="24"/>
        <v>894.73604166666667</v>
      </c>
      <c r="O148" s="4" t="str">
        <f t="shared" si="25"/>
        <v>买</v>
      </c>
      <c r="P148" s="4" t="str">
        <f t="shared" si="21"/>
        <v/>
      </c>
      <c r="Q148" s="3">
        <f>IF(O147="买",E148/E147-1,0)-IF(P148=1,计算结果!B$17,0)</f>
        <v>-1.6425748697575404E-2</v>
      </c>
      <c r="R148" s="2">
        <f t="shared" si="22"/>
        <v>0.97363006223056747</v>
      </c>
      <c r="S148" s="3">
        <f>1-R148/MAX(R$2:R148)</f>
        <v>5.8139646543986179E-2</v>
      </c>
    </row>
    <row r="149" spans="1:19" x14ac:dyDescent="0.15">
      <c r="A149" s="1">
        <v>38579</v>
      </c>
      <c r="B149">
        <v>937.71</v>
      </c>
      <c r="C149">
        <v>954.5</v>
      </c>
      <c r="D149">
        <v>936.11</v>
      </c>
      <c r="E149" s="2">
        <v>954.5</v>
      </c>
      <c r="F149" s="16">
        <v>10503460864</v>
      </c>
      <c r="G149" s="3">
        <f t="shared" si="20"/>
        <v>1.7243584278284541E-2</v>
      </c>
      <c r="H149" s="3">
        <f>1-E149/MAX(E$2:E149)</f>
        <v>9.0068447444183852E-2</v>
      </c>
      <c r="I149" s="2">
        <f t="shared" si="23"/>
        <v>948.93666666666661</v>
      </c>
      <c r="J149" s="2">
        <f t="shared" si="26"/>
        <v>941.29</v>
      </c>
      <c r="K149" s="2">
        <f t="shared" si="27"/>
        <v>922.38583333333338</v>
      </c>
      <c r="L149" s="2">
        <f t="shared" si="18"/>
        <v>889.10874999999999</v>
      </c>
      <c r="M149" s="2">
        <f t="shared" si="19"/>
        <v>883.30791666666664</v>
      </c>
      <c r="N149" s="2">
        <f t="shared" si="24"/>
        <v>898.26749999999993</v>
      </c>
      <c r="O149" s="4" t="str">
        <f t="shared" si="25"/>
        <v>买</v>
      </c>
      <c r="P149" s="4" t="str">
        <f t="shared" si="21"/>
        <v/>
      </c>
      <c r="Q149" s="3">
        <f>IF(O148="买",E149/E148-1,0)-IF(P149=1,计算结果!B$17,0)</f>
        <v>1.7243584278284541E-2</v>
      </c>
      <c r="R149" s="2">
        <f t="shared" si="22"/>
        <v>0.99041893426451166</v>
      </c>
      <c r="S149" s="3">
        <f>1-R149/MAX(R$2:R149)</f>
        <v>4.1898598160792555E-2</v>
      </c>
    </row>
    <row r="150" spans="1:19" x14ac:dyDescent="0.15">
      <c r="A150" s="1">
        <v>38580</v>
      </c>
      <c r="B150">
        <v>955.27</v>
      </c>
      <c r="C150">
        <v>959.34</v>
      </c>
      <c r="D150">
        <v>939.92</v>
      </c>
      <c r="E150" s="2">
        <v>945.06</v>
      </c>
      <c r="F150" s="16">
        <v>12606080000</v>
      </c>
      <c r="G150" s="3">
        <f t="shared" si="20"/>
        <v>-9.8899947616554185E-3</v>
      </c>
      <c r="H150" s="3">
        <f>1-E150/MAX(E$2:E150)</f>
        <v>9.9067665732425869E-2</v>
      </c>
      <c r="I150" s="2">
        <f t="shared" si="23"/>
        <v>945.96</v>
      </c>
      <c r="J150" s="2">
        <f t="shared" si="26"/>
        <v>944.22166666666669</v>
      </c>
      <c r="K150" s="2">
        <f t="shared" si="27"/>
        <v>927.12750000000005</v>
      </c>
      <c r="L150" s="2">
        <f t="shared" si="18"/>
        <v>893.22666666666657</v>
      </c>
      <c r="M150" s="2">
        <f t="shared" si="19"/>
        <v>883.98416666666662</v>
      </c>
      <c r="N150" s="2">
        <f t="shared" si="24"/>
        <v>901.44611111111101</v>
      </c>
      <c r="O150" s="4" t="str">
        <f t="shared" si="25"/>
        <v>买</v>
      </c>
      <c r="P150" s="4" t="str">
        <f t="shared" si="21"/>
        <v/>
      </c>
      <c r="Q150" s="3">
        <f>IF(O149="买",E150/E149-1,0)-IF(P150=1,计算结果!B$17,0)</f>
        <v>-9.8899947616554185E-3</v>
      </c>
      <c r="R150" s="2">
        <f t="shared" si="22"/>
        <v>0.98062369619279133</v>
      </c>
      <c r="S150" s="3">
        <f>1-R150/MAX(R$2:R150)</f>
        <v>5.1374216006116913E-2</v>
      </c>
    </row>
    <row r="151" spans="1:19" x14ac:dyDescent="0.15">
      <c r="A151" s="1">
        <v>38581</v>
      </c>
      <c r="B151">
        <v>943.41</v>
      </c>
      <c r="C151">
        <v>953.34</v>
      </c>
      <c r="D151">
        <v>930.33</v>
      </c>
      <c r="E151" s="2">
        <v>953.01</v>
      </c>
      <c r="F151" s="16">
        <v>10910460928</v>
      </c>
      <c r="G151" s="3">
        <f t="shared" si="20"/>
        <v>8.4121643070280694E-3</v>
      </c>
      <c r="H151" s="3">
        <f>1-E151/MAX(E$2:E151)</f>
        <v>9.1488874907052598E-2</v>
      </c>
      <c r="I151" s="2">
        <f t="shared" si="23"/>
        <v>950.85666666666657</v>
      </c>
      <c r="J151" s="2">
        <f t="shared" si="26"/>
        <v>947.54166666666663</v>
      </c>
      <c r="K151" s="2">
        <f t="shared" si="27"/>
        <v>932.24416666666673</v>
      </c>
      <c r="L151" s="2">
        <f t="shared" si="18"/>
        <v>897.53583333333336</v>
      </c>
      <c r="M151" s="2">
        <f t="shared" si="19"/>
        <v>885.20187500000009</v>
      </c>
      <c r="N151" s="2">
        <f t="shared" si="24"/>
        <v>904.99395833333347</v>
      </c>
      <c r="O151" s="4" t="str">
        <f t="shared" si="25"/>
        <v>买</v>
      </c>
      <c r="P151" s="4" t="str">
        <f t="shared" si="21"/>
        <v/>
      </c>
      <c r="Q151" s="3">
        <f>IF(O150="买",E151/E150-1,0)-IF(P151=1,计算结果!B$17,0)</f>
        <v>8.4121643070280694E-3</v>
      </c>
      <c r="R151" s="2">
        <f t="shared" si="22"/>
        <v>0.98887286384853024</v>
      </c>
      <c r="S151" s="3">
        <f>1-R151/MAX(R$2:R151)</f>
        <v>4.3394220045277154E-2</v>
      </c>
    </row>
    <row r="152" spans="1:19" x14ac:dyDescent="0.15">
      <c r="A152" s="1">
        <v>38582</v>
      </c>
      <c r="B152">
        <v>954.16</v>
      </c>
      <c r="C152">
        <v>956.84</v>
      </c>
      <c r="D152">
        <v>919.12</v>
      </c>
      <c r="E152" s="2">
        <v>920.67</v>
      </c>
      <c r="F152" s="16">
        <v>15916424192</v>
      </c>
      <c r="G152" s="3">
        <f t="shared" si="20"/>
        <v>-3.3934586205811135E-2</v>
      </c>
      <c r="H152" s="3">
        <f>1-E152/MAX(E$2:E152)</f>
        <v>0.12231882400045768</v>
      </c>
      <c r="I152" s="2">
        <f t="shared" si="23"/>
        <v>939.57999999999993</v>
      </c>
      <c r="J152" s="2">
        <f t="shared" si="26"/>
        <v>944.25833333333333</v>
      </c>
      <c r="K152" s="2">
        <f t="shared" si="27"/>
        <v>933.66666666666652</v>
      </c>
      <c r="L152" s="2">
        <f t="shared" si="18"/>
        <v>900.85541666666666</v>
      </c>
      <c r="M152" s="2">
        <f t="shared" si="19"/>
        <v>885.77916666666658</v>
      </c>
      <c r="N152" s="2">
        <f t="shared" si="24"/>
        <v>906.76708333333329</v>
      </c>
      <c r="O152" s="4" t="str">
        <f t="shared" si="25"/>
        <v>买</v>
      </c>
      <c r="P152" s="4" t="str">
        <f t="shared" si="21"/>
        <v/>
      </c>
      <c r="Q152" s="3">
        <f>IF(O151="买",E152/E151-1,0)-IF(P152=1,计算结果!B$17,0)</f>
        <v>-3.3934586205811135E-2</v>
      </c>
      <c r="R152" s="2">
        <f t="shared" si="22"/>
        <v>0.95531587240367499</v>
      </c>
      <c r="S152" s="3">
        <f>1-R152/MAX(R$2:R152)</f>
        <v>7.5856241350127807E-2</v>
      </c>
    </row>
    <row r="153" spans="1:19" x14ac:dyDescent="0.15">
      <c r="A153" s="1">
        <v>38583</v>
      </c>
      <c r="B153">
        <v>918.09</v>
      </c>
      <c r="C153">
        <v>927.32</v>
      </c>
      <c r="D153">
        <v>910.08</v>
      </c>
      <c r="E153" s="2">
        <v>923.04</v>
      </c>
      <c r="F153" s="16">
        <v>10881501184</v>
      </c>
      <c r="G153" s="3">
        <f t="shared" si="20"/>
        <v>2.5742122584639926E-3</v>
      </c>
      <c r="H153" s="3">
        <f>1-E153/MAX(E$2:E153)</f>
        <v>0.12005948635817654</v>
      </c>
      <c r="I153" s="2">
        <f t="shared" si="23"/>
        <v>932.2399999999999</v>
      </c>
      <c r="J153" s="2">
        <f t="shared" si="26"/>
        <v>939.1</v>
      </c>
      <c r="K153" s="2">
        <f t="shared" si="27"/>
        <v>934.7891666666668</v>
      </c>
      <c r="L153" s="2">
        <f t="shared" si="18"/>
        <v>904.60749999999996</v>
      </c>
      <c r="M153" s="2">
        <f t="shared" si="19"/>
        <v>886.60208333333321</v>
      </c>
      <c r="N153" s="2">
        <f t="shared" si="24"/>
        <v>908.66624999999988</v>
      </c>
      <c r="O153" s="4" t="str">
        <f t="shared" si="25"/>
        <v>买</v>
      </c>
      <c r="P153" s="4" t="str">
        <f t="shared" si="21"/>
        <v/>
      </c>
      <c r="Q153" s="3">
        <f>IF(O152="买",E153/E152-1,0)-IF(P153=1,计算结果!B$17,0)</f>
        <v>2.5742122584639926E-3</v>
      </c>
      <c r="R153" s="2">
        <f t="shared" si="22"/>
        <v>0.9577750582331217</v>
      </c>
      <c r="S153" s="3">
        <f>1-R153/MAX(R$2:R153)</f>
        <v>7.3477299158028364E-2</v>
      </c>
    </row>
    <row r="154" spans="1:19" x14ac:dyDescent="0.15">
      <c r="A154" s="1">
        <v>38586</v>
      </c>
      <c r="B154">
        <v>923.11</v>
      </c>
      <c r="C154">
        <v>933.35</v>
      </c>
      <c r="D154">
        <v>919.22</v>
      </c>
      <c r="E154" s="2">
        <v>931.67</v>
      </c>
      <c r="F154" s="16">
        <v>7745835008</v>
      </c>
      <c r="G154" s="3">
        <f t="shared" si="20"/>
        <v>9.3495406482926313E-3</v>
      </c>
      <c r="H154" s="3">
        <f>1-E154/MAX(E$2:E154)</f>
        <v>0.11183244675780291</v>
      </c>
      <c r="I154" s="2">
        <f t="shared" si="23"/>
        <v>925.12666666666667</v>
      </c>
      <c r="J154" s="2">
        <f t="shared" si="26"/>
        <v>937.99166666666667</v>
      </c>
      <c r="K154" s="2">
        <f t="shared" si="27"/>
        <v>937.08249999999998</v>
      </c>
      <c r="L154" s="2">
        <f t="shared" ref="L154:L217" si="28">AVERAGE(E131:E154)</f>
        <v>908.60999999999979</v>
      </c>
      <c r="M154" s="2">
        <f t="shared" si="19"/>
        <v>887.95291666666651</v>
      </c>
      <c r="N154" s="2">
        <f t="shared" si="24"/>
        <v>911.21513888888876</v>
      </c>
      <c r="O154" s="4" t="str">
        <f t="shared" si="25"/>
        <v>买</v>
      </c>
      <c r="P154" s="4" t="str">
        <f t="shared" si="21"/>
        <v/>
      </c>
      <c r="Q154" s="3">
        <f>IF(O153="买",E154/E153-1,0)-IF(P154=1,计算结果!B$17,0)</f>
        <v>9.3495406482926313E-3</v>
      </c>
      <c r="R154" s="2">
        <f t="shared" si="22"/>
        <v>0.96672981507199307</v>
      </c>
      <c r="S154" s="3">
        <f>1-R154/MAX(R$2:R154)</f>
        <v>6.48147375049406E-2</v>
      </c>
    </row>
    <row r="155" spans="1:19" x14ac:dyDescent="0.15">
      <c r="A155" s="1">
        <v>38587</v>
      </c>
      <c r="B155">
        <v>931.81</v>
      </c>
      <c r="C155">
        <v>931.81</v>
      </c>
      <c r="D155">
        <v>915.03</v>
      </c>
      <c r="E155" s="2">
        <v>923.41</v>
      </c>
      <c r="F155" s="16">
        <v>7508824576</v>
      </c>
      <c r="G155" s="3">
        <f t="shared" si="20"/>
        <v>-8.865800122360934E-3</v>
      </c>
      <c r="H155" s="3">
        <f>1-E155/MAX(E$2:E155)</f>
        <v>0.11970676276001457</v>
      </c>
      <c r="I155" s="2">
        <f t="shared" si="23"/>
        <v>926.04</v>
      </c>
      <c r="J155" s="2">
        <f t="shared" si="26"/>
        <v>932.81</v>
      </c>
      <c r="K155" s="2">
        <f t="shared" si="27"/>
        <v>937.05000000000007</v>
      </c>
      <c r="L155" s="2">
        <f t="shared" si="28"/>
        <v>911.97541666666655</v>
      </c>
      <c r="M155" s="2">
        <f t="shared" si="19"/>
        <v>888.87312499999996</v>
      </c>
      <c r="N155" s="2">
        <f t="shared" si="24"/>
        <v>912.63284722222215</v>
      </c>
      <c r="O155" s="4" t="str">
        <f t="shared" si="25"/>
        <v>买</v>
      </c>
      <c r="P155" s="4" t="str">
        <f t="shared" si="21"/>
        <v/>
      </c>
      <c r="Q155" s="3">
        <f>IF(O154="买",E155/E154-1,0)-IF(P155=1,计算结果!B$17,0)</f>
        <v>-8.865800122360934E-3</v>
      </c>
      <c r="R155" s="2">
        <f t="shared" si="22"/>
        <v>0.95815898175923786</v>
      </c>
      <c r="S155" s="3">
        <f>1-R155/MAX(R$2:R155)</f>
        <v>7.3105903119599414E-2</v>
      </c>
    </row>
    <row r="156" spans="1:19" x14ac:dyDescent="0.15">
      <c r="A156" s="1">
        <v>38588</v>
      </c>
      <c r="B156">
        <v>923.56</v>
      </c>
      <c r="C156">
        <v>935.23</v>
      </c>
      <c r="D156">
        <v>923.56</v>
      </c>
      <c r="E156" s="2">
        <v>930.65</v>
      </c>
      <c r="F156" s="16">
        <v>7736512512</v>
      </c>
      <c r="G156" s="3">
        <f t="shared" si="20"/>
        <v>7.8405042180613727E-3</v>
      </c>
      <c r="H156" s="3">
        <f>1-E156/MAX(E$2:E156)</f>
        <v>0.11280481992030356</v>
      </c>
      <c r="I156" s="2">
        <f t="shared" si="23"/>
        <v>928.57666666666671</v>
      </c>
      <c r="J156" s="2">
        <f t="shared" si="26"/>
        <v>930.4083333333333</v>
      </c>
      <c r="K156" s="2">
        <f t="shared" si="27"/>
        <v>937.31499999999994</v>
      </c>
      <c r="L156" s="2">
        <f t="shared" si="28"/>
        <v>915.58624999999984</v>
      </c>
      <c r="M156" s="2">
        <f t="shared" si="19"/>
        <v>889.92124999999999</v>
      </c>
      <c r="N156" s="2">
        <f t="shared" si="24"/>
        <v>914.27416666666659</v>
      </c>
      <c r="O156" s="4" t="str">
        <f t="shared" si="25"/>
        <v>买</v>
      </c>
      <c r="P156" s="4" t="str">
        <f t="shared" si="21"/>
        <v/>
      </c>
      <c r="Q156" s="3">
        <f>IF(O155="买",E156/E155-1,0)-IF(P156=1,计算结果!B$17,0)</f>
        <v>7.8405042180613727E-3</v>
      </c>
      <c r="R156" s="2">
        <f t="shared" si="22"/>
        <v>0.9656714312972946</v>
      </c>
      <c r="S156" s="3">
        <f>1-R156/MAX(R$2:R156)</f>
        <v>6.5838586043312386E-2</v>
      </c>
    </row>
    <row r="157" spans="1:19" x14ac:dyDescent="0.15">
      <c r="A157" s="1">
        <v>38589</v>
      </c>
      <c r="B157">
        <v>930.97</v>
      </c>
      <c r="C157">
        <v>933.2</v>
      </c>
      <c r="D157">
        <v>920.61</v>
      </c>
      <c r="E157" s="2">
        <v>930.12</v>
      </c>
      <c r="F157" s="16">
        <v>7604864512</v>
      </c>
      <c r="G157" s="3">
        <f t="shared" si="20"/>
        <v>-5.6949443937026611E-4</v>
      </c>
      <c r="H157" s="3">
        <f>1-E157/MAX(E$2:E157)</f>
        <v>0.11331007264199511</v>
      </c>
      <c r="I157" s="2">
        <f t="shared" si="23"/>
        <v>928.06</v>
      </c>
      <c r="J157" s="2">
        <f t="shared" si="26"/>
        <v>926.59333333333325</v>
      </c>
      <c r="K157" s="2">
        <f t="shared" si="27"/>
        <v>937.0675</v>
      </c>
      <c r="L157" s="2">
        <f t="shared" si="28"/>
        <v>918.52083333333314</v>
      </c>
      <c r="M157" s="2">
        <f t="shared" si="19"/>
        <v>890.41833333333341</v>
      </c>
      <c r="N157" s="2">
        <f t="shared" si="24"/>
        <v>915.33555555555552</v>
      </c>
      <c r="O157" s="4" t="str">
        <f t="shared" si="25"/>
        <v>买</v>
      </c>
      <c r="P157" s="4" t="str">
        <f t="shared" si="21"/>
        <v/>
      </c>
      <c r="Q157" s="3">
        <f>IF(O156="买",E157/E156-1,0)-IF(P157=1,计算结果!B$17,0)</f>
        <v>-5.6949443937026611E-4</v>
      </c>
      <c r="R157" s="2">
        <f t="shared" si="22"/>
        <v>0.96512148678691212</v>
      </c>
      <c r="S157" s="3">
        <f>1-R157/MAX(R$2:R157)</f>
        <v>6.6370585774034874E-2</v>
      </c>
    </row>
    <row r="158" spans="1:19" x14ac:dyDescent="0.15">
      <c r="A158" s="1">
        <v>38590</v>
      </c>
      <c r="B158">
        <v>930.25</v>
      </c>
      <c r="C158">
        <v>930.33</v>
      </c>
      <c r="D158">
        <v>921.84</v>
      </c>
      <c r="E158" s="2">
        <v>928.26</v>
      </c>
      <c r="F158" s="16">
        <v>7186198528</v>
      </c>
      <c r="G158" s="3">
        <f t="shared" si="20"/>
        <v>-1.9997419687782791E-3</v>
      </c>
      <c r="H158" s="3">
        <f>1-E158/MAX(E$2:E158)</f>
        <v>0.11508322370302582</v>
      </c>
      <c r="I158" s="2">
        <f t="shared" si="23"/>
        <v>929.67666666666662</v>
      </c>
      <c r="J158" s="2">
        <f t="shared" si="26"/>
        <v>927.85833333333346</v>
      </c>
      <c r="K158" s="2">
        <f t="shared" si="27"/>
        <v>936.05833333333339</v>
      </c>
      <c r="L158" s="2">
        <f t="shared" si="28"/>
        <v>921.49583333333328</v>
      </c>
      <c r="M158" s="2">
        <f t="shared" si="19"/>
        <v>891.08687500000008</v>
      </c>
      <c r="N158" s="2">
        <f t="shared" si="24"/>
        <v>916.21368055555558</v>
      </c>
      <c r="O158" s="4" t="str">
        <f t="shared" si="25"/>
        <v>买</v>
      </c>
      <c r="P158" s="4" t="str">
        <f t="shared" si="21"/>
        <v/>
      </c>
      <c r="Q158" s="3">
        <f>IF(O157="买",E158/E157-1,0)-IF(P158=1,计算结果!B$17,0)</f>
        <v>-1.9997419687782791E-3</v>
      </c>
      <c r="R158" s="2">
        <f t="shared" si="22"/>
        <v>0.96319149284481465</v>
      </c>
      <c r="S158" s="3">
        <f>1-R158/MAX(R$2:R158)</f>
        <v>6.8237603696948423E-2</v>
      </c>
    </row>
    <row r="159" spans="1:19" x14ac:dyDescent="0.15">
      <c r="A159" s="1">
        <v>38593</v>
      </c>
      <c r="B159">
        <v>928.34</v>
      </c>
      <c r="C159">
        <v>928.34</v>
      </c>
      <c r="D159">
        <v>913.77</v>
      </c>
      <c r="E159" s="2">
        <v>917.37</v>
      </c>
      <c r="F159" s="16">
        <v>7137708032</v>
      </c>
      <c r="G159" s="3">
        <f t="shared" si="20"/>
        <v>-1.173162691487295E-2</v>
      </c>
      <c r="H159" s="3">
        <f>1-E159/MAX(E$2:E159)</f>
        <v>0.12546473717325402</v>
      </c>
      <c r="I159" s="2">
        <f t="shared" si="23"/>
        <v>925.25</v>
      </c>
      <c r="J159" s="2">
        <f t="shared" si="26"/>
        <v>926.9133333333333</v>
      </c>
      <c r="K159" s="2">
        <f t="shared" si="27"/>
        <v>933.00666666666677</v>
      </c>
      <c r="L159" s="2">
        <f t="shared" si="28"/>
        <v>923.19958333333318</v>
      </c>
      <c r="M159" s="2">
        <f t="shared" si="19"/>
        <v>891.43520833333343</v>
      </c>
      <c r="N159" s="2">
        <f t="shared" si="24"/>
        <v>915.88048611111117</v>
      </c>
      <c r="O159" s="4" t="str">
        <f t="shared" si="25"/>
        <v>买</v>
      </c>
      <c r="P159" s="4" t="str">
        <f t="shared" si="21"/>
        <v/>
      </c>
      <c r="Q159" s="3">
        <f>IF(O158="买",E159/E158-1,0)-IF(P159=1,计算结果!B$17,0)</f>
        <v>-1.173162691487295E-2</v>
      </c>
      <c r="R159" s="2">
        <f t="shared" si="22"/>
        <v>0.95189168960317971</v>
      </c>
      <c r="S159" s="3">
        <f>1-R159/MAX(R$2:R159)</f>
        <v>7.9168692503683857E-2</v>
      </c>
    </row>
    <row r="160" spans="1:19" x14ac:dyDescent="0.15">
      <c r="A160" s="1">
        <v>38594</v>
      </c>
      <c r="B160">
        <v>916.09</v>
      </c>
      <c r="C160">
        <v>920.21</v>
      </c>
      <c r="D160">
        <v>912.84</v>
      </c>
      <c r="E160" s="2">
        <v>914.88</v>
      </c>
      <c r="F160" s="16">
        <v>5858436096</v>
      </c>
      <c r="G160" s="3">
        <f t="shared" si="20"/>
        <v>-2.7142810425455632E-3</v>
      </c>
      <c r="H160" s="3">
        <f>1-E160/MAX(E$2:E160)</f>
        <v>0.1278384716581823</v>
      </c>
      <c r="I160" s="2">
        <f t="shared" si="23"/>
        <v>920.17000000000007</v>
      </c>
      <c r="J160" s="2">
        <f t="shared" si="26"/>
        <v>924.1149999999999</v>
      </c>
      <c r="K160" s="2">
        <f t="shared" si="27"/>
        <v>931.05333333333328</v>
      </c>
      <c r="L160" s="2">
        <f t="shared" si="28"/>
        <v>924.06916666666655</v>
      </c>
      <c r="M160" s="2">
        <f t="shared" si="19"/>
        <v>891.87916666666672</v>
      </c>
      <c r="N160" s="2">
        <f t="shared" si="24"/>
        <v>915.66722222222222</v>
      </c>
      <c r="O160" s="4" t="str">
        <f t="shared" si="25"/>
        <v>卖</v>
      </c>
      <c r="P160" s="4">
        <f t="shared" si="21"/>
        <v>1</v>
      </c>
      <c r="Q160" s="3">
        <f>IF(O159="买",E160/E159-1,0)-IF(P160=1,计算结果!B$17,0)</f>
        <v>-2.7142810425455632E-3</v>
      </c>
      <c r="R160" s="2">
        <f t="shared" si="22"/>
        <v>0.94930798803553318</v>
      </c>
      <c r="S160" s="3">
        <f>1-R160/MAX(R$2:R160)</f>
        <v>8.1668087465003536E-2</v>
      </c>
    </row>
    <row r="161" spans="1:19" x14ac:dyDescent="0.15">
      <c r="A161" s="1">
        <v>38595</v>
      </c>
      <c r="B161">
        <v>915.12</v>
      </c>
      <c r="C161">
        <v>928.21</v>
      </c>
      <c r="D161">
        <v>911.51</v>
      </c>
      <c r="E161" s="2">
        <v>927.92</v>
      </c>
      <c r="F161" s="16">
        <v>7034282496</v>
      </c>
      <c r="G161" s="3">
        <f t="shared" si="20"/>
        <v>1.425323539699197E-2</v>
      </c>
      <c r="H161" s="3">
        <f>1-E161/MAX(E$2:E161)</f>
        <v>0.11540734809052611</v>
      </c>
      <c r="I161" s="2">
        <f t="shared" si="23"/>
        <v>920.05666666666673</v>
      </c>
      <c r="J161" s="2">
        <f t="shared" si="26"/>
        <v>924.86666666666667</v>
      </c>
      <c r="K161" s="2">
        <f t="shared" si="27"/>
        <v>928.83833333333325</v>
      </c>
      <c r="L161" s="2">
        <f t="shared" si="28"/>
        <v>925.61208333333332</v>
      </c>
      <c r="M161" s="2">
        <f t="shared" si="19"/>
        <v>892.49625000000015</v>
      </c>
      <c r="N161" s="2">
        <f t="shared" si="24"/>
        <v>915.64888888888891</v>
      </c>
      <c r="O161" s="4" t="str">
        <f t="shared" si="25"/>
        <v>买</v>
      </c>
      <c r="P161" s="4">
        <f t="shared" si="21"/>
        <v>1</v>
      </c>
      <c r="Q161" s="3">
        <f>IF(O160="买",E161/E160-1,0)-IF(P161=1,计算结果!B$17,0)</f>
        <v>0</v>
      </c>
      <c r="R161" s="2">
        <f t="shared" si="22"/>
        <v>0.94930798803553318</v>
      </c>
      <c r="S161" s="3">
        <f>1-R161/MAX(R$2:R161)</f>
        <v>8.1668087465003536E-2</v>
      </c>
    </row>
    <row r="162" spans="1:19" x14ac:dyDescent="0.15">
      <c r="A162" s="1">
        <v>38596</v>
      </c>
      <c r="B162">
        <v>928.52</v>
      </c>
      <c r="C162">
        <v>944.95</v>
      </c>
      <c r="D162">
        <v>926.06</v>
      </c>
      <c r="E162" s="2">
        <v>944.56</v>
      </c>
      <c r="F162" s="16">
        <v>10558678016</v>
      </c>
      <c r="G162" s="3">
        <f t="shared" si="20"/>
        <v>1.7932580394861564E-2</v>
      </c>
      <c r="H162" s="3">
        <f>1-E162/MAX(E$2:E162)</f>
        <v>9.9544319243455637E-2</v>
      </c>
      <c r="I162" s="2">
        <f t="shared" si="23"/>
        <v>929.11999999999989</v>
      </c>
      <c r="J162" s="2">
        <f t="shared" si="26"/>
        <v>927.18500000000006</v>
      </c>
      <c r="K162" s="2">
        <f t="shared" si="27"/>
        <v>928.79666666666662</v>
      </c>
      <c r="L162" s="2">
        <f t="shared" si="28"/>
        <v>927.96208333333323</v>
      </c>
      <c r="M162" s="2">
        <f t="shared" si="19"/>
        <v>893.09041666666678</v>
      </c>
      <c r="N162" s="2">
        <f t="shared" si="24"/>
        <v>916.61638888888899</v>
      </c>
      <c r="O162" s="4" t="str">
        <f t="shared" si="25"/>
        <v>买</v>
      </c>
      <c r="P162" s="4" t="str">
        <f t="shared" si="21"/>
        <v/>
      </c>
      <c r="Q162" s="3">
        <f>IF(O161="买",E162/E161-1,0)-IF(P162=1,计算结果!B$17,0)</f>
        <v>1.7932580394861564E-2</v>
      </c>
      <c r="R162" s="2">
        <f t="shared" si="22"/>
        <v>0.96633152985046467</v>
      </c>
      <c r="S162" s="3">
        <f>1-R162/MAX(R$2:R162)</f>
        <v>6.5200026614302686E-2</v>
      </c>
    </row>
    <row r="163" spans="1:19" x14ac:dyDescent="0.15">
      <c r="A163" s="1">
        <v>38597</v>
      </c>
      <c r="B163">
        <v>945.98</v>
      </c>
      <c r="C163">
        <v>947.92</v>
      </c>
      <c r="D163">
        <v>941.31</v>
      </c>
      <c r="E163" s="2">
        <v>947.87</v>
      </c>
      <c r="F163" s="16">
        <v>8864773120</v>
      </c>
      <c r="G163" s="3">
        <f t="shared" si="20"/>
        <v>3.5042771237401293E-3</v>
      </c>
      <c r="H163" s="3">
        <f>1-E163/MAX(E$2:E163)</f>
        <v>9.6388873000438524E-2</v>
      </c>
      <c r="I163" s="2">
        <f t="shared" si="23"/>
        <v>940.11666666666667</v>
      </c>
      <c r="J163" s="2">
        <f t="shared" si="26"/>
        <v>930.14333333333332</v>
      </c>
      <c r="K163" s="2">
        <f t="shared" si="27"/>
        <v>928.36833333333334</v>
      </c>
      <c r="L163" s="2">
        <f t="shared" si="28"/>
        <v>930.30624999999975</v>
      </c>
      <c r="M163" s="2">
        <f t="shared" si="19"/>
        <v>894.01020833333348</v>
      </c>
      <c r="N163" s="2">
        <f t="shared" si="24"/>
        <v>917.56159722222219</v>
      </c>
      <c r="O163" s="4" t="str">
        <f t="shared" si="25"/>
        <v>买</v>
      </c>
      <c r="P163" s="4" t="str">
        <f t="shared" si="21"/>
        <v/>
      </c>
      <c r="Q163" s="3">
        <f>IF(O162="买",E163/E162-1,0)-IF(P163=1,计算结果!B$17,0)</f>
        <v>3.5042771237401293E-3</v>
      </c>
      <c r="R163" s="2">
        <f t="shared" si="22"/>
        <v>0.96971782332446843</v>
      </c>
      <c r="S163" s="3">
        <f>1-R163/MAX(R$2:R163)</f>
        <v>6.1924228452294394E-2</v>
      </c>
    </row>
    <row r="164" spans="1:19" x14ac:dyDescent="0.15">
      <c r="A164" s="1">
        <v>38600</v>
      </c>
      <c r="B164">
        <v>949.08</v>
      </c>
      <c r="C164">
        <v>952.98</v>
      </c>
      <c r="D164">
        <v>944.63</v>
      </c>
      <c r="E164" s="2">
        <v>952.72</v>
      </c>
      <c r="F164" s="16">
        <v>8242226176</v>
      </c>
      <c r="G164" s="3">
        <f t="shared" si="20"/>
        <v>5.1167354173040636E-3</v>
      </c>
      <c r="H164" s="3">
        <f>1-E164/MAX(E$2:E164)</f>
        <v>9.1765333943449767E-2</v>
      </c>
      <c r="I164" s="2">
        <f t="shared" si="23"/>
        <v>948.38333333333321</v>
      </c>
      <c r="J164" s="2">
        <f t="shared" si="26"/>
        <v>934.22000000000014</v>
      </c>
      <c r="K164" s="2">
        <f t="shared" si="27"/>
        <v>931.03916666666657</v>
      </c>
      <c r="L164" s="2">
        <f t="shared" si="28"/>
        <v>932.3529166666666</v>
      </c>
      <c r="M164" s="2">
        <f t="shared" si="19"/>
        <v>895.1314583333334</v>
      </c>
      <c r="N164" s="2">
        <f t="shared" si="24"/>
        <v>919.50784722222215</v>
      </c>
      <c r="O164" s="4" t="str">
        <f t="shared" si="25"/>
        <v>买</v>
      </c>
      <c r="P164" s="4" t="str">
        <f t="shared" si="21"/>
        <v/>
      </c>
      <c r="Q164" s="3">
        <f>IF(O163="买",E164/E163-1,0)-IF(P164=1,计算结果!B$17,0)</f>
        <v>5.1167354173040636E-3</v>
      </c>
      <c r="R164" s="2">
        <f t="shared" si="22"/>
        <v>0.9746796128558638</v>
      </c>
      <c r="S164" s="3">
        <f>1-R164/MAX(R$2:R164)</f>
        <v>5.7124342927901361E-2</v>
      </c>
    </row>
    <row r="165" spans="1:19" x14ac:dyDescent="0.15">
      <c r="A165" s="1">
        <v>38601</v>
      </c>
      <c r="B165">
        <v>953.41</v>
      </c>
      <c r="C165">
        <v>956.3</v>
      </c>
      <c r="D165">
        <v>934.97</v>
      </c>
      <c r="E165" s="2">
        <v>936.61</v>
      </c>
      <c r="F165" s="16">
        <v>10583985152</v>
      </c>
      <c r="G165" s="3">
        <f t="shared" si="20"/>
        <v>-1.6909480225039908E-2</v>
      </c>
      <c r="H165" s="3">
        <f>1-E165/MAX(E$2:E165)</f>
        <v>0.1071231100688288</v>
      </c>
      <c r="I165" s="2">
        <f t="shared" si="23"/>
        <v>945.73333333333346</v>
      </c>
      <c r="J165" s="2">
        <f t="shared" si="26"/>
        <v>937.42666666666662</v>
      </c>
      <c r="K165" s="2">
        <f t="shared" si="27"/>
        <v>932.17000000000007</v>
      </c>
      <c r="L165" s="2">
        <f t="shared" si="28"/>
        <v>933.47958333333338</v>
      </c>
      <c r="M165" s="2">
        <f t="shared" si="19"/>
        <v>896.33812500000022</v>
      </c>
      <c r="N165" s="2">
        <f t="shared" si="24"/>
        <v>920.66256944444456</v>
      </c>
      <c r="O165" s="4" t="str">
        <f t="shared" si="25"/>
        <v>买</v>
      </c>
      <c r="P165" s="4" t="str">
        <f t="shared" si="21"/>
        <v/>
      </c>
      <c r="Q165" s="3">
        <f>IF(O164="买",E165/E164-1,0)-IF(P165=1,计算结果!B$17,0)</f>
        <v>-1.6909480225039908E-2</v>
      </c>
      <c r="R165" s="2">
        <f t="shared" si="22"/>
        <v>0.958198287216528</v>
      </c>
      <c r="S165" s="3">
        <f>1-R165/MAX(R$2:R165)</f>
        <v>7.3067880205833546E-2</v>
      </c>
    </row>
    <row r="166" spans="1:19" x14ac:dyDescent="0.15">
      <c r="A166" s="1">
        <v>38602</v>
      </c>
      <c r="B166">
        <v>934.99</v>
      </c>
      <c r="C166">
        <v>952.9</v>
      </c>
      <c r="D166">
        <v>932.65</v>
      </c>
      <c r="E166" s="2">
        <v>952.76</v>
      </c>
      <c r="F166" s="16">
        <v>9956808704</v>
      </c>
      <c r="G166" s="3">
        <f t="shared" si="20"/>
        <v>1.7243036055561989E-2</v>
      </c>
      <c r="H166" s="3">
        <f>1-E166/MAX(E$2:E166)</f>
        <v>9.1727201662567426E-2</v>
      </c>
      <c r="I166" s="2">
        <f t="shared" si="23"/>
        <v>947.36333333333334</v>
      </c>
      <c r="J166" s="2">
        <f t="shared" si="26"/>
        <v>943.7399999999999</v>
      </c>
      <c r="K166" s="2">
        <f t="shared" si="27"/>
        <v>933.92750000000012</v>
      </c>
      <c r="L166" s="2">
        <f t="shared" si="28"/>
        <v>935.505</v>
      </c>
      <c r="M166" s="2">
        <f t="shared" si="19"/>
        <v>898.28125000000011</v>
      </c>
      <c r="N166" s="2">
        <f t="shared" si="24"/>
        <v>922.57125000000008</v>
      </c>
      <c r="O166" s="4" t="str">
        <f t="shared" si="25"/>
        <v>买</v>
      </c>
      <c r="P166" s="4" t="str">
        <f t="shared" si="21"/>
        <v/>
      </c>
      <c r="Q166" s="3">
        <f>IF(O165="买",E166/E165-1,0)-IF(P166=1,计算结果!B$17,0)</f>
        <v>1.7243036055561989E-2</v>
      </c>
      <c r="R166" s="2">
        <f t="shared" si="22"/>
        <v>0.97472053483138033</v>
      </c>
      <c r="S166" s="3">
        <f>1-R166/MAX(R$2:R166)</f>
        <v>5.7084756243164225E-2</v>
      </c>
    </row>
    <row r="167" spans="1:19" x14ac:dyDescent="0.15">
      <c r="A167" s="1">
        <v>38603</v>
      </c>
      <c r="B167">
        <v>954.27</v>
      </c>
      <c r="C167">
        <v>958.87</v>
      </c>
      <c r="D167">
        <v>947.71</v>
      </c>
      <c r="E167" s="2">
        <v>955.28</v>
      </c>
      <c r="F167" s="16">
        <v>11753260032</v>
      </c>
      <c r="G167" s="3">
        <f t="shared" si="20"/>
        <v>2.6449473109702026E-3</v>
      </c>
      <c r="H167" s="3">
        <f>1-E167/MAX(E$2:E167)</f>
        <v>8.9324867966977473E-2</v>
      </c>
      <c r="I167" s="2">
        <f t="shared" si="23"/>
        <v>948.21666666666658</v>
      </c>
      <c r="J167" s="2">
        <f t="shared" si="26"/>
        <v>948.29999999999984</v>
      </c>
      <c r="K167" s="2">
        <f t="shared" si="27"/>
        <v>936.58333333333348</v>
      </c>
      <c r="L167" s="2">
        <f t="shared" si="28"/>
        <v>936.81666666666661</v>
      </c>
      <c r="M167" s="2">
        <f t="shared" si="19"/>
        <v>900.35104166666679</v>
      </c>
      <c r="N167" s="2">
        <f t="shared" si="24"/>
        <v>924.58368055555559</v>
      </c>
      <c r="O167" s="4" t="str">
        <f t="shared" si="25"/>
        <v>买</v>
      </c>
      <c r="P167" s="4" t="str">
        <f t="shared" si="21"/>
        <v/>
      </c>
      <c r="Q167" s="3">
        <f>IF(O166="买",E167/E166-1,0)-IF(P167=1,计算结果!B$17,0)</f>
        <v>2.6449473109702026E-3</v>
      </c>
      <c r="R167" s="2">
        <f t="shared" si="22"/>
        <v>0.97729861928893003</v>
      </c>
      <c r="S167" s="3">
        <f>1-R167/MAX(R$2:R167)</f>
        <v>5.4590795104716761E-2</v>
      </c>
    </row>
    <row r="168" spans="1:19" x14ac:dyDescent="0.15">
      <c r="A168" s="1">
        <v>38604</v>
      </c>
      <c r="B168">
        <v>955.11</v>
      </c>
      <c r="C168">
        <v>959.9</v>
      </c>
      <c r="D168">
        <v>946.02</v>
      </c>
      <c r="E168" s="2">
        <v>949.07</v>
      </c>
      <c r="F168" s="16">
        <v>7924193792</v>
      </c>
      <c r="G168" s="3">
        <f t="shared" si="20"/>
        <v>-6.5007118331796843E-3</v>
      </c>
      <c r="H168" s="3">
        <f>1-E168/MAX(E$2:E168)</f>
        <v>9.524490457396706E-2</v>
      </c>
      <c r="I168" s="2">
        <f t="shared" si="23"/>
        <v>952.37</v>
      </c>
      <c r="J168" s="2">
        <f t="shared" si="26"/>
        <v>949.05166666666662</v>
      </c>
      <c r="K168" s="2">
        <f t="shared" si="27"/>
        <v>938.11833333333345</v>
      </c>
      <c r="L168" s="2">
        <f t="shared" si="28"/>
        <v>937.71666666666658</v>
      </c>
      <c r="M168" s="2">
        <f t="shared" si="19"/>
        <v>902.42166666666674</v>
      </c>
      <c r="N168" s="2">
        <f t="shared" si="24"/>
        <v>926.08555555555552</v>
      </c>
      <c r="O168" s="4" t="str">
        <f t="shared" si="25"/>
        <v>买</v>
      </c>
      <c r="P168" s="4" t="str">
        <f t="shared" si="21"/>
        <v/>
      </c>
      <c r="Q168" s="3">
        <f>IF(O167="买",E168/E167-1,0)-IF(P168=1,计算结果!B$17,0)</f>
        <v>-6.5007118331796843E-3</v>
      </c>
      <c r="R168" s="2">
        <f t="shared" si="22"/>
        <v>0.97094548258996827</v>
      </c>
      <c r="S168" s="3">
        <f>1-R168/MAX(R$2:R168)</f>
        <v>6.0736627910176533E-2</v>
      </c>
    </row>
    <row r="169" spans="1:19" x14ac:dyDescent="0.15">
      <c r="A169" s="1">
        <v>38607</v>
      </c>
      <c r="B169">
        <v>949.78</v>
      </c>
      <c r="C169">
        <v>952.55</v>
      </c>
      <c r="D169">
        <v>945.4</v>
      </c>
      <c r="E169" s="2">
        <v>949.51</v>
      </c>
      <c r="F169" s="16">
        <v>5610130432</v>
      </c>
      <c r="G169" s="3">
        <f t="shared" si="20"/>
        <v>4.6361174623577028E-4</v>
      </c>
      <c r="H169" s="3">
        <f>1-E169/MAX(E$2:E169)</f>
        <v>9.4825449484260971E-2</v>
      </c>
      <c r="I169" s="2">
        <f t="shared" si="23"/>
        <v>951.28666666666652</v>
      </c>
      <c r="J169" s="2">
        <f t="shared" si="26"/>
        <v>949.32499999999993</v>
      </c>
      <c r="K169" s="2">
        <f t="shared" si="27"/>
        <v>939.73416666666662</v>
      </c>
      <c r="L169" s="2">
        <f t="shared" si="28"/>
        <v>938.40083333333314</v>
      </c>
      <c r="M169" s="2">
        <f t="shared" si="19"/>
        <v>904.64979166666672</v>
      </c>
      <c r="N169" s="2">
        <f t="shared" si="24"/>
        <v>927.59493055555549</v>
      </c>
      <c r="O169" s="4" t="str">
        <f t="shared" si="25"/>
        <v>买</v>
      </c>
      <c r="P169" s="4" t="str">
        <f t="shared" si="21"/>
        <v/>
      </c>
      <c r="Q169" s="3">
        <f>IF(O168="买",E169/E168-1,0)-IF(P169=1,计算结果!B$17,0)</f>
        <v>4.6361174623577028E-4</v>
      </c>
      <c r="R169" s="2">
        <f t="shared" si="22"/>
        <v>0.97139562432065152</v>
      </c>
      <c r="S169" s="3">
        <f>1-R169/MAX(R$2:R169)</f>
        <v>6.0301174378066702E-2</v>
      </c>
    </row>
    <row r="170" spans="1:19" x14ac:dyDescent="0.15">
      <c r="A170" s="1">
        <v>38608</v>
      </c>
      <c r="B170">
        <v>949.58</v>
      </c>
      <c r="C170">
        <v>963.92</v>
      </c>
      <c r="D170">
        <v>948.13</v>
      </c>
      <c r="E170" s="2">
        <v>963.77</v>
      </c>
      <c r="F170" s="16">
        <v>7999031296</v>
      </c>
      <c r="G170" s="3">
        <f t="shared" si="20"/>
        <v>1.5018272582700609E-2</v>
      </c>
      <c r="H170" s="3">
        <f>1-E170/MAX(E$2:E170)</f>
        <v>8.1231291349692092E-2</v>
      </c>
      <c r="I170" s="2">
        <f t="shared" si="23"/>
        <v>954.11666666666667</v>
      </c>
      <c r="J170" s="2">
        <f t="shared" si="26"/>
        <v>951.16666666666663</v>
      </c>
      <c r="K170" s="2">
        <f t="shared" si="27"/>
        <v>942.6933333333335</v>
      </c>
      <c r="L170" s="2">
        <f t="shared" si="28"/>
        <v>939.37583333333316</v>
      </c>
      <c r="M170" s="2">
        <f t="shared" si="19"/>
        <v>907.12979166666662</v>
      </c>
      <c r="N170" s="2">
        <f t="shared" si="24"/>
        <v>929.73298611111113</v>
      </c>
      <c r="O170" s="4" t="str">
        <f t="shared" si="25"/>
        <v>买</v>
      </c>
      <c r="P170" s="4" t="str">
        <f t="shared" si="21"/>
        <v/>
      </c>
      <c r="Q170" s="3">
        <f>IF(O169="买",E170/E169-1,0)-IF(P170=1,计算结果!B$17,0)</f>
        <v>1.5018272582700609E-2</v>
      </c>
      <c r="R170" s="2">
        <f t="shared" si="22"/>
        <v>0.98598430859234165</v>
      </c>
      <c r="S170" s="3">
        <f>1-R170/MAX(R$2:R170)</f>
        <v>4.6188521269232896E-2</v>
      </c>
    </row>
    <row r="171" spans="1:19" x14ac:dyDescent="0.15">
      <c r="A171" s="1">
        <v>38609</v>
      </c>
      <c r="B171">
        <v>964.97</v>
      </c>
      <c r="C171">
        <v>970.26</v>
      </c>
      <c r="D171">
        <v>961.64</v>
      </c>
      <c r="E171" s="2">
        <v>970.19</v>
      </c>
      <c r="F171" s="16">
        <v>9942628352</v>
      </c>
      <c r="G171" s="3">
        <f t="shared" si="20"/>
        <v>6.6613403612896249E-3</v>
      </c>
      <c r="H171" s="3">
        <f>1-E171/MAX(E$2:E171)</f>
        <v>7.5111060268069907E-2</v>
      </c>
      <c r="I171" s="2">
        <f t="shared" si="23"/>
        <v>961.15666666666675</v>
      </c>
      <c r="J171" s="2">
        <f t="shared" si="26"/>
        <v>956.76333333333332</v>
      </c>
      <c r="K171" s="2">
        <f t="shared" si="27"/>
        <v>947.09500000000014</v>
      </c>
      <c r="L171" s="2">
        <f t="shared" si="28"/>
        <v>940.05083333333312</v>
      </c>
      <c r="M171" s="2">
        <f t="shared" si="19"/>
        <v>910.06104166666671</v>
      </c>
      <c r="N171" s="2">
        <f t="shared" si="24"/>
        <v>932.40229166666666</v>
      </c>
      <c r="O171" s="4" t="str">
        <f t="shared" si="25"/>
        <v>买</v>
      </c>
      <c r="P171" s="4" t="str">
        <f t="shared" si="21"/>
        <v/>
      </c>
      <c r="Q171" s="3">
        <f>IF(O170="买",E171/E170-1,0)-IF(P171=1,计算结果!B$17,0)</f>
        <v>6.6613403612896249E-3</v>
      </c>
      <c r="R171" s="2">
        <f t="shared" si="22"/>
        <v>0.9925522856627661</v>
      </c>
      <c r="S171" s="3">
        <f>1-R171/MAX(R$2:R171)</f>
        <v>3.9834858368902215E-2</v>
      </c>
    </row>
    <row r="172" spans="1:19" x14ac:dyDescent="0.15">
      <c r="A172" s="1">
        <v>38610</v>
      </c>
      <c r="B172">
        <v>970.58</v>
      </c>
      <c r="C172">
        <v>970.96</v>
      </c>
      <c r="D172">
        <v>965.66</v>
      </c>
      <c r="E172" s="2">
        <v>969.6</v>
      </c>
      <c r="F172" s="16">
        <v>8098160640</v>
      </c>
      <c r="G172" s="3">
        <f t="shared" si="20"/>
        <v>-6.0812830476508761E-4</v>
      </c>
      <c r="H172" s="3">
        <f>1-E172/MAX(E$2:E172)</f>
        <v>7.5673511411085026E-2</v>
      </c>
      <c r="I172" s="2">
        <f t="shared" si="23"/>
        <v>967.85333333333335</v>
      </c>
      <c r="J172" s="2">
        <f t="shared" si="26"/>
        <v>959.57</v>
      </c>
      <c r="K172" s="2">
        <f t="shared" si="27"/>
        <v>951.65500000000009</v>
      </c>
      <c r="L172" s="2">
        <f t="shared" si="28"/>
        <v>941.3541666666664</v>
      </c>
      <c r="M172" s="2">
        <f t="shared" si="19"/>
        <v>913.09229166666671</v>
      </c>
      <c r="N172" s="2">
        <f t="shared" si="24"/>
        <v>935.36715277777773</v>
      </c>
      <c r="O172" s="4" t="str">
        <f t="shared" si="25"/>
        <v>买</v>
      </c>
      <c r="P172" s="4" t="str">
        <f t="shared" si="21"/>
        <v/>
      </c>
      <c r="Q172" s="3">
        <f>IF(O171="买",E172/E171-1,0)-IF(P172=1,计算结果!B$17,0)</f>
        <v>-6.0812830476508761E-4</v>
      </c>
      <c r="R172" s="2">
        <f t="shared" si="22"/>
        <v>0.99194868652389534</v>
      </c>
      <c r="S172" s="3">
        <f>1-R172/MAX(R$2:R172)</f>
        <v>4.0418761968776917E-2</v>
      </c>
    </row>
    <row r="173" spans="1:19" x14ac:dyDescent="0.15">
      <c r="A173" s="1">
        <v>38611</v>
      </c>
      <c r="B173">
        <v>969.62</v>
      </c>
      <c r="C173">
        <v>970.37</v>
      </c>
      <c r="D173">
        <v>964.28</v>
      </c>
      <c r="E173" s="2">
        <v>967.49</v>
      </c>
      <c r="F173" s="16">
        <v>6989327360</v>
      </c>
      <c r="G173" s="3">
        <f t="shared" si="20"/>
        <v>-2.1761551155116132E-3</v>
      </c>
      <c r="H173" s="3">
        <f>1-E173/MAX(E$2:E173)</f>
        <v>7.7684989227630674E-2</v>
      </c>
      <c r="I173" s="2">
        <f t="shared" si="23"/>
        <v>969.09333333333325</v>
      </c>
      <c r="J173" s="2">
        <f t="shared" si="26"/>
        <v>961.60500000000002</v>
      </c>
      <c r="K173" s="2">
        <f t="shared" si="27"/>
        <v>954.95249999999999</v>
      </c>
      <c r="L173" s="2">
        <f t="shared" si="28"/>
        <v>941.89541666666662</v>
      </c>
      <c r="M173" s="2">
        <f t="shared" si="19"/>
        <v>915.5020833333333</v>
      </c>
      <c r="N173" s="2">
        <f t="shared" si="24"/>
        <v>937.44999999999993</v>
      </c>
      <c r="O173" s="4" t="str">
        <f t="shared" si="25"/>
        <v>买</v>
      </c>
      <c r="P173" s="4" t="str">
        <f t="shared" si="21"/>
        <v/>
      </c>
      <c r="Q173" s="3">
        <f>IF(O172="买",E173/E172-1,0)-IF(P173=1,计算结果!B$17,0)</f>
        <v>-2.1761551155116132E-3</v>
      </c>
      <c r="R173" s="2">
        <f t="shared" si="22"/>
        <v>0.9897900523153913</v>
      </c>
      <c r="S173" s="3">
        <f>1-R173/MAX(R$2:R173)</f>
        <v>4.250695958866757E-2</v>
      </c>
    </row>
    <row r="174" spans="1:19" x14ac:dyDescent="0.15">
      <c r="A174" s="1">
        <v>38614</v>
      </c>
      <c r="B174">
        <v>967.44</v>
      </c>
      <c r="C174">
        <v>971.99</v>
      </c>
      <c r="D174">
        <v>964.26</v>
      </c>
      <c r="E174" s="2">
        <v>971.14</v>
      </c>
      <c r="F174" s="16">
        <v>7427481600</v>
      </c>
      <c r="G174" s="3">
        <f t="shared" si="20"/>
        <v>3.7726488129075086E-3</v>
      </c>
      <c r="H174" s="3">
        <f>1-E174/MAX(E$2:E174)</f>
        <v>7.4205418597113382E-2</v>
      </c>
      <c r="I174" s="2">
        <f t="shared" si="23"/>
        <v>969.41</v>
      </c>
      <c r="J174" s="2">
        <f t="shared" si="26"/>
        <v>965.28333333333342</v>
      </c>
      <c r="K174" s="2">
        <f t="shared" si="27"/>
        <v>957.16750000000002</v>
      </c>
      <c r="L174" s="2">
        <f t="shared" si="28"/>
        <v>942.98208333333332</v>
      </c>
      <c r="M174" s="2">
        <f t="shared" si="19"/>
        <v>918.10437499999989</v>
      </c>
      <c r="N174" s="2">
        <f t="shared" si="24"/>
        <v>939.41798611111108</v>
      </c>
      <c r="O174" s="4" t="str">
        <f t="shared" si="25"/>
        <v>买</v>
      </c>
      <c r="P174" s="4" t="str">
        <f t="shared" si="21"/>
        <v/>
      </c>
      <c r="Q174" s="3">
        <f>IF(O173="买",E174/E173-1,0)-IF(P174=1,计算结果!B$17,0)</f>
        <v>3.7726488129075086E-3</v>
      </c>
      <c r="R174" s="2">
        <f t="shared" si="22"/>
        <v>0.99352418258128661</v>
      </c>
      <c r="S174" s="3">
        <f>1-R174/MAX(R$2:R174)</f>
        <v>3.889467460639251E-2</v>
      </c>
    </row>
    <row r="175" spans="1:19" x14ac:dyDescent="0.15">
      <c r="A175" s="1">
        <v>38615</v>
      </c>
      <c r="B175">
        <v>971.38</v>
      </c>
      <c r="C175">
        <v>971.65</v>
      </c>
      <c r="D175">
        <v>957.12</v>
      </c>
      <c r="E175" s="2">
        <v>961.92</v>
      </c>
      <c r="F175" s="16">
        <v>9189438464</v>
      </c>
      <c r="G175" s="3">
        <f t="shared" si="20"/>
        <v>-9.4939967460923036E-3</v>
      </c>
      <c r="H175" s="3">
        <f>1-E175/MAX(E$2:E175)</f>
        <v>8.2994909340502243E-2</v>
      </c>
      <c r="I175" s="2">
        <f t="shared" si="23"/>
        <v>966.85</v>
      </c>
      <c r="J175" s="2">
        <f t="shared" si="26"/>
        <v>967.3516666666668</v>
      </c>
      <c r="K175" s="2">
        <f t="shared" si="27"/>
        <v>958.33833333333325</v>
      </c>
      <c r="L175" s="2">
        <f t="shared" si="28"/>
        <v>943.35333333333313</v>
      </c>
      <c r="M175" s="2">
        <f t="shared" si="19"/>
        <v>920.44458333333307</v>
      </c>
      <c r="N175" s="2">
        <f t="shared" si="24"/>
        <v>940.71208333333323</v>
      </c>
      <c r="O175" s="4" t="str">
        <f t="shared" si="25"/>
        <v>买</v>
      </c>
      <c r="P175" s="4" t="str">
        <f t="shared" si="21"/>
        <v/>
      </c>
      <c r="Q175" s="3">
        <f>IF(O174="买",E175/E174-1,0)-IF(P175=1,计算结果!B$17,0)</f>
        <v>-9.4939967460923036E-3</v>
      </c>
      <c r="R175" s="2">
        <f t="shared" si="22"/>
        <v>0.98409166722469588</v>
      </c>
      <c r="S175" s="3">
        <f>1-R175/MAX(R$2:R175)</f>
        <v>4.8019405438331386E-2</v>
      </c>
    </row>
    <row r="176" spans="1:19" x14ac:dyDescent="0.15">
      <c r="A176" s="1">
        <v>38616</v>
      </c>
      <c r="B176">
        <v>961.37</v>
      </c>
      <c r="C176">
        <v>961.37</v>
      </c>
      <c r="D176">
        <v>943.82</v>
      </c>
      <c r="E176" s="2">
        <v>944.41</v>
      </c>
      <c r="F176" s="16">
        <v>8760459264</v>
      </c>
      <c r="G176" s="3">
        <f t="shared" si="20"/>
        <v>-1.8203176979374569E-2</v>
      </c>
      <c r="H176" s="3">
        <f>1-E176/MAX(E$2:E176)</f>
        <v>9.9687315296764556E-2</v>
      </c>
      <c r="I176" s="2">
        <f t="shared" si="23"/>
        <v>959.15666666666664</v>
      </c>
      <c r="J176" s="2">
        <f t="shared" si="26"/>
        <v>964.12499999999989</v>
      </c>
      <c r="K176" s="2">
        <f t="shared" si="27"/>
        <v>957.64583333333337</v>
      </c>
      <c r="L176" s="2">
        <f t="shared" si="28"/>
        <v>944.34249999999986</v>
      </c>
      <c r="M176" s="2">
        <f t="shared" si="19"/>
        <v>922.59895833333314</v>
      </c>
      <c r="N176" s="2">
        <f t="shared" si="24"/>
        <v>941.52909722222205</v>
      </c>
      <c r="O176" s="4" t="str">
        <f t="shared" si="25"/>
        <v>买</v>
      </c>
      <c r="P176" s="4" t="str">
        <f t="shared" si="21"/>
        <v/>
      </c>
      <c r="Q176" s="3">
        <f>IF(O175="买",E176/E175-1,0)-IF(P176=1,计算结果!B$17,0)</f>
        <v>-1.8203176979374569E-2</v>
      </c>
      <c r="R176" s="2">
        <f t="shared" si="22"/>
        <v>0.96617807244227694</v>
      </c>
      <c r="S176" s="3">
        <f>1-R176/MAX(R$2:R176)</f>
        <v>6.5348476682067669E-2</v>
      </c>
    </row>
    <row r="177" spans="1:19" x14ac:dyDescent="0.15">
      <c r="A177" s="1">
        <v>38617</v>
      </c>
      <c r="B177">
        <v>942.73</v>
      </c>
      <c r="C177">
        <v>942.73</v>
      </c>
      <c r="D177">
        <v>914.23</v>
      </c>
      <c r="E177" s="2">
        <v>923.27</v>
      </c>
      <c r="F177" s="16">
        <v>8625590272</v>
      </c>
      <c r="G177" s="3">
        <f t="shared" si="20"/>
        <v>-2.2384345782022641E-2</v>
      </c>
      <c r="H177" s="3">
        <f>1-E177/MAX(E$2:E177)</f>
        <v>0.11984022574310282</v>
      </c>
      <c r="I177" s="2">
        <f t="shared" si="23"/>
        <v>943.19999999999993</v>
      </c>
      <c r="J177" s="2">
        <f t="shared" si="26"/>
        <v>956.30499999999995</v>
      </c>
      <c r="K177" s="2">
        <f t="shared" si="27"/>
        <v>956.53416666666669</v>
      </c>
      <c r="L177" s="2">
        <f t="shared" si="28"/>
        <v>944.35208333333333</v>
      </c>
      <c r="M177" s="2">
        <f t="shared" si="19"/>
        <v>924.47979166666653</v>
      </c>
      <c r="N177" s="2">
        <f t="shared" si="24"/>
        <v>941.78868055555552</v>
      </c>
      <c r="O177" s="4" t="str">
        <f t="shared" si="25"/>
        <v>卖</v>
      </c>
      <c r="P177" s="4">
        <f t="shared" si="21"/>
        <v>1</v>
      </c>
      <c r="Q177" s="3">
        <f>IF(O176="买",E177/E176-1,0)-IF(P177=1,计算结果!B$17,0)</f>
        <v>-2.2384345782022641E-2</v>
      </c>
      <c r="R177" s="2">
        <f t="shared" si="22"/>
        <v>0.9445508083817209</v>
      </c>
      <c r="S177" s="3">
        <f>1-R177/MAX(R$2:R177)</f>
        <v>8.6270039565710444E-2</v>
      </c>
    </row>
    <row r="178" spans="1:19" x14ac:dyDescent="0.15">
      <c r="A178" s="1">
        <v>38618</v>
      </c>
      <c r="B178">
        <v>921.51</v>
      </c>
      <c r="C178">
        <v>927.42</v>
      </c>
      <c r="D178">
        <v>914.81</v>
      </c>
      <c r="E178" s="2">
        <v>916.15</v>
      </c>
      <c r="F178" s="16">
        <v>5549881856</v>
      </c>
      <c r="G178" s="3">
        <f t="shared" si="20"/>
        <v>-7.7117202985041988E-3</v>
      </c>
      <c r="H178" s="3">
        <f>1-E178/MAX(E$2:E178)</f>
        <v>0.12662777174016671</v>
      </c>
      <c r="I178" s="2">
        <f t="shared" si="23"/>
        <v>927.94333333333327</v>
      </c>
      <c r="J178" s="2">
        <f t="shared" si="26"/>
        <v>947.39666666666653</v>
      </c>
      <c r="K178" s="2">
        <f t="shared" si="27"/>
        <v>953.48333333333323</v>
      </c>
      <c r="L178" s="2">
        <f t="shared" si="28"/>
        <v>943.70541666666679</v>
      </c>
      <c r="M178" s="2">
        <f t="shared" ref="M178:M241" si="29">AVERAGE(E131:E178)</f>
        <v>926.15770833333318</v>
      </c>
      <c r="N178" s="2">
        <f t="shared" si="24"/>
        <v>941.11548611111118</v>
      </c>
      <c r="O178" s="4" t="str">
        <f t="shared" si="25"/>
        <v>卖</v>
      </c>
      <c r="P178" s="4" t="str">
        <f t="shared" si="21"/>
        <v/>
      </c>
      <c r="Q178" s="3">
        <f>IF(O177="买",E178/E177-1,0)-IF(P178=1,计算结果!B$17,0)</f>
        <v>0</v>
      </c>
      <c r="R178" s="2">
        <f t="shared" si="22"/>
        <v>0.9445508083817209</v>
      </c>
      <c r="S178" s="3">
        <f>1-R178/MAX(R$2:R178)</f>
        <v>8.6270039565710444E-2</v>
      </c>
    </row>
    <row r="179" spans="1:19" x14ac:dyDescent="0.15">
      <c r="A179" s="1">
        <v>38621</v>
      </c>
      <c r="B179">
        <v>915.84</v>
      </c>
      <c r="C179">
        <v>919.65</v>
      </c>
      <c r="D179">
        <v>913.61</v>
      </c>
      <c r="E179" s="2">
        <v>918.48</v>
      </c>
      <c r="F179" s="16">
        <v>4398425600</v>
      </c>
      <c r="G179" s="3">
        <f t="shared" si="20"/>
        <v>2.5432516509305003E-3</v>
      </c>
      <c r="H179" s="3">
        <f>1-E179/MAX(E$2:E179)</f>
        <v>0.1244065663787679</v>
      </c>
      <c r="I179" s="2">
        <f t="shared" si="23"/>
        <v>919.30000000000007</v>
      </c>
      <c r="J179" s="2">
        <f t="shared" si="26"/>
        <v>939.22833333333313</v>
      </c>
      <c r="K179" s="2">
        <f t="shared" si="27"/>
        <v>950.41666666666663</v>
      </c>
      <c r="L179" s="2">
        <f t="shared" si="28"/>
        <v>943.50000000000011</v>
      </c>
      <c r="M179" s="2">
        <f t="shared" si="29"/>
        <v>927.73770833333322</v>
      </c>
      <c r="N179" s="2">
        <f t="shared" si="24"/>
        <v>940.55145833333336</v>
      </c>
      <c r="O179" s="4" t="str">
        <f t="shared" si="25"/>
        <v>卖</v>
      </c>
      <c r="P179" s="4" t="str">
        <f t="shared" si="21"/>
        <v/>
      </c>
      <c r="Q179" s="3">
        <f>IF(O178="买",E179/E178-1,0)-IF(P179=1,计算结果!B$17,0)</f>
        <v>0</v>
      </c>
      <c r="R179" s="2">
        <f t="shared" si="22"/>
        <v>0.9445508083817209</v>
      </c>
      <c r="S179" s="3">
        <f>1-R179/MAX(R$2:R179)</f>
        <v>8.6270039565710444E-2</v>
      </c>
    </row>
    <row r="180" spans="1:19" x14ac:dyDescent="0.15">
      <c r="A180" s="1">
        <v>38622</v>
      </c>
      <c r="B180">
        <v>918.87</v>
      </c>
      <c r="C180">
        <v>921.13</v>
      </c>
      <c r="D180">
        <v>903.39</v>
      </c>
      <c r="E180" s="2">
        <v>904.21</v>
      </c>
      <c r="F180" s="16">
        <v>5576097280</v>
      </c>
      <c r="G180" s="3">
        <f t="shared" si="20"/>
        <v>-1.5536538629039254E-2</v>
      </c>
      <c r="H180" s="3">
        <f>1-E180/MAX(E$2:E180)</f>
        <v>0.13801025758355734</v>
      </c>
      <c r="I180" s="2">
        <f t="shared" si="23"/>
        <v>912.94666666666672</v>
      </c>
      <c r="J180" s="2">
        <f t="shared" si="26"/>
        <v>928.07333333333327</v>
      </c>
      <c r="K180" s="2">
        <f t="shared" si="27"/>
        <v>946.67833333333328</v>
      </c>
      <c r="L180" s="2">
        <f t="shared" si="28"/>
        <v>942.39833333333343</v>
      </c>
      <c r="M180" s="2">
        <f t="shared" si="29"/>
        <v>928.99229166666646</v>
      </c>
      <c r="N180" s="2">
        <f t="shared" si="24"/>
        <v>939.35631944444447</v>
      </c>
      <c r="O180" s="4" t="str">
        <f t="shared" si="25"/>
        <v>卖</v>
      </c>
      <c r="P180" s="4" t="str">
        <f t="shared" si="21"/>
        <v/>
      </c>
      <c r="Q180" s="3">
        <f>IF(O179="买",E180/E179-1,0)-IF(P180=1,计算结果!B$17,0)</f>
        <v>0</v>
      </c>
      <c r="R180" s="2">
        <f t="shared" si="22"/>
        <v>0.9445508083817209</v>
      </c>
      <c r="S180" s="3">
        <f>1-R180/MAX(R$2:R180)</f>
        <v>8.6270039565710444E-2</v>
      </c>
    </row>
    <row r="181" spans="1:19" x14ac:dyDescent="0.15">
      <c r="A181" s="1">
        <v>38623</v>
      </c>
      <c r="B181">
        <v>903.33</v>
      </c>
      <c r="C181">
        <v>910.33</v>
      </c>
      <c r="D181">
        <v>901.38</v>
      </c>
      <c r="E181" s="2">
        <v>903.72</v>
      </c>
      <c r="F181" s="16">
        <v>4331475968</v>
      </c>
      <c r="G181" s="3">
        <f t="shared" si="20"/>
        <v>-5.4190951217081285E-4</v>
      </c>
      <c r="H181" s="3">
        <f>1-E181/MAX(E$2:E181)</f>
        <v>0.13847737802436655</v>
      </c>
      <c r="I181" s="2">
        <f t="shared" si="23"/>
        <v>908.80333333333328</v>
      </c>
      <c r="J181" s="2">
        <f t="shared" si="26"/>
        <v>918.37333333333345</v>
      </c>
      <c r="K181" s="2">
        <f t="shared" si="27"/>
        <v>942.86250000000007</v>
      </c>
      <c r="L181" s="2">
        <f t="shared" si="28"/>
        <v>941.29833333333329</v>
      </c>
      <c r="M181" s="2">
        <f t="shared" si="29"/>
        <v>929.9095833333331</v>
      </c>
      <c r="N181" s="2">
        <f t="shared" si="24"/>
        <v>938.02347222222215</v>
      </c>
      <c r="O181" s="4" t="str">
        <f t="shared" si="25"/>
        <v>卖</v>
      </c>
      <c r="P181" s="4" t="str">
        <f t="shared" si="21"/>
        <v/>
      </c>
      <c r="Q181" s="3">
        <f>IF(O180="买",E181/E180-1,0)-IF(P181=1,计算结果!B$17,0)</f>
        <v>0</v>
      </c>
      <c r="R181" s="2">
        <f t="shared" si="22"/>
        <v>0.9445508083817209</v>
      </c>
      <c r="S181" s="3">
        <f>1-R181/MAX(R$2:R181)</f>
        <v>8.6270039565710444E-2</v>
      </c>
    </row>
    <row r="182" spans="1:19" x14ac:dyDescent="0.15">
      <c r="A182" s="1">
        <v>38624</v>
      </c>
      <c r="B182">
        <v>904.28</v>
      </c>
      <c r="C182">
        <v>915.97</v>
      </c>
      <c r="D182">
        <v>904.28</v>
      </c>
      <c r="E182" s="2">
        <v>915.97</v>
      </c>
      <c r="F182" s="16">
        <v>5798238208</v>
      </c>
      <c r="G182" s="3">
        <f t="shared" si="20"/>
        <v>1.3555083432921666E-2</v>
      </c>
      <c r="H182" s="3">
        <f>1-E182/MAX(E$2:E182)</f>
        <v>0.1267993670041373</v>
      </c>
      <c r="I182" s="2">
        <f t="shared" si="23"/>
        <v>907.9666666666667</v>
      </c>
      <c r="J182" s="2">
        <f t="shared" si="26"/>
        <v>913.63333333333333</v>
      </c>
      <c r="K182" s="2">
        <f t="shared" si="27"/>
        <v>938.87916666666626</v>
      </c>
      <c r="L182" s="2">
        <f t="shared" si="28"/>
        <v>940.78625000000022</v>
      </c>
      <c r="M182" s="2">
        <f t="shared" si="29"/>
        <v>931.14104166666664</v>
      </c>
      <c r="N182" s="2">
        <f t="shared" si="24"/>
        <v>936.935486111111</v>
      </c>
      <c r="O182" s="4" t="str">
        <f t="shared" si="25"/>
        <v>卖</v>
      </c>
      <c r="P182" s="4" t="str">
        <f t="shared" si="21"/>
        <v/>
      </c>
      <c r="Q182" s="3">
        <f>IF(O181="买",E182/E181-1,0)-IF(P182=1,计算结果!B$17,0)</f>
        <v>0</v>
      </c>
      <c r="R182" s="2">
        <f t="shared" si="22"/>
        <v>0.9445508083817209</v>
      </c>
      <c r="S182" s="3">
        <f>1-R182/MAX(R$2:R182)</f>
        <v>8.6270039565710444E-2</v>
      </c>
    </row>
    <row r="183" spans="1:19" x14ac:dyDescent="0.15">
      <c r="A183" s="1">
        <v>38625</v>
      </c>
      <c r="B183">
        <v>916.59</v>
      </c>
      <c r="C183">
        <v>918.66</v>
      </c>
      <c r="D183">
        <v>913.45</v>
      </c>
      <c r="E183" s="2">
        <v>917.39</v>
      </c>
      <c r="F183" s="16">
        <v>4529466880</v>
      </c>
      <c r="G183" s="3">
        <f t="shared" si="20"/>
        <v>1.5502691136171087E-3</v>
      </c>
      <c r="H183" s="3">
        <f>1-E183/MAX(E$2:E183)</f>
        <v>0.1254456710328129</v>
      </c>
      <c r="I183" s="2">
        <f t="shared" si="23"/>
        <v>912.36</v>
      </c>
      <c r="J183" s="2">
        <f t="shared" si="26"/>
        <v>912.65333333333353</v>
      </c>
      <c r="K183" s="2">
        <f t="shared" si="27"/>
        <v>934.4791666666664</v>
      </c>
      <c r="L183" s="2">
        <f t="shared" si="28"/>
        <v>940.7870833333335</v>
      </c>
      <c r="M183" s="2">
        <f t="shared" si="29"/>
        <v>931.99333333333323</v>
      </c>
      <c r="N183" s="2">
        <f t="shared" si="24"/>
        <v>935.75319444444438</v>
      </c>
      <c r="O183" s="4" t="str">
        <f t="shared" si="25"/>
        <v>卖</v>
      </c>
      <c r="P183" s="4" t="str">
        <f t="shared" si="21"/>
        <v/>
      </c>
      <c r="Q183" s="3">
        <f>IF(O182="买",E183/E182-1,0)-IF(P183=1,计算结果!B$17,0)</f>
        <v>0</v>
      </c>
      <c r="R183" s="2">
        <f t="shared" si="22"/>
        <v>0.9445508083817209</v>
      </c>
      <c r="S183" s="3">
        <f>1-R183/MAX(R$2:R183)</f>
        <v>8.6270039565710444E-2</v>
      </c>
    </row>
    <row r="184" spans="1:19" x14ac:dyDescent="0.15">
      <c r="A184" s="1">
        <v>38635</v>
      </c>
      <c r="B184">
        <v>917.21</v>
      </c>
      <c r="C184">
        <v>917.21</v>
      </c>
      <c r="D184">
        <v>906.88</v>
      </c>
      <c r="E184" s="2">
        <v>907.32</v>
      </c>
      <c r="F184" s="16">
        <v>3665624320</v>
      </c>
      <c r="G184" s="3">
        <f t="shared" si="20"/>
        <v>-1.097679285799924E-2</v>
      </c>
      <c r="H184" s="3">
        <f>1-E184/MAX(E$2:E184)</f>
        <v>0.13504547274495216</v>
      </c>
      <c r="I184" s="2">
        <f t="shared" si="23"/>
        <v>913.56000000000006</v>
      </c>
      <c r="J184" s="2">
        <f t="shared" si="26"/>
        <v>911.18166666666673</v>
      </c>
      <c r="K184" s="2">
        <f t="shared" si="27"/>
        <v>929.28916666666646</v>
      </c>
      <c r="L184" s="2">
        <f t="shared" si="28"/>
        <v>940.47208333333344</v>
      </c>
      <c r="M184" s="2">
        <f t="shared" si="29"/>
        <v>932.27062499999977</v>
      </c>
      <c r="N184" s="2">
        <f t="shared" si="24"/>
        <v>934.01062499999989</v>
      </c>
      <c r="O184" s="4" t="str">
        <f t="shared" si="25"/>
        <v>卖</v>
      </c>
      <c r="P184" s="4" t="str">
        <f t="shared" si="21"/>
        <v/>
      </c>
      <c r="Q184" s="3">
        <f>IF(O183="买",E184/E183-1,0)-IF(P184=1,计算结果!B$17,0)</f>
        <v>0</v>
      </c>
      <c r="R184" s="2">
        <f t="shared" si="22"/>
        <v>0.9445508083817209</v>
      </c>
      <c r="S184" s="3">
        <f>1-R184/MAX(R$2:R184)</f>
        <v>8.6270039565710444E-2</v>
      </c>
    </row>
    <row r="185" spans="1:19" x14ac:dyDescent="0.15">
      <c r="A185" s="1">
        <v>38636</v>
      </c>
      <c r="B185">
        <v>906.63</v>
      </c>
      <c r="C185">
        <v>919.8</v>
      </c>
      <c r="D185">
        <v>904.04</v>
      </c>
      <c r="E185" s="2">
        <v>919.72</v>
      </c>
      <c r="F185" s="16">
        <v>4032539392</v>
      </c>
      <c r="G185" s="3">
        <f t="shared" si="20"/>
        <v>1.3666622580787324E-2</v>
      </c>
      <c r="H185" s="3">
        <f>1-E185/MAX(E$2:E185)</f>
        <v>0.1232244656714141</v>
      </c>
      <c r="I185" s="2">
        <f t="shared" si="23"/>
        <v>914.81000000000006</v>
      </c>
      <c r="J185" s="2">
        <f t="shared" si="26"/>
        <v>911.38833333333332</v>
      </c>
      <c r="K185" s="2">
        <f t="shared" si="27"/>
        <v>925.30833333333305</v>
      </c>
      <c r="L185" s="2">
        <f t="shared" si="28"/>
        <v>940.13041666666675</v>
      </c>
      <c r="M185" s="2">
        <f t="shared" si="29"/>
        <v>932.87125000000003</v>
      </c>
      <c r="N185" s="2">
        <f t="shared" si="24"/>
        <v>932.77</v>
      </c>
      <c r="O185" s="4" t="str">
        <f t="shared" si="25"/>
        <v>卖</v>
      </c>
      <c r="P185" s="4" t="str">
        <f t="shared" si="21"/>
        <v/>
      </c>
      <c r="Q185" s="3">
        <f>IF(O184="买",E185/E184-1,0)-IF(P185=1,计算结果!B$17,0)</f>
        <v>0</v>
      </c>
      <c r="R185" s="2">
        <f t="shared" si="22"/>
        <v>0.9445508083817209</v>
      </c>
      <c r="S185" s="3">
        <f>1-R185/MAX(R$2:R185)</f>
        <v>8.6270039565710444E-2</v>
      </c>
    </row>
    <row r="186" spans="1:19" x14ac:dyDescent="0.15">
      <c r="A186" s="1">
        <v>38637</v>
      </c>
      <c r="B186">
        <v>920.45</v>
      </c>
      <c r="C186">
        <v>926.09</v>
      </c>
      <c r="D186">
        <v>917.38</v>
      </c>
      <c r="E186" s="2">
        <v>923.48</v>
      </c>
      <c r="F186" s="16">
        <v>6653231104</v>
      </c>
      <c r="G186" s="3">
        <f t="shared" si="20"/>
        <v>4.0882007567519807E-3</v>
      </c>
      <c r="H186" s="3">
        <f>1-E186/MAX(E$2:E186)</f>
        <v>0.11964003126847034</v>
      </c>
      <c r="I186" s="2">
        <f t="shared" si="23"/>
        <v>916.84</v>
      </c>
      <c r="J186" s="2">
        <f t="shared" si="26"/>
        <v>914.6</v>
      </c>
      <c r="K186" s="2">
        <f t="shared" si="27"/>
        <v>921.33666666666659</v>
      </c>
      <c r="L186" s="2">
        <f t="shared" si="28"/>
        <v>939.25208333333342</v>
      </c>
      <c r="M186" s="2">
        <f t="shared" si="29"/>
        <v>933.60708333333332</v>
      </c>
      <c r="N186" s="2">
        <f t="shared" si="24"/>
        <v>931.39861111111111</v>
      </c>
      <c r="O186" s="4" t="str">
        <f t="shared" si="25"/>
        <v>卖</v>
      </c>
      <c r="P186" s="4" t="str">
        <f t="shared" si="21"/>
        <v/>
      </c>
      <c r="Q186" s="3">
        <f>IF(O185="买",E186/E185-1,0)-IF(P186=1,计算结果!B$17,0)</f>
        <v>0</v>
      </c>
      <c r="R186" s="2">
        <f t="shared" si="22"/>
        <v>0.9445508083817209</v>
      </c>
      <c r="S186" s="3">
        <f>1-R186/MAX(R$2:R186)</f>
        <v>8.6270039565710444E-2</v>
      </c>
    </row>
    <row r="187" spans="1:19" x14ac:dyDescent="0.15">
      <c r="A187" s="1">
        <v>38638</v>
      </c>
      <c r="B187">
        <v>923.43</v>
      </c>
      <c r="C187">
        <v>926.01</v>
      </c>
      <c r="D187">
        <v>916.28</v>
      </c>
      <c r="E187" s="2">
        <v>916.5</v>
      </c>
      <c r="F187" s="16">
        <v>6021814272</v>
      </c>
      <c r="G187" s="3">
        <f t="shared" si="20"/>
        <v>-7.5583661801014168E-3</v>
      </c>
      <c r="H187" s="3">
        <f>1-E187/MAX(E$2:E187)</f>
        <v>0.12629411428244586</v>
      </c>
      <c r="I187" s="2">
        <f t="shared" si="23"/>
        <v>919.9</v>
      </c>
      <c r="J187" s="2">
        <f t="shared" si="26"/>
        <v>916.73000000000013</v>
      </c>
      <c r="K187" s="2">
        <f t="shared" si="27"/>
        <v>917.55166666666673</v>
      </c>
      <c r="L187" s="2">
        <f t="shared" si="28"/>
        <v>937.94500000000005</v>
      </c>
      <c r="M187" s="2">
        <f t="shared" si="29"/>
        <v>934.12562500000001</v>
      </c>
      <c r="N187" s="2">
        <f t="shared" si="24"/>
        <v>929.8740972222223</v>
      </c>
      <c r="O187" s="4" t="str">
        <f t="shared" si="25"/>
        <v>卖</v>
      </c>
      <c r="P187" s="4" t="str">
        <f t="shared" si="21"/>
        <v/>
      </c>
      <c r="Q187" s="3">
        <f>IF(O186="买",E187/E186-1,0)-IF(P187=1,计算结果!B$17,0)</f>
        <v>0</v>
      </c>
      <c r="R187" s="2">
        <f t="shared" si="22"/>
        <v>0.9445508083817209</v>
      </c>
      <c r="S187" s="3">
        <f>1-R187/MAX(R$2:R187)</f>
        <v>8.6270039565710444E-2</v>
      </c>
    </row>
    <row r="188" spans="1:19" x14ac:dyDescent="0.15">
      <c r="A188" s="1">
        <v>38639</v>
      </c>
      <c r="B188">
        <v>916.34</v>
      </c>
      <c r="C188">
        <v>917.89</v>
      </c>
      <c r="D188">
        <v>902.81</v>
      </c>
      <c r="E188" s="2">
        <v>904.83</v>
      </c>
      <c r="F188" s="16">
        <v>5568049152</v>
      </c>
      <c r="G188" s="3">
        <f t="shared" si="20"/>
        <v>-1.2733224222585826E-2</v>
      </c>
      <c r="H188" s="3">
        <f>1-E188/MAX(E$2:E188)</f>
        <v>0.13741920722988044</v>
      </c>
      <c r="I188" s="2">
        <f t="shared" si="23"/>
        <v>914.93666666666661</v>
      </c>
      <c r="J188" s="2">
        <f t="shared" si="26"/>
        <v>914.87333333333333</v>
      </c>
      <c r="K188" s="2">
        <f t="shared" si="27"/>
        <v>914.25333333333322</v>
      </c>
      <c r="L188" s="2">
        <f t="shared" si="28"/>
        <v>935.94958333333341</v>
      </c>
      <c r="M188" s="2">
        <f t="shared" si="29"/>
        <v>934.15125</v>
      </c>
      <c r="N188" s="2">
        <f t="shared" si="24"/>
        <v>928.11805555555554</v>
      </c>
      <c r="O188" s="4" t="str">
        <f t="shared" si="25"/>
        <v>卖</v>
      </c>
      <c r="P188" s="4" t="str">
        <f t="shared" si="21"/>
        <v/>
      </c>
      <c r="Q188" s="3">
        <f>IF(O187="买",E188/E187-1,0)-IF(P188=1,计算结果!B$17,0)</f>
        <v>0</v>
      </c>
      <c r="R188" s="2">
        <f t="shared" si="22"/>
        <v>0.9445508083817209</v>
      </c>
      <c r="S188" s="3">
        <f>1-R188/MAX(R$2:R188)</f>
        <v>8.6270039565710444E-2</v>
      </c>
    </row>
    <row r="189" spans="1:19" x14ac:dyDescent="0.15">
      <c r="A189" s="1">
        <v>38642</v>
      </c>
      <c r="B189">
        <v>903.27</v>
      </c>
      <c r="C189">
        <v>903.27</v>
      </c>
      <c r="D189">
        <v>892.36</v>
      </c>
      <c r="E189" s="2">
        <v>897.62</v>
      </c>
      <c r="F189" s="16">
        <v>5516482048</v>
      </c>
      <c r="G189" s="3">
        <f t="shared" si="20"/>
        <v>-7.9683476454140978E-3</v>
      </c>
      <c r="H189" s="3">
        <f>1-E189/MAX(E$2:E189)</f>
        <v>0.14429255085892967</v>
      </c>
      <c r="I189" s="2">
        <f t="shared" si="23"/>
        <v>906.31666666666661</v>
      </c>
      <c r="J189" s="2">
        <f t="shared" si="26"/>
        <v>911.57833333333338</v>
      </c>
      <c r="K189" s="2">
        <f t="shared" si="27"/>
        <v>912.1158333333334</v>
      </c>
      <c r="L189" s="2">
        <f t="shared" si="28"/>
        <v>934.32499999999993</v>
      </c>
      <c r="M189" s="2">
        <f t="shared" si="29"/>
        <v>933.90229166666677</v>
      </c>
      <c r="N189" s="2">
        <f t="shared" si="24"/>
        <v>926.78104166666674</v>
      </c>
      <c r="O189" s="4" t="str">
        <f t="shared" si="25"/>
        <v>卖</v>
      </c>
      <c r="P189" s="4" t="str">
        <f t="shared" si="21"/>
        <v/>
      </c>
      <c r="Q189" s="3">
        <f>IF(O188="买",E189/E188-1,0)-IF(P189=1,计算结果!B$17,0)</f>
        <v>0</v>
      </c>
      <c r="R189" s="2">
        <f t="shared" si="22"/>
        <v>0.9445508083817209</v>
      </c>
      <c r="S189" s="3">
        <f>1-R189/MAX(R$2:R189)</f>
        <v>8.6270039565710444E-2</v>
      </c>
    </row>
    <row r="190" spans="1:19" x14ac:dyDescent="0.15">
      <c r="A190" s="1">
        <v>38643</v>
      </c>
      <c r="B190">
        <v>897.37</v>
      </c>
      <c r="C190">
        <v>903</v>
      </c>
      <c r="D190">
        <v>895.62</v>
      </c>
      <c r="E190" s="2">
        <v>902.37</v>
      </c>
      <c r="F190" s="16">
        <v>5849997824</v>
      </c>
      <c r="G190" s="3">
        <f t="shared" si="20"/>
        <v>5.2917715737170745E-3</v>
      </c>
      <c r="H190" s="3">
        <f>1-E190/MAX(E$2:E190)</f>
        <v>0.13976434250414693</v>
      </c>
      <c r="I190" s="2">
        <f t="shared" si="23"/>
        <v>901.60666666666668</v>
      </c>
      <c r="J190" s="2">
        <f t="shared" si="26"/>
        <v>910.75333333333322</v>
      </c>
      <c r="K190" s="2">
        <f t="shared" si="27"/>
        <v>910.9675000000002</v>
      </c>
      <c r="L190" s="2">
        <f t="shared" si="28"/>
        <v>932.22541666666655</v>
      </c>
      <c r="M190" s="2">
        <f t="shared" si="29"/>
        <v>933.8652083333335</v>
      </c>
      <c r="N190" s="2">
        <f t="shared" si="24"/>
        <v>925.68604166666682</v>
      </c>
      <c r="O190" s="4" t="str">
        <f t="shared" si="25"/>
        <v>卖</v>
      </c>
      <c r="P190" s="4" t="str">
        <f t="shared" si="21"/>
        <v/>
      </c>
      <c r="Q190" s="3">
        <f>IF(O189="买",E190/E189-1,0)-IF(P190=1,计算结果!B$17,0)</f>
        <v>0</v>
      </c>
      <c r="R190" s="2">
        <f t="shared" si="22"/>
        <v>0.9445508083817209</v>
      </c>
      <c r="S190" s="3">
        <f>1-R190/MAX(R$2:R190)</f>
        <v>8.6270039565710444E-2</v>
      </c>
    </row>
    <row r="191" spans="1:19" x14ac:dyDescent="0.15">
      <c r="A191" s="1">
        <v>38644</v>
      </c>
      <c r="B191">
        <v>902.04</v>
      </c>
      <c r="C191">
        <v>907.88</v>
      </c>
      <c r="D191">
        <v>897.04</v>
      </c>
      <c r="E191" s="2">
        <v>898.74</v>
      </c>
      <c r="F191" s="16">
        <v>5474099200</v>
      </c>
      <c r="G191" s="3">
        <f t="shared" si="20"/>
        <v>-4.0227401176901045E-3</v>
      </c>
      <c r="H191" s="3">
        <f>1-E191/MAX(E$2:E191)</f>
        <v>0.143224846994223</v>
      </c>
      <c r="I191" s="2">
        <f t="shared" si="23"/>
        <v>899.57666666666671</v>
      </c>
      <c r="J191" s="2">
        <f t="shared" si="26"/>
        <v>907.25666666666666</v>
      </c>
      <c r="K191" s="2">
        <f t="shared" si="27"/>
        <v>909.3225000000001</v>
      </c>
      <c r="L191" s="2">
        <f t="shared" si="28"/>
        <v>929.86958333333325</v>
      </c>
      <c r="M191" s="2">
        <f t="shared" si="29"/>
        <v>933.34312500000021</v>
      </c>
      <c r="N191" s="2">
        <f t="shared" si="24"/>
        <v>924.17840277777793</v>
      </c>
      <c r="O191" s="4" t="str">
        <f t="shared" si="25"/>
        <v>卖</v>
      </c>
      <c r="P191" s="4" t="str">
        <f t="shared" si="21"/>
        <v/>
      </c>
      <c r="Q191" s="3">
        <f>IF(O190="买",E191/E190-1,0)-IF(P191=1,计算结果!B$17,0)</f>
        <v>0</v>
      </c>
      <c r="R191" s="2">
        <f t="shared" si="22"/>
        <v>0.9445508083817209</v>
      </c>
      <c r="S191" s="3">
        <f>1-R191/MAX(R$2:R191)</f>
        <v>8.6270039565710444E-2</v>
      </c>
    </row>
    <row r="192" spans="1:19" x14ac:dyDescent="0.15">
      <c r="A192" s="1">
        <v>38645</v>
      </c>
      <c r="B192">
        <v>898.89</v>
      </c>
      <c r="C192">
        <v>900.13</v>
      </c>
      <c r="D192">
        <v>889.57</v>
      </c>
      <c r="E192" s="2">
        <v>899.91</v>
      </c>
      <c r="F192" s="16">
        <v>6082545664</v>
      </c>
      <c r="G192" s="3">
        <f t="shared" si="20"/>
        <v>1.3018225515721848E-3</v>
      </c>
      <c r="H192" s="3">
        <f>1-E192/MAX(E$2:E192)</f>
        <v>0.14210947777841332</v>
      </c>
      <c r="I192" s="2">
        <f t="shared" si="23"/>
        <v>900.34</v>
      </c>
      <c r="J192" s="2">
        <f t="shared" si="26"/>
        <v>903.32833333333326</v>
      </c>
      <c r="K192" s="2">
        <f t="shared" si="27"/>
        <v>908.96416666666676</v>
      </c>
      <c r="L192" s="2">
        <f t="shared" si="28"/>
        <v>927.82124999999996</v>
      </c>
      <c r="M192" s="2">
        <f t="shared" si="29"/>
        <v>932.76895833333356</v>
      </c>
      <c r="N192" s="2">
        <f t="shared" si="24"/>
        <v>923.18479166666668</v>
      </c>
      <c r="O192" s="4" t="str">
        <f t="shared" si="25"/>
        <v>卖</v>
      </c>
      <c r="P192" s="4" t="str">
        <f t="shared" si="21"/>
        <v/>
      </c>
      <c r="Q192" s="3">
        <f>IF(O191="买",E192/E191-1,0)-IF(P192=1,计算结果!B$17,0)</f>
        <v>0</v>
      </c>
      <c r="R192" s="2">
        <f t="shared" si="22"/>
        <v>0.9445508083817209</v>
      </c>
      <c r="S192" s="3">
        <f>1-R192/MAX(R$2:R192)</f>
        <v>8.6270039565710444E-2</v>
      </c>
    </row>
    <row r="193" spans="1:19" x14ac:dyDescent="0.15">
      <c r="A193" s="1">
        <v>38646</v>
      </c>
      <c r="B193">
        <v>899.65</v>
      </c>
      <c r="C193">
        <v>907.79</v>
      </c>
      <c r="D193">
        <v>897.99</v>
      </c>
      <c r="E193" s="2">
        <v>904.41</v>
      </c>
      <c r="F193" s="16">
        <v>5645095936</v>
      </c>
      <c r="G193" s="3">
        <f t="shared" si="20"/>
        <v>5.0005000500050745E-3</v>
      </c>
      <c r="H193" s="3">
        <f>1-E193/MAX(E$2:E193)</f>
        <v>0.13781959617914552</v>
      </c>
      <c r="I193" s="2">
        <f t="shared" si="23"/>
        <v>901.02</v>
      </c>
      <c r="J193" s="2">
        <f t="shared" si="26"/>
        <v>901.31333333333339</v>
      </c>
      <c r="K193" s="2">
        <f t="shared" si="27"/>
        <v>909.02166666666665</v>
      </c>
      <c r="L193" s="2">
        <f t="shared" si="28"/>
        <v>925.94208333333324</v>
      </c>
      <c r="M193" s="2">
        <f t="shared" si="29"/>
        <v>932.17145833333359</v>
      </c>
      <c r="N193" s="2">
        <f t="shared" si="24"/>
        <v>922.37840277777786</v>
      </c>
      <c r="O193" s="4" t="str">
        <f t="shared" si="25"/>
        <v>卖</v>
      </c>
      <c r="P193" s="4" t="str">
        <f t="shared" si="21"/>
        <v/>
      </c>
      <c r="Q193" s="3">
        <f>IF(O192="买",E193/E192-1,0)-IF(P193=1,计算结果!B$17,0)</f>
        <v>0</v>
      </c>
      <c r="R193" s="2">
        <f t="shared" si="22"/>
        <v>0.9445508083817209</v>
      </c>
      <c r="S193" s="3">
        <f>1-R193/MAX(R$2:R193)</f>
        <v>8.6270039565710444E-2</v>
      </c>
    </row>
    <row r="194" spans="1:19" x14ac:dyDescent="0.15">
      <c r="A194" s="1">
        <v>38649</v>
      </c>
      <c r="B194">
        <v>905.13</v>
      </c>
      <c r="C194">
        <v>908.45</v>
      </c>
      <c r="D194">
        <v>900.23</v>
      </c>
      <c r="E194" s="2">
        <v>906.65</v>
      </c>
      <c r="F194" s="16">
        <v>4674775552</v>
      </c>
      <c r="G194" s="3">
        <f t="shared" si="20"/>
        <v>2.4767528001681249E-3</v>
      </c>
      <c r="H194" s="3">
        <f>1-E194/MAX(E$2:E194)</f>
        <v>0.13568418844973218</v>
      </c>
      <c r="I194" s="2">
        <f t="shared" si="23"/>
        <v>903.65666666666664</v>
      </c>
      <c r="J194" s="2">
        <f t="shared" si="26"/>
        <v>901.61666666666667</v>
      </c>
      <c r="K194" s="2">
        <f t="shared" si="27"/>
        <v>908.24499999999989</v>
      </c>
      <c r="L194" s="2">
        <f t="shared" si="28"/>
        <v>923.56208333333313</v>
      </c>
      <c r="M194" s="2">
        <f t="shared" si="29"/>
        <v>931.46895833333349</v>
      </c>
      <c r="N194" s="2">
        <f t="shared" si="24"/>
        <v>921.0920138888888</v>
      </c>
      <c r="O194" s="4" t="str">
        <f t="shared" si="25"/>
        <v>卖</v>
      </c>
      <c r="P194" s="4" t="str">
        <f t="shared" si="21"/>
        <v/>
      </c>
      <c r="Q194" s="3">
        <f>IF(O193="买",E194/E193-1,0)-IF(P194=1,计算结果!B$17,0)</f>
        <v>0</v>
      </c>
      <c r="R194" s="2">
        <f t="shared" si="22"/>
        <v>0.9445508083817209</v>
      </c>
      <c r="S194" s="3">
        <f>1-R194/MAX(R$2:R194)</f>
        <v>8.6270039565710444E-2</v>
      </c>
    </row>
    <row r="195" spans="1:19" x14ac:dyDescent="0.15">
      <c r="A195" s="1">
        <v>38650</v>
      </c>
      <c r="B195">
        <v>905.97</v>
      </c>
      <c r="C195">
        <v>905.97</v>
      </c>
      <c r="D195">
        <v>893.61</v>
      </c>
      <c r="E195" s="2">
        <v>894.27</v>
      </c>
      <c r="F195" s="16">
        <v>5687105024</v>
      </c>
      <c r="G195" s="3">
        <f t="shared" ref="G195:G258" si="30">E195/E194-1</f>
        <v>-1.3654662769536197E-2</v>
      </c>
      <c r="H195" s="3">
        <f>1-E195/MAX(E$2:E195)</f>
        <v>0.14748612938282901</v>
      </c>
      <c r="I195" s="2">
        <f t="shared" si="23"/>
        <v>901.77666666666664</v>
      </c>
      <c r="J195" s="2">
        <f t="shared" si="26"/>
        <v>901.05833333333339</v>
      </c>
      <c r="K195" s="2">
        <f t="shared" si="27"/>
        <v>906.31833333333327</v>
      </c>
      <c r="L195" s="2">
        <f t="shared" si="28"/>
        <v>920.39874999999984</v>
      </c>
      <c r="M195" s="2">
        <f t="shared" si="29"/>
        <v>930.22479166666687</v>
      </c>
      <c r="N195" s="2">
        <f t="shared" si="24"/>
        <v>918.98062500000003</v>
      </c>
      <c r="O195" s="4" t="str">
        <f t="shared" si="25"/>
        <v>卖</v>
      </c>
      <c r="P195" s="4" t="str">
        <f t="shared" si="21"/>
        <v/>
      </c>
      <c r="Q195" s="3">
        <f>IF(O194="买",E195/E194-1,0)-IF(P195=1,计算结果!B$17,0)</f>
        <v>0</v>
      </c>
      <c r="R195" s="2">
        <f t="shared" si="22"/>
        <v>0.9445508083817209</v>
      </c>
      <c r="S195" s="3">
        <f>1-R195/MAX(R$2:R195)</f>
        <v>8.6270039565710444E-2</v>
      </c>
    </row>
    <row r="196" spans="1:19" x14ac:dyDescent="0.15">
      <c r="A196" s="1">
        <v>38651</v>
      </c>
      <c r="B196">
        <v>892.62</v>
      </c>
      <c r="C196">
        <v>892.62</v>
      </c>
      <c r="D196">
        <v>873.9</v>
      </c>
      <c r="E196" s="2">
        <v>875.82</v>
      </c>
      <c r="F196" s="16">
        <v>5911800832</v>
      </c>
      <c r="G196" s="3">
        <f t="shared" si="30"/>
        <v>-2.0631352947096393E-2</v>
      </c>
      <c r="H196" s="3">
        <f>1-E196/MAX(E$2:E196)</f>
        <v>0.16507464393982718</v>
      </c>
      <c r="I196" s="2">
        <f t="shared" si="23"/>
        <v>892.24666666666678</v>
      </c>
      <c r="J196" s="2">
        <f t="shared" si="26"/>
        <v>896.63333333333321</v>
      </c>
      <c r="K196" s="2">
        <f t="shared" si="27"/>
        <v>903.69333333333327</v>
      </c>
      <c r="L196" s="2">
        <f t="shared" si="28"/>
        <v>916.49125000000004</v>
      </c>
      <c r="M196" s="2">
        <f t="shared" si="29"/>
        <v>928.9227083333335</v>
      </c>
      <c r="N196" s="2">
        <f t="shared" si="24"/>
        <v>916.36909722222219</v>
      </c>
      <c r="O196" s="4" t="str">
        <f t="shared" si="25"/>
        <v>卖</v>
      </c>
      <c r="P196" s="4" t="str">
        <f t="shared" ref="P196:P259" si="31">IF(O195&lt;&gt;O196,1,"")</f>
        <v/>
      </c>
      <c r="Q196" s="3">
        <f>IF(O195="买",E196/E195-1,0)-IF(P196=1,计算结果!B$17,0)</f>
        <v>0</v>
      </c>
      <c r="R196" s="2">
        <f t="shared" ref="R196:R259" si="32">IFERROR(R195*(1+Q196),R195)</f>
        <v>0.9445508083817209</v>
      </c>
      <c r="S196" s="3">
        <f>1-R196/MAX(R$2:R196)</f>
        <v>8.6270039565710444E-2</v>
      </c>
    </row>
    <row r="197" spans="1:19" x14ac:dyDescent="0.15">
      <c r="A197" s="1">
        <v>38652</v>
      </c>
      <c r="B197">
        <v>873.47</v>
      </c>
      <c r="C197">
        <v>879.67</v>
      </c>
      <c r="D197">
        <v>869.72</v>
      </c>
      <c r="E197" s="2">
        <v>875.85</v>
      </c>
      <c r="F197" s="16">
        <v>5881848320</v>
      </c>
      <c r="G197" s="3">
        <f t="shared" si="30"/>
        <v>3.4253613756307644E-5</v>
      </c>
      <c r="H197" s="3">
        <f>1-E197/MAX(E$2:E197)</f>
        <v>0.16504604472916551</v>
      </c>
      <c r="I197" s="2">
        <f t="shared" ref="I197:I260" si="33">AVERAGE(E195:E197)</f>
        <v>881.98</v>
      </c>
      <c r="J197" s="2">
        <f t="shared" si="26"/>
        <v>892.81833333333327</v>
      </c>
      <c r="K197" s="2">
        <f t="shared" si="27"/>
        <v>900.03749999999991</v>
      </c>
      <c r="L197" s="2">
        <f t="shared" si="28"/>
        <v>912.67291666666654</v>
      </c>
      <c r="M197" s="2">
        <f t="shared" si="29"/>
        <v>927.28416666666692</v>
      </c>
      <c r="N197" s="2">
        <f t="shared" ref="N197:N260" si="34">IFERROR(AVERAGE(K197:M197),"")</f>
        <v>913.33152777777775</v>
      </c>
      <c r="O197" s="4" t="str">
        <f t="shared" ref="O197:O260" si="35">IF(E197&gt;N197,"买","卖")</f>
        <v>卖</v>
      </c>
      <c r="P197" s="4" t="str">
        <f t="shared" si="31"/>
        <v/>
      </c>
      <c r="Q197" s="3">
        <f>IF(O196="买",E197/E196-1,0)-IF(P197=1,计算结果!B$17,0)</f>
        <v>0</v>
      </c>
      <c r="R197" s="2">
        <f t="shared" si="32"/>
        <v>0.9445508083817209</v>
      </c>
      <c r="S197" s="3">
        <f>1-R197/MAX(R$2:R197)</f>
        <v>8.6270039565710444E-2</v>
      </c>
    </row>
    <row r="198" spans="1:19" x14ac:dyDescent="0.15">
      <c r="A198" s="1">
        <v>38653</v>
      </c>
      <c r="B198">
        <v>875.86</v>
      </c>
      <c r="C198">
        <v>880.21</v>
      </c>
      <c r="D198">
        <v>859.69</v>
      </c>
      <c r="E198" s="2">
        <v>867.73</v>
      </c>
      <c r="F198" s="16">
        <v>5565266432</v>
      </c>
      <c r="G198" s="3">
        <f t="shared" si="30"/>
        <v>-9.2709938916480938E-3</v>
      </c>
      <c r="H198" s="3">
        <f>1-E198/MAX(E$2:E198)</f>
        <v>0.17278689774828881</v>
      </c>
      <c r="I198" s="2">
        <f t="shared" si="33"/>
        <v>873.13333333333333</v>
      </c>
      <c r="J198" s="2">
        <f t="shared" si="26"/>
        <v>887.45499999999993</v>
      </c>
      <c r="K198" s="2">
        <f t="shared" si="27"/>
        <v>895.39166666666654</v>
      </c>
      <c r="L198" s="2">
        <f t="shared" si="28"/>
        <v>908.36416666666673</v>
      </c>
      <c r="M198" s="2">
        <f t="shared" si="29"/>
        <v>925.67312500000025</v>
      </c>
      <c r="N198" s="2">
        <f t="shared" si="34"/>
        <v>909.80965277777784</v>
      </c>
      <c r="O198" s="4" t="str">
        <f t="shared" si="35"/>
        <v>卖</v>
      </c>
      <c r="P198" s="4" t="str">
        <f t="shared" si="31"/>
        <v/>
      </c>
      <c r="Q198" s="3">
        <f>IF(O197="买",E198/E197-1,0)-IF(P198=1,计算结果!B$17,0)</f>
        <v>0</v>
      </c>
      <c r="R198" s="2">
        <f t="shared" si="32"/>
        <v>0.9445508083817209</v>
      </c>
      <c r="S198" s="3">
        <f>1-R198/MAX(R$2:R198)</f>
        <v>8.6270039565710444E-2</v>
      </c>
    </row>
    <row r="199" spans="1:19" x14ac:dyDescent="0.15">
      <c r="A199" s="1">
        <v>38656</v>
      </c>
      <c r="B199">
        <v>866.62</v>
      </c>
      <c r="C199">
        <v>878.41</v>
      </c>
      <c r="D199">
        <v>866.15</v>
      </c>
      <c r="E199" s="2">
        <v>876.28</v>
      </c>
      <c r="F199" s="16">
        <v>4954801664</v>
      </c>
      <c r="G199" s="3">
        <f t="shared" si="30"/>
        <v>9.8532953798993184E-3</v>
      </c>
      <c r="H199" s="3">
        <f>1-E199/MAX(E$2:E199)</f>
        <v>0.16463612270967987</v>
      </c>
      <c r="I199" s="2">
        <f t="shared" si="33"/>
        <v>873.28666666666652</v>
      </c>
      <c r="J199" s="2">
        <f t="shared" si="26"/>
        <v>882.76666666666654</v>
      </c>
      <c r="K199" s="2">
        <f t="shared" si="27"/>
        <v>892.04</v>
      </c>
      <c r="L199" s="2">
        <f t="shared" si="28"/>
        <v>904.79583333333346</v>
      </c>
      <c r="M199" s="2">
        <f t="shared" si="29"/>
        <v>924.07458333333352</v>
      </c>
      <c r="N199" s="2">
        <f t="shared" si="34"/>
        <v>906.97013888888898</v>
      </c>
      <c r="O199" s="4" t="str">
        <f t="shared" si="35"/>
        <v>卖</v>
      </c>
      <c r="P199" s="4" t="str">
        <f t="shared" si="31"/>
        <v/>
      </c>
      <c r="Q199" s="3">
        <f>IF(O198="买",E199/E198-1,0)-IF(P199=1,计算结果!B$17,0)</f>
        <v>0</v>
      </c>
      <c r="R199" s="2">
        <f t="shared" si="32"/>
        <v>0.9445508083817209</v>
      </c>
      <c r="S199" s="3">
        <f>1-R199/MAX(R$2:R199)</f>
        <v>8.6270039565710444E-2</v>
      </c>
    </row>
    <row r="200" spans="1:19" x14ac:dyDescent="0.15">
      <c r="A200" s="1">
        <v>38657</v>
      </c>
      <c r="B200">
        <v>875.96</v>
      </c>
      <c r="C200">
        <v>875.96</v>
      </c>
      <c r="D200">
        <v>862.69</v>
      </c>
      <c r="E200" s="2">
        <v>872.86</v>
      </c>
      <c r="F200" s="16">
        <v>4762514432</v>
      </c>
      <c r="G200" s="3">
        <f t="shared" si="30"/>
        <v>-3.9028620988724727E-3</v>
      </c>
      <c r="H200" s="3">
        <f>1-E200/MAX(E$2:E200)</f>
        <v>0.16789643272512345</v>
      </c>
      <c r="I200" s="2">
        <f t="shared" si="33"/>
        <v>872.29</v>
      </c>
      <c r="J200" s="2">
        <f t="shared" ref="J200:J263" si="36">AVERAGE(E195:E200)</f>
        <v>877.13499999999988</v>
      </c>
      <c r="K200" s="2">
        <f t="shared" si="27"/>
        <v>889.37583333333339</v>
      </c>
      <c r="L200" s="2">
        <f t="shared" si="28"/>
        <v>901.81458333333319</v>
      </c>
      <c r="M200" s="2">
        <f t="shared" si="29"/>
        <v>923.07854166666687</v>
      </c>
      <c r="N200" s="2">
        <f t="shared" si="34"/>
        <v>904.75631944444456</v>
      </c>
      <c r="O200" s="4" t="str">
        <f t="shared" si="35"/>
        <v>卖</v>
      </c>
      <c r="P200" s="4" t="str">
        <f t="shared" si="31"/>
        <v/>
      </c>
      <c r="Q200" s="3">
        <f>IF(O199="买",E200/E199-1,0)-IF(P200=1,计算结果!B$17,0)</f>
        <v>0</v>
      </c>
      <c r="R200" s="2">
        <f t="shared" si="32"/>
        <v>0.9445508083817209</v>
      </c>
      <c r="S200" s="3">
        <f>1-R200/MAX(R$2:R200)</f>
        <v>8.6270039565710444E-2</v>
      </c>
    </row>
    <row r="201" spans="1:19" x14ac:dyDescent="0.15">
      <c r="A201" s="1">
        <v>38658</v>
      </c>
      <c r="B201">
        <v>873.39</v>
      </c>
      <c r="C201">
        <v>884.94</v>
      </c>
      <c r="D201">
        <v>873.39</v>
      </c>
      <c r="E201" s="2">
        <v>882.48</v>
      </c>
      <c r="F201" s="16">
        <v>6115386880</v>
      </c>
      <c r="G201" s="3">
        <f t="shared" si="30"/>
        <v>1.1021240519671016E-2</v>
      </c>
      <c r="H201" s="3">
        <f>1-E201/MAX(E$2:E201)</f>
        <v>0.15872561917291084</v>
      </c>
      <c r="I201" s="2">
        <f t="shared" si="33"/>
        <v>877.20666666666659</v>
      </c>
      <c r="J201" s="2">
        <f t="shared" si="36"/>
        <v>875.17000000000007</v>
      </c>
      <c r="K201" s="2">
        <f t="shared" si="27"/>
        <v>888.11416666666673</v>
      </c>
      <c r="L201" s="2">
        <f t="shared" si="28"/>
        <v>900.1149999999999</v>
      </c>
      <c r="M201" s="2">
        <f t="shared" si="29"/>
        <v>922.23354166666695</v>
      </c>
      <c r="N201" s="2">
        <f t="shared" si="34"/>
        <v>903.48756944444449</v>
      </c>
      <c r="O201" s="4" t="str">
        <f t="shared" si="35"/>
        <v>卖</v>
      </c>
      <c r="P201" s="4" t="str">
        <f t="shared" si="31"/>
        <v/>
      </c>
      <c r="Q201" s="3">
        <f>IF(O200="买",E201/E200-1,0)-IF(P201=1,计算结果!B$17,0)</f>
        <v>0</v>
      </c>
      <c r="R201" s="2">
        <f t="shared" si="32"/>
        <v>0.9445508083817209</v>
      </c>
      <c r="S201" s="3">
        <f>1-R201/MAX(R$2:R201)</f>
        <v>8.6270039565710444E-2</v>
      </c>
    </row>
    <row r="202" spans="1:19" x14ac:dyDescent="0.15">
      <c r="A202" s="1">
        <v>38659</v>
      </c>
      <c r="B202">
        <v>882.19</v>
      </c>
      <c r="C202">
        <v>885.68</v>
      </c>
      <c r="D202">
        <v>872.11</v>
      </c>
      <c r="E202" s="2">
        <v>874.58</v>
      </c>
      <c r="F202" s="16">
        <v>5843191808</v>
      </c>
      <c r="G202" s="3">
        <f t="shared" si="30"/>
        <v>-8.9520442389628974E-3</v>
      </c>
      <c r="H202" s="3">
        <f>1-E202/MAX(E$2:E202)</f>
        <v>0.1662567446471811</v>
      </c>
      <c r="I202" s="2">
        <f t="shared" si="33"/>
        <v>876.64</v>
      </c>
      <c r="J202" s="2">
        <f t="shared" si="36"/>
        <v>874.96333333333325</v>
      </c>
      <c r="K202" s="2">
        <f t="shared" si="27"/>
        <v>885.79833333333318</v>
      </c>
      <c r="L202" s="2">
        <f t="shared" si="28"/>
        <v>898.3829166666668</v>
      </c>
      <c r="M202" s="2">
        <f t="shared" si="29"/>
        <v>921.04416666666702</v>
      </c>
      <c r="N202" s="2">
        <f t="shared" si="34"/>
        <v>901.74180555555574</v>
      </c>
      <c r="O202" s="4" t="str">
        <f t="shared" si="35"/>
        <v>卖</v>
      </c>
      <c r="P202" s="4" t="str">
        <f t="shared" si="31"/>
        <v/>
      </c>
      <c r="Q202" s="3">
        <f>IF(O201="买",E202/E201-1,0)-IF(P202=1,计算结果!B$17,0)</f>
        <v>0</v>
      </c>
      <c r="R202" s="2">
        <f t="shared" si="32"/>
        <v>0.9445508083817209</v>
      </c>
      <c r="S202" s="3">
        <f>1-R202/MAX(R$2:R202)</f>
        <v>8.6270039565710444E-2</v>
      </c>
    </row>
    <row r="203" spans="1:19" x14ac:dyDescent="0.15">
      <c r="A203" s="1">
        <v>38660</v>
      </c>
      <c r="B203">
        <v>873.35</v>
      </c>
      <c r="C203">
        <v>878.36</v>
      </c>
      <c r="D203">
        <v>869.68</v>
      </c>
      <c r="E203" s="2">
        <v>878.36</v>
      </c>
      <c r="F203" s="16">
        <v>4570235904</v>
      </c>
      <c r="G203" s="3">
        <f t="shared" si="30"/>
        <v>4.3220745958059137E-3</v>
      </c>
      <c r="H203" s="3">
        <f>1-E203/MAX(E$2:E203)</f>
        <v>0.16265324410379611</v>
      </c>
      <c r="I203" s="2">
        <f t="shared" si="33"/>
        <v>878.47333333333336</v>
      </c>
      <c r="J203" s="2">
        <f t="shared" si="36"/>
        <v>875.38166666666666</v>
      </c>
      <c r="K203" s="2">
        <f t="shared" si="27"/>
        <v>884.09999999999991</v>
      </c>
      <c r="L203" s="2">
        <f t="shared" si="28"/>
        <v>896.71125000000018</v>
      </c>
      <c r="M203" s="2">
        <f t="shared" si="29"/>
        <v>920.10562500000026</v>
      </c>
      <c r="N203" s="2">
        <f t="shared" si="34"/>
        <v>900.30562500000008</v>
      </c>
      <c r="O203" s="4" t="str">
        <f t="shared" si="35"/>
        <v>卖</v>
      </c>
      <c r="P203" s="4" t="str">
        <f t="shared" si="31"/>
        <v/>
      </c>
      <c r="Q203" s="3">
        <f>IF(O202="买",E203/E202-1,0)-IF(P203=1,计算结果!B$17,0)</f>
        <v>0</v>
      </c>
      <c r="R203" s="2">
        <f t="shared" si="32"/>
        <v>0.9445508083817209</v>
      </c>
      <c r="S203" s="3">
        <f>1-R203/MAX(R$2:R203)</f>
        <v>8.6270039565710444E-2</v>
      </c>
    </row>
    <row r="204" spans="1:19" x14ac:dyDescent="0.15">
      <c r="A204" s="1">
        <v>38663</v>
      </c>
      <c r="B204">
        <v>877.62</v>
      </c>
      <c r="C204">
        <v>877.62</v>
      </c>
      <c r="D204">
        <v>870.08</v>
      </c>
      <c r="E204" s="2">
        <v>877.28</v>
      </c>
      <c r="F204" s="16">
        <v>3758294528</v>
      </c>
      <c r="G204" s="3">
        <f t="shared" si="30"/>
        <v>-1.2295641878046215E-3</v>
      </c>
      <c r="H204" s="3">
        <f>1-E204/MAX(E$2:E204)</f>
        <v>0.16368281568762044</v>
      </c>
      <c r="I204" s="2">
        <f t="shared" si="33"/>
        <v>876.74000000000012</v>
      </c>
      <c r="J204" s="2">
        <f t="shared" si="36"/>
        <v>876.97333333333324</v>
      </c>
      <c r="K204" s="2">
        <f t="shared" si="27"/>
        <v>882.21416666666664</v>
      </c>
      <c r="L204" s="2">
        <f t="shared" si="28"/>
        <v>895.58916666666676</v>
      </c>
      <c r="M204" s="2">
        <f t="shared" si="29"/>
        <v>918.9937500000002</v>
      </c>
      <c r="N204" s="2">
        <f t="shared" si="34"/>
        <v>898.93236111111116</v>
      </c>
      <c r="O204" s="4" t="str">
        <f t="shared" si="35"/>
        <v>卖</v>
      </c>
      <c r="P204" s="4" t="str">
        <f t="shared" si="31"/>
        <v/>
      </c>
      <c r="Q204" s="3">
        <f>IF(O203="买",E204/E203-1,0)-IF(P204=1,计算结果!B$17,0)</f>
        <v>0</v>
      </c>
      <c r="R204" s="2">
        <f t="shared" si="32"/>
        <v>0.9445508083817209</v>
      </c>
      <c r="S204" s="3">
        <f>1-R204/MAX(R$2:R204)</f>
        <v>8.6270039565710444E-2</v>
      </c>
    </row>
    <row r="205" spans="1:19" x14ac:dyDescent="0.15">
      <c r="A205" s="1">
        <v>38664</v>
      </c>
      <c r="B205">
        <v>876.43</v>
      </c>
      <c r="C205">
        <v>881.9</v>
      </c>
      <c r="D205">
        <v>870.96</v>
      </c>
      <c r="E205" s="2">
        <v>881.52</v>
      </c>
      <c r="F205" s="16">
        <v>4617261056</v>
      </c>
      <c r="G205" s="3">
        <f t="shared" si="30"/>
        <v>4.8331205544409617E-3</v>
      </c>
      <c r="H205" s="3">
        <f>1-E205/MAX(E$2:E205)</f>
        <v>0.15964079391408803</v>
      </c>
      <c r="I205" s="2">
        <f t="shared" si="33"/>
        <v>879.05333333333328</v>
      </c>
      <c r="J205" s="2">
        <f t="shared" si="36"/>
        <v>877.84666666666669</v>
      </c>
      <c r="K205" s="2">
        <f t="shared" si="27"/>
        <v>880.30666666666673</v>
      </c>
      <c r="L205" s="2">
        <f t="shared" si="28"/>
        <v>894.6641666666668</v>
      </c>
      <c r="M205" s="2">
        <f t="shared" si="29"/>
        <v>917.98125000000016</v>
      </c>
      <c r="N205" s="2">
        <f t="shared" si="34"/>
        <v>897.65069444444453</v>
      </c>
      <c r="O205" s="4" t="str">
        <f t="shared" si="35"/>
        <v>卖</v>
      </c>
      <c r="P205" s="4" t="str">
        <f t="shared" si="31"/>
        <v/>
      </c>
      <c r="Q205" s="3">
        <f>IF(O204="买",E205/E204-1,0)-IF(P205=1,计算结果!B$17,0)</f>
        <v>0</v>
      </c>
      <c r="R205" s="2">
        <f t="shared" si="32"/>
        <v>0.9445508083817209</v>
      </c>
      <c r="S205" s="3">
        <f>1-R205/MAX(R$2:R205)</f>
        <v>8.6270039565710444E-2</v>
      </c>
    </row>
    <row r="206" spans="1:19" x14ac:dyDescent="0.15">
      <c r="A206" s="1">
        <v>38665</v>
      </c>
      <c r="B206">
        <v>881.51</v>
      </c>
      <c r="C206">
        <v>884.94</v>
      </c>
      <c r="D206">
        <v>878.68</v>
      </c>
      <c r="E206" s="2">
        <v>879.25</v>
      </c>
      <c r="F206" s="16">
        <v>5544780288</v>
      </c>
      <c r="G206" s="3">
        <f t="shared" si="30"/>
        <v>-2.5750975587620628E-3</v>
      </c>
      <c r="H206" s="3">
        <f>1-E206/MAX(E$2:E206)</f>
        <v>0.16180480085416316</v>
      </c>
      <c r="I206" s="2">
        <f t="shared" si="33"/>
        <v>879.35</v>
      </c>
      <c r="J206" s="2">
        <f t="shared" si="36"/>
        <v>878.91166666666652</v>
      </c>
      <c r="K206" s="2">
        <f t="shared" ref="K206:K269" si="37">AVERAGE(E195:E206)</f>
        <v>878.0233333333332</v>
      </c>
      <c r="L206" s="2">
        <f t="shared" si="28"/>
        <v>893.13416666666672</v>
      </c>
      <c r="M206" s="2">
        <f t="shared" si="29"/>
        <v>916.96020833333341</v>
      </c>
      <c r="N206" s="2">
        <f t="shared" si="34"/>
        <v>896.03923611111111</v>
      </c>
      <c r="O206" s="4" t="str">
        <f t="shared" si="35"/>
        <v>卖</v>
      </c>
      <c r="P206" s="4" t="str">
        <f t="shared" si="31"/>
        <v/>
      </c>
      <c r="Q206" s="3">
        <f>IF(O205="买",E206/E205-1,0)-IF(P206=1,计算结果!B$17,0)</f>
        <v>0</v>
      </c>
      <c r="R206" s="2">
        <f t="shared" si="32"/>
        <v>0.9445508083817209</v>
      </c>
      <c r="S206" s="3">
        <f>1-R206/MAX(R$2:R206)</f>
        <v>8.6270039565710444E-2</v>
      </c>
    </row>
    <row r="207" spans="1:19" x14ac:dyDescent="0.15">
      <c r="A207" s="1">
        <v>38666</v>
      </c>
      <c r="B207">
        <v>878.63</v>
      </c>
      <c r="C207">
        <v>878.63</v>
      </c>
      <c r="D207">
        <v>862.09</v>
      </c>
      <c r="E207" s="2">
        <v>862.97</v>
      </c>
      <c r="F207" s="16">
        <v>5071603712</v>
      </c>
      <c r="G207" s="3">
        <f t="shared" si="30"/>
        <v>-1.8515780494739786E-2</v>
      </c>
      <c r="H207" s="3">
        <f>1-E207/MAX(E$2:E207)</f>
        <v>0.17732463917329211</v>
      </c>
      <c r="I207" s="2">
        <f t="shared" si="33"/>
        <v>874.57999999999993</v>
      </c>
      <c r="J207" s="2">
        <f t="shared" si="36"/>
        <v>875.66</v>
      </c>
      <c r="K207" s="2">
        <f t="shared" si="37"/>
        <v>875.41499999999996</v>
      </c>
      <c r="L207" s="2">
        <f t="shared" si="28"/>
        <v>890.86666666666679</v>
      </c>
      <c r="M207" s="2">
        <f t="shared" si="29"/>
        <v>915.8268750000002</v>
      </c>
      <c r="N207" s="2">
        <f t="shared" si="34"/>
        <v>894.03618055555569</v>
      </c>
      <c r="O207" s="4" t="str">
        <f t="shared" si="35"/>
        <v>卖</v>
      </c>
      <c r="P207" s="4" t="str">
        <f t="shared" si="31"/>
        <v/>
      </c>
      <c r="Q207" s="3">
        <f>IF(O206="买",E207/E206-1,0)-IF(P207=1,计算结果!B$17,0)</f>
        <v>0</v>
      </c>
      <c r="R207" s="2">
        <f t="shared" si="32"/>
        <v>0.9445508083817209</v>
      </c>
      <c r="S207" s="3">
        <f>1-R207/MAX(R$2:R207)</f>
        <v>8.6270039565710444E-2</v>
      </c>
    </row>
    <row r="208" spans="1:19" x14ac:dyDescent="0.15">
      <c r="A208" s="1">
        <v>38667</v>
      </c>
      <c r="B208">
        <v>861.22</v>
      </c>
      <c r="C208">
        <v>867.33</v>
      </c>
      <c r="D208">
        <v>857.79</v>
      </c>
      <c r="E208" s="2">
        <v>864.79</v>
      </c>
      <c r="F208" s="16">
        <v>4221479168</v>
      </c>
      <c r="G208" s="3">
        <f t="shared" si="30"/>
        <v>2.1089956777176067E-3</v>
      </c>
      <c r="H208" s="3">
        <f>1-E208/MAX(E$2:E208)</f>
        <v>0.17558962039314385</v>
      </c>
      <c r="I208" s="2">
        <f t="shared" si="33"/>
        <v>869.00333333333344</v>
      </c>
      <c r="J208" s="2">
        <f t="shared" si="36"/>
        <v>874.02833333333331</v>
      </c>
      <c r="K208" s="2">
        <f t="shared" si="37"/>
        <v>874.49583333333305</v>
      </c>
      <c r="L208" s="2">
        <f t="shared" si="28"/>
        <v>889.09458333333339</v>
      </c>
      <c r="M208" s="2">
        <f t="shared" si="29"/>
        <v>914.78333333333364</v>
      </c>
      <c r="N208" s="2">
        <f t="shared" si="34"/>
        <v>892.7912500000001</v>
      </c>
      <c r="O208" s="4" t="str">
        <f t="shared" si="35"/>
        <v>卖</v>
      </c>
      <c r="P208" s="4" t="str">
        <f t="shared" si="31"/>
        <v/>
      </c>
      <c r="Q208" s="3">
        <f>IF(O207="买",E208/E207-1,0)-IF(P208=1,计算结果!B$17,0)</f>
        <v>0</v>
      </c>
      <c r="R208" s="2">
        <f t="shared" si="32"/>
        <v>0.9445508083817209</v>
      </c>
      <c r="S208" s="3">
        <f>1-R208/MAX(R$2:R208)</f>
        <v>8.6270039565710444E-2</v>
      </c>
    </row>
    <row r="209" spans="1:19" x14ac:dyDescent="0.15">
      <c r="A209" s="1">
        <v>38670</v>
      </c>
      <c r="B209">
        <v>864.08</v>
      </c>
      <c r="C209">
        <v>864.25</v>
      </c>
      <c r="D209">
        <v>858.34</v>
      </c>
      <c r="E209" s="2">
        <v>862.15</v>
      </c>
      <c r="F209" s="16">
        <v>2924317696</v>
      </c>
      <c r="G209" s="3">
        <f t="shared" si="30"/>
        <v>-3.0527642549057488E-3</v>
      </c>
      <c r="H209" s="3">
        <f>1-E209/MAX(E$2:E209)</f>
        <v>0.17810635093138094</v>
      </c>
      <c r="I209" s="2">
        <f t="shared" si="33"/>
        <v>863.30333333333328</v>
      </c>
      <c r="J209" s="2">
        <f t="shared" si="36"/>
        <v>871.32666666666671</v>
      </c>
      <c r="K209" s="2">
        <f t="shared" si="37"/>
        <v>873.35416666666652</v>
      </c>
      <c r="L209" s="2">
        <f t="shared" si="28"/>
        <v>886.69583333333355</v>
      </c>
      <c r="M209" s="2">
        <f t="shared" si="29"/>
        <v>913.41312500000015</v>
      </c>
      <c r="N209" s="2">
        <f t="shared" si="34"/>
        <v>891.15437500000007</v>
      </c>
      <c r="O209" s="4" t="str">
        <f t="shared" si="35"/>
        <v>卖</v>
      </c>
      <c r="P209" s="4" t="str">
        <f t="shared" si="31"/>
        <v/>
      </c>
      <c r="Q209" s="3">
        <f>IF(O208="买",E209/E208-1,0)-IF(P209=1,计算结果!B$17,0)</f>
        <v>0</v>
      </c>
      <c r="R209" s="2">
        <f t="shared" si="32"/>
        <v>0.9445508083817209</v>
      </c>
      <c r="S209" s="3">
        <f>1-R209/MAX(R$2:R209)</f>
        <v>8.6270039565710444E-2</v>
      </c>
    </row>
    <row r="210" spans="1:19" x14ac:dyDescent="0.15">
      <c r="A210" s="1">
        <v>38671</v>
      </c>
      <c r="B210">
        <v>862.07</v>
      </c>
      <c r="C210">
        <v>867.46</v>
      </c>
      <c r="D210">
        <v>853.86</v>
      </c>
      <c r="E210" s="2">
        <v>856.64</v>
      </c>
      <c r="F210" s="16">
        <v>4158739968</v>
      </c>
      <c r="G210" s="3">
        <f t="shared" si="30"/>
        <v>-6.3909992460708942E-3</v>
      </c>
      <c r="H210" s="3">
        <f>1-E210/MAX(E$2:E210)</f>
        <v>0.18335907262292894</v>
      </c>
      <c r="I210" s="2">
        <f t="shared" si="33"/>
        <v>861.19333333333327</v>
      </c>
      <c r="J210" s="2">
        <f t="shared" si="36"/>
        <v>867.88666666666666</v>
      </c>
      <c r="K210" s="2">
        <f t="shared" si="37"/>
        <v>872.42999999999984</v>
      </c>
      <c r="L210" s="2">
        <f t="shared" si="28"/>
        <v>883.91083333333347</v>
      </c>
      <c r="M210" s="2">
        <f t="shared" si="29"/>
        <v>911.58145833333356</v>
      </c>
      <c r="N210" s="2">
        <f t="shared" si="34"/>
        <v>889.30743055555558</v>
      </c>
      <c r="O210" s="4" t="str">
        <f t="shared" si="35"/>
        <v>卖</v>
      </c>
      <c r="P210" s="4" t="str">
        <f t="shared" si="31"/>
        <v/>
      </c>
      <c r="Q210" s="3">
        <f>IF(O209="买",E210/E209-1,0)-IF(P210=1,计算结果!B$17,0)</f>
        <v>0</v>
      </c>
      <c r="R210" s="2">
        <f t="shared" si="32"/>
        <v>0.9445508083817209</v>
      </c>
      <c r="S210" s="3">
        <f>1-R210/MAX(R$2:R210)</f>
        <v>8.6270039565710444E-2</v>
      </c>
    </row>
    <row r="211" spans="1:19" x14ac:dyDescent="0.15">
      <c r="A211" s="1">
        <v>38672</v>
      </c>
      <c r="B211">
        <v>855.45</v>
      </c>
      <c r="C211">
        <v>863.17</v>
      </c>
      <c r="D211">
        <v>847.49</v>
      </c>
      <c r="E211" s="2">
        <v>863.12</v>
      </c>
      <c r="F211" s="16">
        <v>4185382400</v>
      </c>
      <c r="G211" s="3">
        <f t="shared" si="30"/>
        <v>7.564437803511348E-3</v>
      </c>
      <c r="H211" s="3">
        <f>1-E211/MAX(E$2:E211)</f>
        <v>0.17718164311998319</v>
      </c>
      <c r="I211" s="2">
        <f t="shared" si="33"/>
        <v>860.63666666666666</v>
      </c>
      <c r="J211" s="2">
        <f t="shared" si="36"/>
        <v>864.82</v>
      </c>
      <c r="K211" s="2">
        <f t="shared" si="37"/>
        <v>871.33333333333337</v>
      </c>
      <c r="L211" s="2">
        <f t="shared" si="28"/>
        <v>881.68666666666684</v>
      </c>
      <c r="M211" s="2">
        <f t="shared" si="29"/>
        <v>909.81583333333356</v>
      </c>
      <c r="N211" s="2">
        <f t="shared" si="34"/>
        <v>887.61194444444448</v>
      </c>
      <c r="O211" s="4" t="str">
        <f t="shared" si="35"/>
        <v>卖</v>
      </c>
      <c r="P211" s="4" t="str">
        <f t="shared" si="31"/>
        <v/>
      </c>
      <c r="Q211" s="3">
        <f>IF(O210="买",E211/E210-1,0)-IF(P211=1,计算结果!B$17,0)</f>
        <v>0</v>
      </c>
      <c r="R211" s="2">
        <f t="shared" si="32"/>
        <v>0.9445508083817209</v>
      </c>
      <c r="S211" s="3">
        <f>1-R211/MAX(R$2:R211)</f>
        <v>8.6270039565710444E-2</v>
      </c>
    </row>
    <row r="212" spans="1:19" x14ac:dyDescent="0.15">
      <c r="A212" s="1">
        <v>38673</v>
      </c>
      <c r="B212">
        <v>863.08</v>
      </c>
      <c r="C212">
        <v>865.79</v>
      </c>
      <c r="D212">
        <v>859</v>
      </c>
      <c r="E212" s="2">
        <v>862.66</v>
      </c>
      <c r="F212" s="16">
        <v>4120494848</v>
      </c>
      <c r="G212" s="3">
        <f t="shared" si="30"/>
        <v>-5.329502270832176E-4</v>
      </c>
      <c r="H212" s="3">
        <f>1-E212/MAX(E$2:E212)</f>
        <v>0.17762016435013062</v>
      </c>
      <c r="I212" s="2">
        <f t="shared" si="33"/>
        <v>860.80666666666673</v>
      </c>
      <c r="J212" s="2">
        <f t="shared" si="36"/>
        <v>862.05499999999995</v>
      </c>
      <c r="K212" s="2">
        <f t="shared" si="37"/>
        <v>870.48333333333323</v>
      </c>
      <c r="L212" s="2">
        <f t="shared" si="28"/>
        <v>879.92958333333343</v>
      </c>
      <c r="M212" s="2">
        <f t="shared" si="29"/>
        <v>907.93958333333342</v>
      </c>
      <c r="N212" s="2">
        <f t="shared" si="34"/>
        <v>886.11749999999995</v>
      </c>
      <c r="O212" s="4" t="str">
        <f t="shared" si="35"/>
        <v>卖</v>
      </c>
      <c r="P212" s="4" t="str">
        <f t="shared" si="31"/>
        <v/>
      </c>
      <c r="Q212" s="3">
        <f>IF(O211="买",E212/E211-1,0)-IF(P212=1,计算结果!B$17,0)</f>
        <v>0</v>
      </c>
      <c r="R212" s="2">
        <f t="shared" si="32"/>
        <v>0.9445508083817209</v>
      </c>
      <c r="S212" s="3">
        <f>1-R212/MAX(R$2:R212)</f>
        <v>8.6270039565710444E-2</v>
      </c>
    </row>
    <row r="213" spans="1:19" x14ac:dyDescent="0.15">
      <c r="A213" s="1">
        <v>38674</v>
      </c>
      <c r="B213">
        <v>862.58</v>
      </c>
      <c r="C213">
        <v>886.58</v>
      </c>
      <c r="D213">
        <v>862.4</v>
      </c>
      <c r="E213" s="2">
        <v>882.24</v>
      </c>
      <c r="F213" s="16">
        <v>8353934336</v>
      </c>
      <c r="G213" s="3">
        <f t="shared" si="30"/>
        <v>2.2697238773097261E-2</v>
      </c>
      <c r="H213" s="3">
        <f>1-E213/MAX(E$2:E213)</f>
        <v>0.15895441285820511</v>
      </c>
      <c r="I213" s="2">
        <f t="shared" si="33"/>
        <v>869.34</v>
      </c>
      <c r="J213" s="2">
        <f t="shared" si="36"/>
        <v>865.26666666666654</v>
      </c>
      <c r="K213" s="2">
        <f t="shared" si="37"/>
        <v>870.46333333333325</v>
      </c>
      <c r="L213" s="2">
        <f t="shared" si="28"/>
        <v>879.28875000000016</v>
      </c>
      <c r="M213" s="2">
        <f t="shared" si="29"/>
        <v>906.8068750000001</v>
      </c>
      <c r="N213" s="2">
        <f t="shared" si="34"/>
        <v>885.51965277777788</v>
      </c>
      <c r="O213" s="4" t="str">
        <f t="shared" si="35"/>
        <v>卖</v>
      </c>
      <c r="P213" s="4" t="str">
        <f t="shared" si="31"/>
        <v/>
      </c>
      <c r="Q213" s="3">
        <f>IF(O212="买",E213/E212-1,0)-IF(P213=1,计算结果!B$17,0)</f>
        <v>0</v>
      </c>
      <c r="R213" s="2">
        <f t="shared" si="32"/>
        <v>0.9445508083817209</v>
      </c>
      <c r="S213" s="3">
        <f>1-R213/MAX(R$2:R213)</f>
        <v>8.6270039565710444E-2</v>
      </c>
    </row>
    <row r="214" spans="1:19" x14ac:dyDescent="0.15">
      <c r="A214" s="1">
        <v>38677</v>
      </c>
      <c r="B214">
        <v>882.79</v>
      </c>
      <c r="C214">
        <v>886.11</v>
      </c>
      <c r="D214">
        <v>880.3</v>
      </c>
      <c r="E214" s="2">
        <v>883.87</v>
      </c>
      <c r="F214" s="16">
        <v>4897254400</v>
      </c>
      <c r="G214" s="3">
        <f t="shared" si="30"/>
        <v>1.8475698222706338E-3</v>
      </c>
      <c r="H214" s="3">
        <f>1-E214/MAX(E$2:E214)</f>
        <v>0.15740052241224811</v>
      </c>
      <c r="I214" s="2">
        <f t="shared" si="33"/>
        <v>876.25666666666666</v>
      </c>
      <c r="J214" s="2">
        <f t="shared" si="36"/>
        <v>868.4466666666666</v>
      </c>
      <c r="K214" s="2">
        <f t="shared" si="37"/>
        <v>871.23750000000007</v>
      </c>
      <c r="L214" s="2">
        <f t="shared" si="28"/>
        <v>878.51791666666668</v>
      </c>
      <c r="M214" s="2">
        <f t="shared" si="29"/>
        <v>905.37166666666678</v>
      </c>
      <c r="N214" s="2">
        <f t="shared" si="34"/>
        <v>885.04236111111129</v>
      </c>
      <c r="O214" s="4" t="str">
        <f t="shared" si="35"/>
        <v>卖</v>
      </c>
      <c r="P214" s="4" t="str">
        <f t="shared" si="31"/>
        <v/>
      </c>
      <c r="Q214" s="3">
        <f>IF(O213="买",E214/E213-1,0)-IF(P214=1,计算结果!B$17,0)</f>
        <v>0</v>
      </c>
      <c r="R214" s="2">
        <f t="shared" si="32"/>
        <v>0.9445508083817209</v>
      </c>
      <c r="S214" s="3">
        <f>1-R214/MAX(R$2:R214)</f>
        <v>8.6270039565710444E-2</v>
      </c>
    </row>
    <row r="215" spans="1:19" x14ac:dyDescent="0.15">
      <c r="A215" s="1">
        <v>38678</v>
      </c>
      <c r="B215">
        <v>883.93</v>
      </c>
      <c r="C215">
        <v>883.93</v>
      </c>
      <c r="D215">
        <v>869.53</v>
      </c>
      <c r="E215" s="2">
        <v>869.62</v>
      </c>
      <c r="F215" s="16">
        <v>4500600832</v>
      </c>
      <c r="G215" s="3">
        <f t="shared" si="30"/>
        <v>-1.6122280425854507E-2</v>
      </c>
      <c r="H215" s="3">
        <f>1-E215/MAX(E$2:E215)</f>
        <v>0.17098514747659632</v>
      </c>
      <c r="I215" s="2">
        <f t="shared" si="33"/>
        <v>878.57666666666671</v>
      </c>
      <c r="J215" s="2">
        <f t="shared" si="36"/>
        <v>869.69166666666661</v>
      </c>
      <c r="K215" s="2">
        <f t="shared" si="37"/>
        <v>870.50916666666683</v>
      </c>
      <c r="L215" s="2">
        <f t="shared" si="28"/>
        <v>877.3045833333332</v>
      </c>
      <c r="M215" s="2">
        <f t="shared" si="29"/>
        <v>903.58708333333345</v>
      </c>
      <c r="N215" s="2">
        <f t="shared" si="34"/>
        <v>883.80027777777786</v>
      </c>
      <c r="O215" s="4" t="str">
        <f t="shared" si="35"/>
        <v>卖</v>
      </c>
      <c r="P215" s="4" t="str">
        <f t="shared" si="31"/>
        <v/>
      </c>
      <c r="Q215" s="3">
        <f>IF(O214="买",E215/E214-1,0)-IF(P215=1,计算结果!B$17,0)</f>
        <v>0</v>
      </c>
      <c r="R215" s="2">
        <f t="shared" si="32"/>
        <v>0.9445508083817209</v>
      </c>
      <c r="S215" s="3">
        <f>1-R215/MAX(R$2:R215)</f>
        <v>8.6270039565710444E-2</v>
      </c>
    </row>
    <row r="216" spans="1:19" x14ac:dyDescent="0.15">
      <c r="A216" s="1">
        <v>38679</v>
      </c>
      <c r="B216">
        <v>868.01</v>
      </c>
      <c r="C216">
        <v>876.82</v>
      </c>
      <c r="D216">
        <v>866.19</v>
      </c>
      <c r="E216" s="2">
        <v>876.23</v>
      </c>
      <c r="F216" s="16">
        <v>3944070400</v>
      </c>
      <c r="G216" s="3">
        <f t="shared" si="30"/>
        <v>7.6010211356685176E-3</v>
      </c>
      <c r="H216" s="3">
        <f>1-E216/MAX(E$2:E216)</f>
        <v>0.16468378806078288</v>
      </c>
      <c r="I216" s="2">
        <f t="shared" si="33"/>
        <v>876.57333333333338</v>
      </c>
      <c r="J216" s="2">
        <f t="shared" si="36"/>
        <v>872.95666666666659</v>
      </c>
      <c r="K216" s="2">
        <f t="shared" si="37"/>
        <v>870.42166666666662</v>
      </c>
      <c r="L216" s="2">
        <f t="shared" si="28"/>
        <v>876.31791666666652</v>
      </c>
      <c r="M216" s="2">
        <f t="shared" si="29"/>
        <v>902.06958333333353</v>
      </c>
      <c r="N216" s="2">
        <f t="shared" si="34"/>
        <v>882.93638888888881</v>
      </c>
      <c r="O216" s="4" t="str">
        <f t="shared" si="35"/>
        <v>卖</v>
      </c>
      <c r="P216" s="4" t="str">
        <f t="shared" si="31"/>
        <v/>
      </c>
      <c r="Q216" s="3">
        <f>IF(O215="买",E216/E215-1,0)-IF(P216=1,计算结果!B$17,0)</f>
        <v>0</v>
      </c>
      <c r="R216" s="2">
        <f t="shared" si="32"/>
        <v>0.9445508083817209</v>
      </c>
      <c r="S216" s="3">
        <f>1-R216/MAX(R$2:R216)</f>
        <v>8.6270039565710444E-2</v>
      </c>
    </row>
    <row r="217" spans="1:19" x14ac:dyDescent="0.15">
      <c r="A217" s="1">
        <v>38680</v>
      </c>
      <c r="B217">
        <v>875.83</v>
      </c>
      <c r="C217">
        <v>885.74</v>
      </c>
      <c r="D217">
        <v>874.88</v>
      </c>
      <c r="E217" s="2">
        <v>881.49</v>
      </c>
      <c r="F217" s="16">
        <v>6102429696</v>
      </c>
      <c r="G217" s="3">
        <f t="shared" si="30"/>
        <v>6.0029900825124827E-3</v>
      </c>
      <c r="H217" s="3">
        <f>1-E217/MAX(E$2:E217)</f>
        <v>0.15966939312474981</v>
      </c>
      <c r="I217" s="2">
        <f t="shared" si="33"/>
        <v>875.78000000000009</v>
      </c>
      <c r="J217" s="2">
        <f t="shared" si="36"/>
        <v>876.01833333333332</v>
      </c>
      <c r="K217" s="2">
        <f t="shared" si="37"/>
        <v>870.41916666666657</v>
      </c>
      <c r="L217" s="2">
        <f t="shared" si="28"/>
        <v>875.36291666666659</v>
      </c>
      <c r="M217" s="2">
        <f t="shared" si="29"/>
        <v>900.65250000000015</v>
      </c>
      <c r="N217" s="2">
        <f t="shared" si="34"/>
        <v>882.14486111111103</v>
      </c>
      <c r="O217" s="4" t="str">
        <f t="shared" si="35"/>
        <v>卖</v>
      </c>
      <c r="P217" s="4" t="str">
        <f t="shared" si="31"/>
        <v/>
      </c>
      <c r="Q217" s="3">
        <f>IF(O216="买",E217/E216-1,0)-IF(P217=1,计算结果!B$17,0)</f>
        <v>0</v>
      </c>
      <c r="R217" s="2">
        <f t="shared" si="32"/>
        <v>0.9445508083817209</v>
      </c>
      <c r="S217" s="3">
        <f>1-R217/MAX(R$2:R217)</f>
        <v>8.6270039565710444E-2</v>
      </c>
    </row>
    <row r="218" spans="1:19" x14ac:dyDescent="0.15">
      <c r="A218" s="1">
        <v>38681</v>
      </c>
      <c r="B218">
        <v>881.25</v>
      </c>
      <c r="C218">
        <v>884.16</v>
      </c>
      <c r="D218">
        <v>877.26</v>
      </c>
      <c r="E218" s="2">
        <v>884.1</v>
      </c>
      <c r="F218" s="16">
        <v>5127946752</v>
      </c>
      <c r="G218" s="3">
        <f t="shared" si="30"/>
        <v>2.9608957560494087E-3</v>
      </c>
      <c r="H218" s="3">
        <f>1-E218/MAX(E$2:E218)</f>
        <v>0.1571812617971744</v>
      </c>
      <c r="I218" s="2">
        <f t="shared" si="33"/>
        <v>880.60666666666668</v>
      </c>
      <c r="J218" s="2">
        <f t="shared" si="36"/>
        <v>879.5916666666667</v>
      </c>
      <c r="K218" s="2">
        <f t="shared" si="37"/>
        <v>870.82333333333327</v>
      </c>
      <c r="L218" s="2">
        <f t="shared" ref="L218:L281" si="38">AVERAGE(E195:E218)</f>
        <v>874.42333333333318</v>
      </c>
      <c r="M218" s="2">
        <f t="shared" si="29"/>
        <v>898.99270833333333</v>
      </c>
      <c r="N218" s="2">
        <f t="shared" si="34"/>
        <v>881.41312499999992</v>
      </c>
      <c r="O218" s="4" t="str">
        <f t="shared" si="35"/>
        <v>买</v>
      </c>
      <c r="P218" s="4">
        <f t="shared" si="31"/>
        <v>1</v>
      </c>
      <c r="Q218" s="3">
        <f>IF(O217="买",E218/E217-1,0)-IF(P218=1,计算结果!B$17,0)</f>
        <v>0</v>
      </c>
      <c r="R218" s="2">
        <f t="shared" si="32"/>
        <v>0.9445508083817209</v>
      </c>
      <c r="S218" s="3">
        <f>1-R218/MAX(R$2:R218)</f>
        <v>8.6270039565710444E-2</v>
      </c>
    </row>
    <row r="219" spans="1:19" x14ac:dyDescent="0.15">
      <c r="A219" s="1">
        <v>38684</v>
      </c>
      <c r="B219">
        <v>883.24</v>
      </c>
      <c r="C219">
        <v>886.74</v>
      </c>
      <c r="D219">
        <v>877.64</v>
      </c>
      <c r="E219" s="2">
        <v>880.17</v>
      </c>
      <c r="F219" s="16">
        <v>4239101696</v>
      </c>
      <c r="G219" s="3">
        <f t="shared" si="30"/>
        <v>-4.4451985069563493E-3</v>
      </c>
      <c r="H219" s="3">
        <f>1-E219/MAX(E$2:E219)</f>
        <v>0.16092775839386841</v>
      </c>
      <c r="I219" s="2">
        <f t="shared" si="33"/>
        <v>881.92000000000007</v>
      </c>
      <c r="J219" s="2">
        <f t="shared" si="36"/>
        <v>879.24666666666678</v>
      </c>
      <c r="K219" s="2">
        <f t="shared" si="37"/>
        <v>872.25666666666666</v>
      </c>
      <c r="L219" s="2">
        <f t="shared" si="38"/>
        <v>873.8358333333332</v>
      </c>
      <c r="M219" s="2">
        <f t="shared" si="29"/>
        <v>897.1172916666668</v>
      </c>
      <c r="N219" s="2">
        <f t="shared" si="34"/>
        <v>881.06993055555552</v>
      </c>
      <c r="O219" s="4" t="str">
        <f t="shared" si="35"/>
        <v>卖</v>
      </c>
      <c r="P219" s="4">
        <f t="shared" si="31"/>
        <v>1</v>
      </c>
      <c r="Q219" s="3">
        <f>IF(O218="买",E219/E218-1,0)-IF(P219=1,计算结果!B$17,0)</f>
        <v>-4.4451985069563493E-3</v>
      </c>
      <c r="R219" s="2">
        <f t="shared" si="32"/>
        <v>0.940352092538558</v>
      </c>
      <c r="S219" s="3">
        <f>1-R219/MAX(R$2:R219)</f>
        <v>9.0331750621594264E-2</v>
      </c>
    </row>
    <row r="220" spans="1:19" x14ac:dyDescent="0.15">
      <c r="A220" s="1">
        <v>38685</v>
      </c>
      <c r="B220">
        <v>879.25</v>
      </c>
      <c r="C220">
        <v>879.25</v>
      </c>
      <c r="D220">
        <v>870.56</v>
      </c>
      <c r="E220" s="2">
        <v>871.31</v>
      </c>
      <c r="F220" s="16">
        <v>3597357312</v>
      </c>
      <c r="G220" s="3">
        <f t="shared" si="30"/>
        <v>-1.0066237204176431E-2</v>
      </c>
      <c r="H220" s="3">
        <f>1-E220/MAX(E$2:E220)</f>
        <v>0.16937405860931576</v>
      </c>
      <c r="I220" s="2">
        <f t="shared" si="33"/>
        <v>878.52666666666664</v>
      </c>
      <c r="J220" s="2">
        <f t="shared" si="36"/>
        <v>877.15333333333331</v>
      </c>
      <c r="K220" s="2">
        <f t="shared" si="37"/>
        <v>872.79999999999984</v>
      </c>
      <c r="L220" s="2">
        <f t="shared" si="38"/>
        <v>873.64791666666645</v>
      </c>
      <c r="M220" s="2">
        <f t="shared" si="29"/>
        <v>895.06958333333341</v>
      </c>
      <c r="N220" s="2">
        <f t="shared" si="34"/>
        <v>880.50583333333327</v>
      </c>
      <c r="O220" s="4" t="str">
        <f t="shared" si="35"/>
        <v>卖</v>
      </c>
      <c r="P220" s="4" t="str">
        <f t="shared" si="31"/>
        <v/>
      </c>
      <c r="Q220" s="3">
        <f>IF(O219="买",E220/E219-1,0)-IF(P220=1,计算结果!B$17,0)</f>
        <v>0</v>
      </c>
      <c r="R220" s="2">
        <f t="shared" si="32"/>
        <v>0.940352092538558</v>
      </c>
      <c r="S220" s="3">
        <f>1-R220/MAX(R$2:R220)</f>
        <v>9.0331750621594264E-2</v>
      </c>
    </row>
    <row r="221" spans="1:19" x14ac:dyDescent="0.15">
      <c r="A221" s="1">
        <v>38686</v>
      </c>
      <c r="B221">
        <v>870.45</v>
      </c>
      <c r="C221">
        <v>873.93</v>
      </c>
      <c r="D221">
        <v>866.98</v>
      </c>
      <c r="E221" s="2">
        <v>873.83</v>
      </c>
      <c r="F221" s="16">
        <v>3676845312</v>
      </c>
      <c r="G221" s="3">
        <f t="shared" si="30"/>
        <v>2.8921968071067283E-3</v>
      </c>
      <c r="H221" s="3">
        <f>1-E221/MAX(E$2:E221)</f>
        <v>0.16697172491372569</v>
      </c>
      <c r="I221" s="2">
        <f t="shared" si="33"/>
        <v>875.10333333333335</v>
      </c>
      <c r="J221" s="2">
        <f t="shared" si="36"/>
        <v>877.85500000000002</v>
      </c>
      <c r="K221" s="2">
        <f t="shared" si="37"/>
        <v>873.7733333333332</v>
      </c>
      <c r="L221" s="2">
        <f t="shared" si="38"/>
        <v>873.56375000000014</v>
      </c>
      <c r="M221" s="2">
        <f t="shared" si="29"/>
        <v>893.11833333333345</v>
      </c>
      <c r="N221" s="2">
        <f t="shared" si="34"/>
        <v>880.1518055555556</v>
      </c>
      <c r="O221" s="4" t="str">
        <f t="shared" si="35"/>
        <v>卖</v>
      </c>
      <c r="P221" s="4" t="str">
        <f t="shared" si="31"/>
        <v/>
      </c>
      <c r="Q221" s="3">
        <f>IF(O220="买",E221/E220-1,0)-IF(P221=1,计算结果!B$17,0)</f>
        <v>0</v>
      </c>
      <c r="R221" s="2">
        <f t="shared" si="32"/>
        <v>0.940352092538558</v>
      </c>
      <c r="S221" s="3">
        <f>1-R221/MAX(R$2:R221)</f>
        <v>9.0331750621594264E-2</v>
      </c>
    </row>
    <row r="222" spans="1:19" x14ac:dyDescent="0.15">
      <c r="A222" s="1">
        <v>38687</v>
      </c>
      <c r="B222">
        <v>873.47</v>
      </c>
      <c r="C222">
        <v>877.31</v>
      </c>
      <c r="D222">
        <v>870.7</v>
      </c>
      <c r="E222" s="2">
        <v>873.07</v>
      </c>
      <c r="F222" s="16">
        <v>3355703040</v>
      </c>
      <c r="G222" s="3">
        <f t="shared" si="30"/>
        <v>-8.6973438769555322E-4</v>
      </c>
      <c r="H222" s="3">
        <f>1-E222/MAX(E$2:E222)</f>
        <v>0.16769623825049096</v>
      </c>
      <c r="I222" s="2">
        <f t="shared" si="33"/>
        <v>872.73666666666668</v>
      </c>
      <c r="J222" s="2">
        <f t="shared" si="36"/>
        <v>877.32833333333338</v>
      </c>
      <c r="K222" s="2">
        <f t="shared" si="37"/>
        <v>875.14249999999993</v>
      </c>
      <c r="L222" s="2">
        <f t="shared" si="38"/>
        <v>873.78625</v>
      </c>
      <c r="M222" s="2">
        <f t="shared" si="29"/>
        <v>891.07520833333353</v>
      </c>
      <c r="N222" s="2">
        <f t="shared" si="34"/>
        <v>880.00131944444456</v>
      </c>
      <c r="O222" s="4" t="str">
        <f t="shared" si="35"/>
        <v>卖</v>
      </c>
      <c r="P222" s="4" t="str">
        <f t="shared" si="31"/>
        <v/>
      </c>
      <c r="Q222" s="3">
        <f>IF(O221="买",E222/E221-1,0)-IF(P222=1,计算结果!B$17,0)</f>
        <v>0</v>
      </c>
      <c r="R222" s="2">
        <f t="shared" si="32"/>
        <v>0.940352092538558</v>
      </c>
      <c r="S222" s="3">
        <f>1-R222/MAX(R$2:R222)</f>
        <v>9.0331750621594264E-2</v>
      </c>
    </row>
    <row r="223" spans="1:19" x14ac:dyDescent="0.15">
      <c r="A223" s="1">
        <v>38688</v>
      </c>
      <c r="B223">
        <v>872.93</v>
      </c>
      <c r="C223">
        <v>875.83</v>
      </c>
      <c r="D223">
        <v>866.37</v>
      </c>
      <c r="E223" s="2">
        <v>869.94</v>
      </c>
      <c r="F223" s="16">
        <v>3937214208</v>
      </c>
      <c r="G223" s="3">
        <f t="shared" si="30"/>
        <v>-3.5850504541445893E-3</v>
      </c>
      <c r="H223" s="3">
        <f>1-E223/MAX(E$2:E223)</f>
        <v>0.17068008922953726</v>
      </c>
      <c r="I223" s="2">
        <f t="shared" si="33"/>
        <v>872.28000000000009</v>
      </c>
      <c r="J223" s="2">
        <f t="shared" si="36"/>
        <v>875.40333333333331</v>
      </c>
      <c r="K223" s="2">
        <f t="shared" si="37"/>
        <v>875.71083333333343</v>
      </c>
      <c r="L223" s="2">
        <f t="shared" si="38"/>
        <v>873.52208333333328</v>
      </c>
      <c r="M223" s="2">
        <f t="shared" si="29"/>
        <v>889.15895833333354</v>
      </c>
      <c r="N223" s="2">
        <f t="shared" si="34"/>
        <v>879.46395833333338</v>
      </c>
      <c r="O223" s="4" t="str">
        <f t="shared" si="35"/>
        <v>卖</v>
      </c>
      <c r="P223" s="4" t="str">
        <f t="shared" si="31"/>
        <v/>
      </c>
      <c r="Q223" s="3">
        <f>IF(O222="买",E223/E222-1,0)-IF(P223=1,计算结果!B$17,0)</f>
        <v>0</v>
      </c>
      <c r="R223" s="2">
        <f t="shared" si="32"/>
        <v>0.940352092538558</v>
      </c>
      <c r="S223" s="3">
        <f>1-R223/MAX(R$2:R223)</f>
        <v>9.0331750621594264E-2</v>
      </c>
    </row>
    <row r="224" spans="1:19" x14ac:dyDescent="0.15">
      <c r="A224" s="1">
        <v>38691</v>
      </c>
      <c r="B224">
        <v>869.43</v>
      </c>
      <c r="C224">
        <v>869.43</v>
      </c>
      <c r="D224">
        <v>858.86</v>
      </c>
      <c r="E224" s="2">
        <v>859.61</v>
      </c>
      <c r="F224" s="16">
        <v>4606547968</v>
      </c>
      <c r="G224" s="3">
        <f t="shared" si="30"/>
        <v>-1.1874382141297102E-2</v>
      </c>
      <c r="H224" s="3">
        <f>1-E224/MAX(E$2:E224)</f>
        <v>0.18052775076741212</v>
      </c>
      <c r="I224" s="2">
        <f t="shared" si="33"/>
        <v>867.54000000000008</v>
      </c>
      <c r="J224" s="2">
        <f t="shared" si="36"/>
        <v>871.3216666666666</v>
      </c>
      <c r="K224" s="2">
        <f t="shared" si="37"/>
        <v>875.45666666666682</v>
      </c>
      <c r="L224" s="2">
        <f t="shared" si="38"/>
        <v>872.97000000000014</v>
      </c>
      <c r="M224" s="2">
        <f t="shared" si="29"/>
        <v>887.39229166666667</v>
      </c>
      <c r="N224" s="2">
        <f t="shared" si="34"/>
        <v>878.60631944444458</v>
      </c>
      <c r="O224" s="4" t="str">
        <f t="shared" si="35"/>
        <v>卖</v>
      </c>
      <c r="P224" s="4" t="str">
        <f t="shared" si="31"/>
        <v/>
      </c>
      <c r="Q224" s="3">
        <f>IF(O223="买",E224/E223-1,0)-IF(P224=1,计算结果!B$17,0)</f>
        <v>0</v>
      </c>
      <c r="R224" s="2">
        <f t="shared" si="32"/>
        <v>0.940352092538558</v>
      </c>
      <c r="S224" s="3">
        <f>1-R224/MAX(R$2:R224)</f>
        <v>9.0331750621594264E-2</v>
      </c>
    </row>
    <row r="225" spans="1:19" x14ac:dyDescent="0.15">
      <c r="A225" s="1">
        <v>38692</v>
      </c>
      <c r="B225">
        <v>858.11</v>
      </c>
      <c r="C225">
        <v>867.19</v>
      </c>
      <c r="D225">
        <v>855.72</v>
      </c>
      <c r="E225" s="2">
        <v>866.08</v>
      </c>
      <c r="F225" s="16">
        <v>4737134592</v>
      </c>
      <c r="G225" s="3">
        <f t="shared" si="30"/>
        <v>7.5266690708577499E-3</v>
      </c>
      <c r="H225" s="3">
        <f>1-E225/MAX(E$2:E225)</f>
        <v>0.17435985433468704</v>
      </c>
      <c r="I225" s="2">
        <f t="shared" si="33"/>
        <v>865.21</v>
      </c>
      <c r="J225" s="2">
        <f t="shared" si="36"/>
        <v>868.97333333333336</v>
      </c>
      <c r="K225" s="2">
        <f t="shared" si="37"/>
        <v>874.11000000000013</v>
      </c>
      <c r="L225" s="2">
        <f t="shared" si="38"/>
        <v>872.28666666666686</v>
      </c>
      <c r="M225" s="2">
        <f t="shared" si="29"/>
        <v>886.20083333333343</v>
      </c>
      <c r="N225" s="2">
        <f t="shared" si="34"/>
        <v>877.53250000000014</v>
      </c>
      <c r="O225" s="4" t="str">
        <f t="shared" si="35"/>
        <v>卖</v>
      </c>
      <c r="P225" s="4" t="str">
        <f t="shared" si="31"/>
        <v/>
      </c>
      <c r="Q225" s="3">
        <f>IF(O224="买",E225/E224-1,0)-IF(P225=1,计算结果!B$17,0)</f>
        <v>0</v>
      </c>
      <c r="R225" s="2">
        <f t="shared" si="32"/>
        <v>0.940352092538558</v>
      </c>
      <c r="S225" s="3">
        <f>1-R225/MAX(R$2:R225)</f>
        <v>9.0331750621594264E-2</v>
      </c>
    </row>
    <row r="226" spans="1:19" x14ac:dyDescent="0.15">
      <c r="A226" s="1">
        <v>38693</v>
      </c>
      <c r="B226">
        <v>865.72</v>
      </c>
      <c r="C226">
        <v>874</v>
      </c>
      <c r="D226">
        <v>865.02</v>
      </c>
      <c r="E226" s="2">
        <v>873.84</v>
      </c>
      <c r="F226" s="16">
        <v>4368779264</v>
      </c>
      <c r="G226" s="3">
        <f t="shared" si="30"/>
        <v>8.9599113245888429E-3</v>
      </c>
      <c r="H226" s="3">
        <f>1-E226/MAX(E$2:E226)</f>
        <v>0.16696219184350514</v>
      </c>
      <c r="I226" s="2">
        <f t="shared" si="33"/>
        <v>866.5100000000001</v>
      </c>
      <c r="J226" s="2">
        <f t="shared" si="36"/>
        <v>869.3950000000001</v>
      </c>
      <c r="K226" s="2">
        <f t="shared" si="37"/>
        <v>873.2741666666667</v>
      </c>
      <c r="L226" s="2">
        <f t="shared" si="38"/>
        <v>872.2558333333335</v>
      </c>
      <c r="M226" s="2">
        <f t="shared" si="29"/>
        <v>885.31937500000004</v>
      </c>
      <c r="N226" s="2">
        <f t="shared" si="34"/>
        <v>876.94979166666678</v>
      </c>
      <c r="O226" s="4" t="str">
        <f t="shared" si="35"/>
        <v>卖</v>
      </c>
      <c r="P226" s="4" t="str">
        <f t="shared" si="31"/>
        <v/>
      </c>
      <c r="Q226" s="3">
        <f>IF(O225="买",E226/E225-1,0)-IF(P226=1,计算结果!B$17,0)</f>
        <v>0</v>
      </c>
      <c r="R226" s="2">
        <f t="shared" si="32"/>
        <v>0.940352092538558</v>
      </c>
      <c r="S226" s="3">
        <f>1-R226/MAX(R$2:R226)</f>
        <v>9.0331750621594264E-2</v>
      </c>
    </row>
    <row r="227" spans="1:19" x14ac:dyDescent="0.15">
      <c r="A227" s="1">
        <v>38694</v>
      </c>
      <c r="B227">
        <v>874.13</v>
      </c>
      <c r="C227">
        <v>877.97</v>
      </c>
      <c r="D227">
        <v>870.12</v>
      </c>
      <c r="E227" s="2">
        <v>874.06</v>
      </c>
      <c r="F227" s="16">
        <v>5018812928</v>
      </c>
      <c r="G227" s="3">
        <f t="shared" si="30"/>
        <v>2.5176233635448853E-4</v>
      </c>
      <c r="H227" s="3">
        <f>1-E227/MAX(E$2:E227)</f>
        <v>0.16675246429865209</v>
      </c>
      <c r="I227" s="2">
        <f t="shared" si="33"/>
        <v>871.32666666666671</v>
      </c>
      <c r="J227" s="2">
        <f t="shared" si="36"/>
        <v>869.43333333333339</v>
      </c>
      <c r="K227" s="2">
        <f t="shared" si="37"/>
        <v>873.64416666666659</v>
      </c>
      <c r="L227" s="2">
        <f t="shared" si="38"/>
        <v>872.07666666666682</v>
      </c>
      <c r="M227" s="2">
        <f t="shared" si="29"/>
        <v>884.39395833333322</v>
      </c>
      <c r="N227" s="2">
        <f t="shared" si="34"/>
        <v>876.70493055555551</v>
      </c>
      <c r="O227" s="4" t="str">
        <f t="shared" si="35"/>
        <v>卖</v>
      </c>
      <c r="P227" s="4" t="str">
        <f t="shared" si="31"/>
        <v/>
      </c>
      <c r="Q227" s="3">
        <f>IF(O226="买",E227/E226-1,0)-IF(P227=1,计算结果!B$17,0)</f>
        <v>0</v>
      </c>
      <c r="R227" s="2">
        <f t="shared" si="32"/>
        <v>0.940352092538558</v>
      </c>
      <c r="S227" s="3">
        <f>1-R227/MAX(R$2:R227)</f>
        <v>9.0331750621594264E-2</v>
      </c>
    </row>
    <row r="228" spans="1:19" x14ac:dyDescent="0.15">
      <c r="A228" s="1">
        <v>38695</v>
      </c>
      <c r="B228">
        <v>873.69</v>
      </c>
      <c r="C228">
        <v>887.57</v>
      </c>
      <c r="D228">
        <v>871.26</v>
      </c>
      <c r="E228" s="2">
        <v>887.36</v>
      </c>
      <c r="F228" s="16">
        <v>5793086976</v>
      </c>
      <c r="G228" s="3">
        <f t="shared" si="30"/>
        <v>1.5216346703887718E-2</v>
      </c>
      <c r="H228" s="3">
        <f>1-E228/MAX(E$2:E228)</f>
        <v>0.1540734809052603</v>
      </c>
      <c r="I228" s="2">
        <f t="shared" si="33"/>
        <v>878.42000000000007</v>
      </c>
      <c r="J228" s="2">
        <f t="shared" si="36"/>
        <v>871.81500000000005</v>
      </c>
      <c r="K228" s="2">
        <f t="shared" si="37"/>
        <v>874.5716666666666</v>
      </c>
      <c r="L228" s="2">
        <f t="shared" si="38"/>
        <v>872.49666666666678</v>
      </c>
      <c r="M228" s="2">
        <f t="shared" si="29"/>
        <v>884.04291666666666</v>
      </c>
      <c r="N228" s="2">
        <f t="shared" si="34"/>
        <v>877.03708333333327</v>
      </c>
      <c r="O228" s="4" t="str">
        <f t="shared" si="35"/>
        <v>买</v>
      </c>
      <c r="P228" s="4">
        <f t="shared" si="31"/>
        <v>1</v>
      </c>
      <c r="Q228" s="3">
        <f>IF(O227="买",E228/E227-1,0)-IF(P228=1,计算结果!B$17,0)</f>
        <v>0</v>
      </c>
      <c r="R228" s="2">
        <f t="shared" si="32"/>
        <v>0.940352092538558</v>
      </c>
      <c r="S228" s="3">
        <f>1-R228/MAX(R$2:R228)</f>
        <v>9.0331750621594264E-2</v>
      </c>
    </row>
    <row r="229" spans="1:19" x14ac:dyDescent="0.15">
      <c r="A229" s="1">
        <v>38698</v>
      </c>
      <c r="B229">
        <v>887.06</v>
      </c>
      <c r="C229">
        <v>890.69</v>
      </c>
      <c r="D229">
        <v>884.26</v>
      </c>
      <c r="E229" s="2">
        <v>888.52</v>
      </c>
      <c r="F229" s="16">
        <v>5082260480</v>
      </c>
      <c r="G229" s="3">
        <f t="shared" si="30"/>
        <v>1.3072484673637419E-3</v>
      </c>
      <c r="H229" s="3">
        <f>1-E229/MAX(E$2:E229)</f>
        <v>0.15296764475967128</v>
      </c>
      <c r="I229" s="2">
        <f t="shared" si="33"/>
        <v>883.31333333333339</v>
      </c>
      <c r="J229" s="2">
        <f t="shared" si="36"/>
        <v>874.91166666666652</v>
      </c>
      <c r="K229" s="2">
        <f t="shared" si="37"/>
        <v>875.15750000000014</v>
      </c>
      <c r="L229" s="2">
        <f t="shared" si="38"/>
        <v>872.78833333333341</v>
      </c>
      <c r="M229" s="2">
        <f t="shared" si="29"/>
        <v>883.72625000000005</v>
      </c>
      <c r="N229" s="2">
        <f t="shared" si="34"/>
        <v>877.22402777777791</v>
      </c>
      <c r="O229" s="4" t="str">
        <f t="shared" si="35"/>
        <v>买</v>
      </c>
      <c r="P229" s="4" t="str">
        <f t="shared" si="31"/>
        <v/>
      </c>
      <c r="Q229" s="3">
        <f>IF(O228="买",E229/E228-1,0)-IF(P229=1,计算结果!B$17,0)</f>
        <v>1.3072484673637419E-3</v>
      </c>
      <c r="R229" s="2">
        <f t="shared" si="32"/>
        <v>0.94158136637031131</v>
      </c>
      <c r="S229" s="3">
        <f>1-R229/MAX(R$2:R229)</f>
        <v>8.9142588196785E-2</v>
      </c>
    </row>
    <row r="230" spans="1:19" x14ac:dyDescent="0.15">
      <c r="A230" s="1">
        <v>38699</v>
      </c>
      <c r="B230">
        <v>888</v>
      </c>
      <c r="C230">
        <v>889.22</v>
      </c>
      <c r="D230">
        <v>880.74</v>
      </c>
      <c r="E230" s="2">
        <v>889.1</v>
      </c>
      <c r="F230" s="16">
        <v>5148218368</v>
      </c>
      <c r="G230" s="3">
        <f t="shared" si="30"/>
        <v>6.5277089992354931E-4</v>
      </c>
      <c r="H230" s="3">
        <f>1-E230/MAX(E$2:E230)</f>
        <v>0.15241472668687672</v>
      </c>
      <c r="I230" s="2">
        <f t="shared" si="33"/>
        <v>888.32666666666671</v>
      </c>
      <c r="J230" s="2">
        <f t="shared" si="36"/>
        <v>879.82666666666682</v>
      </c>
      <c r="K230" s="2">
        <f t="shared" si="37"/>
        <v>875.57416666666677</v>
      </c>
      <c r="L230" s="2">
        <f t="shared" si="38"/>
        <v>873.19875000000002</v>
      </c>
      <c r="M230" s="2">
        <f t="shared" si="29"/>
        <v>883.16645833333325</v>
      </c>
      <c r="N230" s="2">
        <f t="shared" si="34"/>
        <v>877.31312500000001</v>
      </c>
      <c r="O230" s="4" t="str">
        <f t="shared" si="35"/>
        <v>买</v>
      </c>
      <c r="P230" s="4" t="str">
        <f t="shared" si="31"/>
        <v/>
      </c>
      <c r="Q230" s="3">
        <f>IF(O229="买",E230/E229-1,0)-IF(P230=1,计算结果!B$17,0)</f>
        <v>6.5277089992354931E-4</v>
      </c>
      <c r="R230" s="2">
        <f t="shared" si="32"/>
        <v>0.94219600328618813</v>
      </c>
      <c r="S230" s="3">
        <f>1-R230/MAX(R$2:R230)</f>
        <v>8.8548006984380145E-2</v>
      </c>
    </row>
    <row r="231" spans="1:19" x14ac:dyDescent="0.15">
      <c r="A231" s="1">
        <v>38700</v>
      </c>
      <c r="B231">
        <v>888.6</v>
      </c>
      <c r="C231">
        <v>899.01</v>
      </c>
      <c r="D231">
        <v>884.37</v>
      </c>
      <c r="E231" s="2">
        <v>898.15</v>
      </c>
      <c r="F231" s="16">
        <v>6757243392</v>
      </c>
      <c r="G231" s="3">
        <f t="shared" si="30"/>
        <v>1.0178832527274695E-2</v>
      </c>
      <c r="H231" s="3">
        <f>1-E231/MAX(E$2:E231)</f>
        <v>0.14378729813723812</v>
      </c>
      <c r="I231" s="2">
        <f t="shared" si="33"/>
        <v>891.92333333333329</v>
      </c>
      <c r="J231" s="2">
        <f t="shared" si="36"/>
        <v>885.17166666666662</v>
      </c>
      <c r="K231" s="2">
        <f t="shared" si="37"/>
        <v>877.07249999999988</v>
      </c>
      <c r="L231" s="2">
        <f t="shared" si="38"/>
        <v>874.66458333333333</v>
      </c>
      <c r="M231" s="2">
        <f t="shared" si="29"/>
        <v>882.765625</v>
      </c>
      <c r="N231" s="2">
        <f t="shared" si="34"/>
        <v>878.16756944444444</v>
      </c>
      <c r="O231" s="4" t="str">
        <f t="shared" si="35"/>
        <v>买</v>
      </c>
      <c r="P231" s="4" t="str">
        <f t="shared" si="31"/>
        <v/>
      </c>
      <c r="Q231" s="3">
        <f>IF(O230="买",E231/E230-1,0)-IF(P231=1,计算结果!B$17,0)</f>
        <v>1.0178832527274695E-2</v>
      </c>
      <c r="R231" s="2">
        <f t="shared" si="32"/>
        <v>0.95178645861150579</v>
      </c>
      <c r="S231" s="3">
        <f>1-R231/MAX(R$2:R231)</f>
        <v>7.9270489790823406E-2</v>
      </c>
    </row>
    <row r="232" spans="1:19" x14ac:dyDescent="0.15">
      <c r="A232" s="1">
        <v>38701</v>
      </c>
      <c r="B232">
        <v>898.38</v>
      </c>
      <c r="C232">
        <v>904.01</v>
      </c>
      <c r="D232">
        <v>895.17</v>
      </c>
      <c r="E232" s="2">
        <v>896.43</v>
      </c>
      <c r="F232" s="16">
        <v>7498123776</v>
      </c>
      <c r="G232" s="3">
        <f t="shared" si="30"/>
        <v>-1.9150475978400028E-3</v>
      </c>
      <c r="H232" s="3">
        <f>1-E232/MAX(E$2:E232)</f>
        <v>0.14542698621518058</v>
      </c>
      <c r="I232" s="2">
        <f t="shared" si="33"/>
        <v>894.56</v>
      </c>
      <c r="J232" s="2">
        <f t="shared" si="36"/>
        <v>888.93666666666661</v>
      </c>
      <c r="K232" s="2">
        <f t="shared" si="37"/>
        <v>879.16583333333335</v>
      </c>
      <c r="L232" s="2">
        <f t="shared" si="38"/>
        <v>875.98291666666671</v>
      </c>
      <c r="M232" s="2">
        <f t="shared" si="29"/>
        <v>882.53875000000005</v>
      </c>
      <c r="N232" s="2">
        <f t="shared" si="34"/>
        <v>879.22916666666663</v>
      </c>
      <c r="O232" s="4" t="str">
        <f t="shared" si="35"/>
        <v>买</v>
      </c>
      <c r="P232" s="4" t="str">
        <f t="shared" si="31"/>
        <v/>
      </c>
      <c r="Q232" s="3">
        <f>IF(O231="买",E232/E231-1,0)-IF(P232=1,计算结果!B$17,0)</f>
        <v>-1.9150475978400028E-3</v>
      </c>
      <c r="R232" s="2">
        <f t="shared" si="32"/>
        <v>0.94996374224028524</v>
      </c>
      <c r="S232" s="3">
        <f>1-R232/MAX(R$2:R232)</f>
        <v>8.1033730627609768E-2</v>
      </c>
    </row>
    <row r="233" spans="1:19" x14ac:dyDescent="0.15">
      <c r="A233" s="1">
        <v>38702</v>
      </c>
      <c r="B233">
        <v>895.83</v>
      </c>
      <c r="C233">
        <v>902.75</v>
      </c>
      <c r="D233">
        <v>894.1</v>
      </c>
      <c r="E233" s="2">
        <v>902.56</v>
      </c>
      <c r="F233" s="16">
        <v>5418465792</v>
      </c>
      <c r="G233" s="3">
        <f t="shared" si="30"/>
        <v>6.8382361143648485E-3</v>
      </c>
      <c r="H233" s="3">
        <f>1-E233/MAX(E$2:E233)</f>
        <v>0.13958321416995567</v>
      </c>
      <c r="I233" s="2">
        <f t="shared" si="33"/>
        <v>899.04666666666662</v>
      </c>
      <c r="J233" s="2">
        <f t="shared" si="36"/>
        <v>893.68666666666684</v>
      </c>
      <c r="K233" s="2">
        <f t="shared" si="37"/>
        <v>881.56</v>
      </c>
      <c r="L233" s="2">
        <f t="shared" si="38"/>
        <v>877.66666666666663</v>
      </c>
      <c r="M233" s="2">
        <f t="shared" si="29"/>
        <v>882.18124999999998</v>
      </c>
      <c r="N233" s="2">
        <f t="shared" si="34"/>
        <v>880.46930555555548</v>
      </c>
      <c r="O233" s="4" t="str">
        <f t="shared" si="35"/>
        <v>买</v>
      </c>
      <c r="P233" s="4" t="str">
        <f t="shared" si="31"/>
        <v/>
      </c>
      <c r="Q233" s="3">
        <f>IF(O232="买",E233/E232-1,0)-IF(P233=1,计算结果!B$17,0)</f>
        <v>6.8382361143648485E-3</v>
      </c>
      <c r="R233" s="2">
        <f t="shared" si="32"/>
        <v>0.95645981860980989</v>
      </c>
      <c r="S233" s="3">
        <f>1-R233/MAX(R$2:R233)</f>
        <v>7.4749622296504392E-2</v>
      </c>
    </row>
    <row r="234" spans="1:19" x14ac:dyDescent="0.15">
      <c r="A234" s="1">
        <v>38705</v>
      </c>
      <c r="B234">
        <v>902.05</v>
      </c>
      <c r="C234">
        <v>904.47</v>
      </c>
      <c r="D234">
        <v>898.79</v>
      </c>
      <c r="E234" s="2">
        <v>902.91</v>
      </c>
      <c r="F234" s="16">
        <v>4380561408</v>
      </c>
      <c r="G234" s="3">
        <f t="shared" si="30"/>
        <v>3.8778585357213124E-4</v>
      </c>
      <c r="H234" s="3">
        <f>1-E234/MAX(E$2:E234)</f>
        <v>0.13924955671223482</v>
      </c>
      <c r="I234" s="2">
        <f t="shared" si="33"/>
        <v>900.63333333333321</v>
      </c>
      <c r="J234" s="2">
        <f t="shared" si="36"/>
        <v>896.27833333333331</v>
      </c>
      <c r="K234" s="2">
        <f t="shared" si="37"/>
        <v>884.04666666666662</v>
      </c>
      <c r="L234" s="2">
        <f t="shared" si="38"/>
        <v>879.59458333333339</v>
      </c>
      <c r="M234" s="2">
        <f t="shared" si="29"/>
        <v>881.75270833333332</v>
      </c>
      <c r="N234" s="2">
        <f t="shared" si="34"/>
        <v>881.79798611111119</v>
      </c>
      <c r="O234" s="4" t="str">
        <f t="shared" si="35"/>
        <v>买</v>
      </c>
      <c r="P234" s="4" t="str">
        <f t="shared" si="31"/>
        <v/>
      </c>
      <c r="Q234" s="3">
        <f>IF(O233="买",E234/E233-1,0)-IF(P234=1,计算结果!B$17,0)</f>
        <v>3.8778585357213124E-4</v>
      </c>
      <c r="R234" s="2">
        <f t="shared" si="32"/>
        <v>0.9568307201969769</v>
      </c>
      <c r="S234" s="3">
        <f>1-R234/MAX(R$2:R234)</f>
        <v>7.4390823289018804E-2</v>
      </c>
    </row>
    <row r="235" spans="1:19" x14ac:dyDescent="0.15">
      <c r="A235" s="1">
        <v>38706</v>
      </c>
      <c r="B235">
        <v>902.75</v>
      </c>
      <c r="C235">
        <v>907.32</v>
      </c>
      <c r="D235">
        <v>899.66</v>
      </c>
      <c r="E235" s="2">
        <v>907.32</v>
      </c>
      <c r="F235" s="16">
        <v>4665761792</v>
      </c>
      <c r="G235" s="3">
        <f t="shared" si="30"/>
        <v>4.8842077283450802E-3</v>
      </c>
      <c r="H235" s="3">
        <f>1-E235/MAX(E$2:E235)</f>
        <v>0.13504547274495216</v>
      </c>
      <c r="I235" s="2">
        <f t="shared" si="33"/>
        <v>904.26333333333332</v>
      </c>
      <c r="J235" s="2">
        <f t="shared" si="36"/>
        <v>899.41166666666652</v>
      </c>
      <c r="K235" s="2">
        <f t="shared" si="37"/>
        <v>887.16166666666652</v>
      </c>
      <c r="L235" s="2">
        <f t="shared" si="38"/>
        <v>881.4362500000002</v>
      </c>
      <c r="M235" s="2">
        <f t="shared" si="29"/>
        <v>881.56145833333323</v>
      </c>
      <c r="N235" s="2">
        <f t="shared" si="34"/>
        <v>883.38645833333328</v>
      </c>
      <c r="O235" s="4" t="str">
        <f t="shared" si="35"/>
        <v>买</v>
      </c>
      <c r="P235" s="4" t="str">
        <f t="shared" si="31"/>
        <v/>
      </c>
      <c r="Q235" s="3">
        <f>IF(O234="买",E235/E234-1,0)-IF(P235=1,计算结果!B$17,0)</f>
        <v>4.8842077283450802E-3</v>
      </c>
      <c r="R235" s="2">
        <f t="shared" si="32"/>
        <v>0.961504080195281</v>
      </c>
      <c r="S235" s="3">
        <f>1-R235/MAX(R$2:R235)</f>
        <v>6.9869955794699901E-2</v>
      </c>
    </row>
    <row r="236" spans="1:19" x14ac:dyDescent="0.15">
      <c r="A236" s="1">
        <v>38707</v>
      </c>
      <c r="B236">
        <v>907.05</v>
      </c>
      <c r="C236">
        <v>910.93</v>
      </c>
      <c r="D236">
        <v>902.11</v>
      </c>
      <c r="E236" s="2">
        <v>903.14</v>
      </c>
      <c r="F236" s="16">
        <v>4892865024</v>
      </c>
      <c r="G236" s="3">
        <f t="shared" si="30"/>
        <v>-4.6069743861042456E-3</v>
      </c>
      <c r="H236" s="3">
        <f>1-E236/MAX(E$2:E236)</f>
        <v>0.13903029609716111</v>
      </c>
      <c r="I236" s="2">
        <f t="shared" si="33"/>
        <v>904.45666666666659</v>
      </c>
      <c r="J236" s="2">
        <f t="shared" si="36"/>
        <v>901.75166666666667</v>
      </c>
      <c r="K236" s="2">
        <f t="shared" si="37"/>
        <v>890.78916666666657</v>
      </c>
      <c r="L236" s="2">
        <f t="shared" si="38"/>
        <v>883.12291666666681</v>
      </c>
      <c r="M236" s="2">
        <f t="shared" si="29"/>
        <v>881.52624999999989</v>
      </c>
      <c r="N236" s="2">
        <f t="shared" si="34"/>
        <v>885.14611111111117</v>
      </c>
      <c r="O236" s="4" t="str">
        <f t="shared" si="35"/>
        <v>买</v>
      </c>
      <c r="P236" s="4" t="str">
        <f t="shared" si="31"/>
        <v/>
      </c>
      <c r="Q236" s="3">
        <f>IF(O235="买",E236/E235-1,0)-IF(P236=1,计算结果!B$17,0)</f>
        <v>-4.6069743861042456E-3</v>
      </c>
      <c r="R236" s="2">
        <f t="shared" si="32"/>
        <v>0.9570744555256866</v>
      </c>
      <c r="S236" s="3">
        <f>1-R236/MAX(R$2:R236)</f>
        <v>7.4155041084099649E-2</v>
      </c>
    </row>
    <row r="237" spans="1:19" x14ac:dyDescent="0.15">
      <c r="A237" s="1">
        <v>38708</v>
      </c>
      <c r="B237">
        <v>902.37</v>
      </c>
      <c r="C237">
        <v>909.06</v>
      </c>
      <c r="D237">
        <v>900.66</v>
      </c>
      <c r="E237" s="2">
        <v>908.75</v>
      </c>
      <c r="F237" s="16">
        <v>4441384448</v>
      </c>
      <c r="G237" s="3">
        <f t="shared" si="30"/>
        <v>6.2116615364173899E-3</v>
      </c>
      <c r="H237" s="3">
        <f>1-E237/MAX(E$2:E237)</f>
        <v>0.13368224370340709</v>
      </c>
      <c r="I237" s="2">
        <f t="shared" si="33"/>
        <v>906.40333333333331</v>
      </c>
      <c r="J237" s="2">
        <f t="shared" si="36"/>
        <v>903.51833333333332</v>
      </c>
      <c r="K237" s="2">
        <f t="shared" si="37"/>
        <v>894.34499999999991</v>
      </c>
      <c r="L237" s="2">
        <f t="shared" si="38"/>
        <v>884.22750000000008</v>
      </c>
      <c r="M237" s="2">
        <f t="shared" si="29"/>
        <v>881.75812499999995</v>
      </c>
      <c r="N237" s="2">
        <f t="shared" si="34"/>
        <v>886.77687500000002</v>
      </c>
      <c r="O237" s="4" t="str">
        <f t="shared" si="35"/>
        <v>买</v>
      </c>
      <c r="P237" s="4" t="str">
        <f t="shared" si="31"/>
        <v/>
      </c>
      <c r="Q237" s="3">
        <f>IF(O236="买",E237/E236-1,0)-IF(P237=1,计算结果!B$17,0)</f>
        <v>6.2116615364173899E-3</v>
      </c>
      <c r="R237" s="2">
        <f t="shared" si="32"/>
        <v>0.96301947810856314</v>
      </c>
      <c r="S237" s="3">
        <f>1-R237/MAX(R$2:R237)</f>
        <v>6.8404005564115855E-2</v>
      </c>
    </row>
    <row r="238" spans="1:19" x14ac:dyDescent="0.15">
      <c r="A238" s="1">
        <v>38709</v>
      </c>
      <c r="B238">
        <v>908.96</v>
      </c>
      <c r="C238">
        <v>915.89</v>
      </c>
      <c r="D238">
        <v>908.51</v>
      </c>
      <c r="E238" s="2">
        <v>915.89</v>
      </c>
      <c r="F238" s="16">
        <v>5799046656</v>
      </c>
      <c r="G238" s="3">
        <f t="shared" si="30"/>
        <v>7.8569463548829876E-3</v>
      </c>
      <c r="H238" s="3">
        <f>1-E238/MAX(E$2:E238)</f>
        <v>0.12687563156590209</v>
      </c>
      <c r="I238" s="2">
        <f t="shared" si="33"/>
        <v>909.25999999999988</v>
      </c>
      <c r="J238" s="2">
        <f t="shared" si="36"/>
        <v>906.76166666666677</v>
      </c>
      <c r="K238" s="2">
        <f t="shared" si="37"/>
        <v>897.84916666666652</v>
      </c>
      <c r="L238" s="2">
        <f t="shared" si="38"/>
        <v>885.56166666666661</v>
      </c>
      <c r="M238" s="2">
        <f t="shared" si="29"/>
        <v>882.03979166666659</v>
      </c>
      <c r="N238" s="2">
        <f t="shared" si="34"/>
        <v>888.4835416666665</v>
      </c>
      <c r="O238" s="4" t="str">
        <f t="shared" si="35"/>
        <v>买</v>
      </c>
      <c r="P238" s="4" t="str">
        <f t="shared" si="31"/>
        <v/>
      </c>
      <c r="Q238" s="3">
        <f>IF(O237="买",E238/E237-1,0)-IF(P238=1,计算结果!B$17,0)</f>
        <v>7.8569463548829876E-3</v>
      </c>
      <c r="R238" s="2">
        <f t="shared" si="32"/>
        <v>0.97058587048676959</v>
      </c>
      <c r="S238" s="3">
        <f>1-R238/MAX(R$2:R238)</f>
        <v>6.1084505811409229E-2</v>
      </c>
    </row>
    <row r="239" spans="1:19" x14ac:dyDescent="0.15">
      <c r="A239" s="1">
        <v>38712</v>
      </c>
      <c r="B239">
        <v>916.67</v>
      </c>
      <c r="C239">
        <v>925.01</v>
      </c>
      <c r="D239">
        <v>916.41</v>
      </c>
      <c r="E239" s="2">
        <v>922.38</v>
      </c>
      <c r="F239" s="16">
        <v>7501782528</v>
      </c>
      <c r="G239" s="3">
        <f t="shared" si="30"/>
        <v>7.0860037777462637E-3</v>
      </c>
      <c r="H239" s="3">
        <f>1-E239/MAX(E$2:E239)</f>
        <v>0.12068866899273578</v>
      </c>
      <c r="I239" s="2">
        <f t="shared" si="33"/>
        <v>915.67333333333329</v>
      </c>
      <c r="J239" s="2">
        <f t="shared" si="36"/>
        <v>910.06500000000005</v>
      </c>
      <c r="K239" s="2">
        <f t="shared" si="37"/>
        <v>901.87583333333339</v>
      </c>
      <c r="L239" s="2">
        <f t="shared" si="38"/>
        <v>887.7600000000001</v>
      </c>
      <c r="M239" s="2">
        <f t="shared" si="29"/>
        <v>882.53229166666654</v>
      </c>
      <c r="N239" s="2">
        <f t="shared" si="34"/>
        <v>890.72270833333334</v>
      </c>
      <c r="O239" s="4" t="str">
        <f t="shared" si="35"/>
        <v>买</v>
      </c>
      <c r="P239" s="4" t="str">
        <f t="shared" si="31"/>
        <v/>
      </c>
      <c r="Q239" s="3">
        <f>IF(O238="买",E239/E238-1,0)-IF(P239=1,计算结果!B$17,0)</f>
        <v>7.0860037777462637E-3</v>
      </c>
      <c r="R239" s="2">
        <f t="shared" si="32"/>
        <v>0.97746344563166598</v>
      </c>
      <c r="S239" s="3">
        <f>1-R239/MAX(R$2:R239)</f>
        <v>5.443134707260433E-2</v>
      </c>
    </row>
    <row r="240" spans="1:19" x14ac:dyDescent="0.15">
      <c r="A240" s="1">
        <v>38713</v>
      </c>
      <c r="B240">
        <v>922.44</v>
      </c>
      <c r="C240">
        <v>922.44</v>
      </c>
      <c r="D240">
        <v>916.01</v>
      </c>
      <c r="E240" s="2">
        <v>919.36</v>
      </c>
      <c r="F240" s="16">
        <v>5640640000</v>
      </c>
      <c r="G240" s="3">
        <f t="shared" si="30"/>
        <v>-3.2741386413408513E-3</v>
      </c>
      <c r="H240" s="3">
        <f>1-E240/MAX(E$2:E240)</f>
        <v>0.12356765619935561</v>
      </c>
      <c r="I240" s="2">
        <f t="shared" si="33"/>
        <v>919.21</v>
      </c>
      <c r="J240" s="2">
        <f t="shared" si="36"/>
        <v>912.8066666666665</v>
      </c>
      <c r="K240" s="2">
        <f t="shared" si="37"/>
        <v>904.54250000000002</v>
      </c>
      <c r="L240" s="2">
        <f t="shared" si="38"/>
        <v>889.55708333333325</v>
      </c>
      <c r="M240" s="2">
        <f t="shared" si="29"/>
        <v>882.9375</v>
      </c>
      <c r="N240" s="2">
        <f t="shared" si="34"/>
        <v>892.34569444444435</v>
      </c>
      <c r="O240" s="4" t="str">
        <f t="shared" si="35"/>
        <v>买</v>
      </c>
      <c r="P240" s="4" t="str">
        <f t="shared" si="31"/>
        <v/>
      </c>
      <c r="Q240" s="3">
        <f>IF(O239="买",E240/E239-1,0)-IF(P240=1,计算结果!B$17,0)</f>
        <v>-3.2741386413408513E-3</v>
      </c>
      <c r="R240" s="2">
        <f t="shared" si="32"/>
        <v>0.97426309479382522</v>
      </c>
      <c r="S240" s="3">
        <f>1-R240/MAX(R$2:R240)</f>
        <v>5.7527269937194481E-2</v>
      </c>
    </row>
    <row r="241" spans="1:19" x14ac:dyDescent="0.15">
      <c r="A241" s="1">
        <v>38714</v>
      </c>
      <c r="B241">
        <v>919.05</v>
      </c>
      <c r="C241">
        <v>920.98</v>
      </c>
      <c r="D241">
        <v>915.12</v>
      </c>
      <c r="E241" s="2">
        <v>920.92</v>
      </c>
      <c r="F241" s="16">
        <v>5731256320</v>
      </c>
      <c r="G241" s="3">
        <f t="shared" si="30"/>
        <v>1.6968325791855143E-3</v>
      </c>
      <c r="H241" s="3">
        <f>1-E241/MAX(E$2:E241)</f>
        <v>0.12208049724494274</v>
      </c>
      <c r="I241" s="2">
        <f t="shared" si="33"/>
        <v>920.88666666666666</v>
      </c>
      <c r="J241" s="2">
        <f t="shared" si="36"/>
        <v>915.07333333333327</v>
      </c>
      <c r="K241" s="2">
        <f t="shared" si="37"/>
        <v>907.24249999999995</v>
      </c>
      <c r="L241" s="2">
        <f t="shared" si="38"/>
        <v>891.19999999999993</v>
      </c>
      <c r="M241" s="2">
        <f t="shared" si="29"/>
        <v>883.28145833333326</v>
      </c>
      <c r="N241" s="2">
        <f t="shared" si="34"/>
        <v>893.90798611111097</v>
      </c>
      <c r="O241" s="4" t="str">
        <f t="shared" si="35"/>
        <v>买</v>
      </c>
      <c r="P241" s="4" t="str">
        <f t="shared" si="31"/>
        <v/>
      </c>
      <c r="Q241" s="3">
        <f>IF(O240="买",E241/E240-1,0)-IF(P241=1,计算结果!B$17,0)</f>
        <v>1.6968325791855143E-3</v>
      </c>
      <c r="R241" s="2">
        <f t="shared" si="32"/>
        <v>0.97591625615376953</v>
      </c>
      <c r="S241" s="3">
        <f>1-R241/MAX(R$2:R241)</f>
        <v>5.5928051503829956E-2</v>
      </c>
    </row>
    <row r="242" spans="1:19" x14ac:dyDescent="0.15">
      <c r="A242" s="1">
        <v>38715</v>
      </c>
      <c r="B242">
        <v>921.14</v>
      </c>
      <c r="C242">
        <v>932.03</v>
      </c>
      <c r="D242">
        <v>921.14</v>
      </c>
      <c r="E242" s="2">
        <v>932.03</v>
      </c>
      <c r="F242" s="16">
        <v>8798040064</v>
      </c>
      <c r="G242" s="3">
        <f t="shared" si="30"/>
        <v>1.2064022933588214E-2</v>
      </c>
      <c r="H242" s="3">
        <f>1-E242/MAX(E$2:E242)</f>
        <v>0.11148925622986139</v>
      </c>
      <c r="I242" s="2">
        <f t="shared" si="33"/>
        <v>924.10333333333335</v>
      </c>
      <c r="J242" s="2">
        <f t="shared" si="36"/>
        <v>919.88833333333332</v>
      </c>
      <c r="K242" s="2">
        <f t="shared" si="37"/>
        <v>910.82000000000016</v>
      </c>
      <c r="L242" s="2">
        <f t="shared" si="38"/>
        <v>893.19708333333335</v>
      </c>
      <c r="M242" s="2">
        <f t="shared" ref="M242:M305" si="39">AVERAGE(E195:E242)</f>
        <v>883.81020833333321</v>
      </c>
      <c r="N242" s="2">
        <f t="shared" si="34"/>
        <v>895.94243055555569</v>
      </c>
      <c r="O242" s="4" t="str">
        <f t="shared" si="35"/>
        <v>买</v>
      </c>
      <c r="P242" s="4" t="str">
        <f t="shared" si="31"/>
        <v/>
      </c>
      <c r="Q242" s="3">
        <f>IF(O241="买",E242/E241-1,0)-IF(P242=1,计算结果!B$17,0)</f>
        <v>1.2064022933588214E-2</v>
      </c>
      <c r="R242" s="2">
        <f t="shared" si="32"/>
        <v>0.98768973224927015</v>
      </c>
      <c r="S242" s="3">
        <f>1-R242/MAX(R$2:R242)</f>
        <v>4.4538745866214868E-2</v>
      </c>
    </row>
    <row r="243" spans="1:19" x14ac:dyDescent="0.15">
      <c r="A243" s="1">
        <v>38716</v>
      </c>
      <c r="B243">
        <v>933.45</v>
      </c>
      <c r="C243">
        <v>934</v>
      </c>
      <c r="D243">
        <v>921.83</v>
      </c>
      <c r="E243" s="2">
        <v>923.45</v>
      </c>
      <c r="F243" s="16">
        <v>8517980160</v>
      </c>
      <c r="G243" s="3">
        <f t="shared" si="30"/>
        <v>-9.2057122624807919E-3</v>
      </c>
      <c r="H243" s="3">
        <f>1-E243/MAX(E$2:E243)</f>
        <v>0.11966863047913212</v>
      </c>
      <c r="I243" s="2">
        <f t="shared" si="33"/>
        <v>925.46666666666658</v>
      </c>
      <c r="J243" s="2">
        <f t="shared" si="36"/>
        <v>922.33833333333325</v>
      </c>
      <c r="K243" s="2">
        <f t="shared" si="37"/>
        <v>912.9283333333334</v>
      </c>
      <c r="L243" s="2">
        <f t="shared" si="38"/>
        <v>895.00041666666664</v>
      </c>
      <c r="M243" s="2">
        <f t="shared" si="39"/>
        <v>884.41812500000003</v>
      </c>
      <c r="N243" s="2">
        <f t="shared" si="34"/>
        <v>897.44895833333339</v>
      </c>
      <c r="O243" s="4" t="str">
        <f t="shared" si="35"/>
        <v>买</v>
      </c>
      <c r="P243" s="4" t="str">
        <f t="shared" si="31"/>
        <v/>
      </c>
      <c r="Q243" s="3">
        <f>IF(O242="买",E243/E242-1,0)-IF(P243=1,计算结果!B$17,0)</f>
        <v>-9.2057122624807919E-3</v>
      </c>
      <c r="R243" s="2">
        <f t="shared" si="32"/>
        <v>0.97859734476957672</v>
      </c>
      <c r="S243" s="3">
        <f>1-R243/MAX(R$2:R243)</f>
        <v>5.3334447249719474E-2</v>
      </c>
    </row>
    <row r="244" spans="1:19" x14ac:dyDescent="0.15">
      <c r="A244" s="1">
        <v>38721</v>
      </c>
      <c r="B244">
        <v>926.56</v>
      </c>
      <c r="C244">
        <v>941.43</v>
      </c>
      <c r="D244">
        <v>926.41</v>
      </c>
      <c r="E244" s="2">
        <v>941.43</v>
      </c>
      <c r="F244" s="16">
        <v>11442608128</v>
      </c>
      <c r="G244" s="3">
        <f t="shared" si="30"/>
        <v>1.9470464020791445E-2</v>
      </c>
      <c r="H244" s="3">
        <f>1-E244/MAX(E$2:E244)</f>
        <v>0.10252817022250194</v>
      </c>
      <c r="I244" s="2">
        <f t="shared" si="33"/>
        <v>932.30333333333328</v>
      </c>
      <c r="J244" s="2">
        <f t="shared" si="36"/>
        <v>926.59499999999991</v>
      </c>
      <c r="K244" s="2">
        <f t="shared" si="37"/>
        <v>916.6783333333334</v>
      </c>
      <c r="L244" s="2">
        <f t="shared" si="38"/>
        <v>897.92208333333326</v>
      </c>
      <c r="M244" s="2">
        <f t="shared" si="39"/>
        <v>885.78499999999985</v>
      </c>
      <c r="N244" s="2">
        <f t="shared" si="34"/>
        <v>900.12847222222217</v>
      </c>
      <c r="O244" s="4" t="str">
        <f t="shared" si="35"/>
        <v>买</v>
      </c>
      <c r="P244" s="4" t="str">
        <f t="shared" si="31"/>
        <v/>
      </c>
      <c r="Q244" s="3">
        <f>IF(O243="买",E244/E243-1,0)-IF(P244=1,计算结果!B$17,0)</f>
        <v>1.9470464020791445E-2</v>
      </c>
      <c r="R244" s="2">
        <f t="shared" si="32"/>
        <v>0.99765108916175482</v>
      </c>
      <c r="S244" s="3">
        <f>1-R244/MAX(R$2:R244)</f>
        <v>3.490242966517243E-2</v>
      </c>
    </row>
    <row r="245" spans="1:19" x14ac:dyDescent="0.15">
      <c r="A245" s="1">
        <v>38722</v>
      </c>
      <c r="B245">
        <v>943.85</v>
      </c>
      <c r="C245">
        <v>959.63</v>
      </c>
      <c r="D245">
        <v>942.31</v>
      </c>
      <c r="E245" s="2">
        <v>959.13</v>
      </c>
      <c r="F245" s="16">
        <v>14693493760</v>
      </c>
      <c r="G245" s="3">
        <f t="shared" si="30"/>
        <v>1.8801185430674661E-2</v>
      </c>
      <c r="H245" s="3">
        <f>1-E245/MAX(E$2:E245)</f>
        <v>8.5654635932048251E-2</v>
      </c>
      <c r="I245" s="2">
        <f t="shared" si="33"/>
        <v>941.3366666666667</v>
      </c>
      <c r="J245" s="2">
        <f t="shared" si="36"/>
        <v>932.72000000000014</v>
      </c>
      <c r="K245" s="2">
        <f t="shared" si="37"/>
        <v>921.39250000000004</v>
      </c>
      <c r="L245" s="2">
        <f t="shared" si="38"/>
        <v>901.47624999999982</v>
      </c>
      <c r="M245" s="2">
        <f t="shared" si="39"/>
        <v>887.52</v>
      </c>
      <c r="N245" s="2">
        <f t="shared" si="34"/>
        <v>903.46291666666673</v>
      </c>
      <c r="O245" s="4" t="str">
        <f t="shared" si="35"/>
        <v>买</v>
      </c>
      <c r="P245" s="4" t="str">
        <f t="shared" si="31"/>
        <v/>
      </c>
      <c r="Q245" s="3">
        <f>IF(O244="买",E245/E244-1,0)-IF(P245=1,计算结果!B$17,0)</f>
        <v>1.8801185430674661E-2</v>
      </c>
      <c r="R245" s="2">
        <f t="shared" si="32"/>
        <v>1.0164081122841995</v>
      </c>
      <c r="S245" s="3">
        <f>1-R245/MAX(R$2:R245)</f>
        <v>1.6757451286613878E-2</v>
      </c>
    </row>
    <row r="246" spans="1:19" x14ac:dyDescent="0.15">
      <c r="A246" s="1">
        <v>38723</v>
      </c>
      <c r="B246">
        <v>961.91</v>
      </c>
      <c r="C246">
        <v>975.63</v>
      </c>
      <c r="D246">
        <v>956.04</v>
      </c>
      <c r="E246" s="2">
        <v>970.03</v>
      </c>
      <c r="F246" s="16">
        <v>16170989568</v>
      </c>
      <c r="G246" s="3">
        <f t="shared" si="30"/>
        <v>1.136446571371974E-2</v>
      </c>
      <c r="H246" s="3">
        <f>1-E246/MAX(E$2:E246)</f>
        <v>7.5263589391599495E-2</v>
      </c>
      <c r="I246" s="2">
        <f t="shared" si="33"/>
        <v>956.86333333333334</v>
      </c>
      <c r="J246" s="2">
        <f t="shared" si="36"/>
        <v>941.16499999999985</v>
      </c>
      <c r="K246" s="2">
        <f t="shared" si="37"/>
        <v>926.98583333333329</v>
      </c>
      <c r="L246" s="2">
        <f t="shared" si="38"/>
        <v>905.51624999999979</v>
      </c>
      <c r="M246" s="2">
        <f t="shared" si="39"/>
        <v>889.65124999999989</v>
      </c>
      <c r="N246" s="2">
        <f t="shared" si="34"/>
        <v>907.38444444444428</v>
      </c>
      <c r="O246" s="4" t="str">
        <f t="shared" si="35"/>
        <v>买</v>
      </c>
      <c r="P246" s="4" t="str">
        <f t="shared" si="31"/>
        <v/>
      </c>
      <c r="Q246" s="3">
        <f>IF(O245="买",E246/E245-1,0)-IF(P246=1,计算结果!B$17,0)</f>
        <v>1.136446571371974E-2</v>
      </c>
      <c r="R246" s="2">
        <f t="shared" si="32"/>
        <v>1.0279590474273999</v>
      </c>
      <c r="S246" s="3">
        <f>1-R246/MAX(R$2:R246)</f>
        <v>5.5834250534901875E-3</v>
      </c>
    </row>
    <row r="247" spans="1:19" x14ac:dyDescent="0.15">
      <c r="A247" s="1">
        <v>38726</v>
      </c>
      <c r="B247">
        <v>971.09</v>
      </c>
      <c r="C247">
        <v>976.27</v>
      </c>
      <c r="D247">
        <v>966.05</v>
      </c>
      <c r="E247" s="2">
        <v>975.25</v>
      </c>
      <c r="F247" s="16">
        <v>12626400256</v>
      </c>
      <c r="G247" s="3">
        <f t="shared" si="30"/>
        <v>5.381276867725715E-3</v>
      </c>
      <c r="H247" s="3">
        <f>1-E247/MAX(E$2:E247)</f>
        <v>7.0287326736448774E-2</v>
      </c>
      <c r="I247" s="2">
        <f t="shared" si="33"/>
        <v>968.13666666666666</v>
      </c>
      <c r="J247" s="2">
        <f t="shared" si="36"/>
        <v>950.21999999999991</v>
      </c>
      <c r="K247" s="2">
        <f t="shared" si="37"/>
        <v>932.64666666666653</v>
      </c>
      <c r="L247" s="2">
        <f t="shared" si="38"/>
        <v>909.90416666666658</v>
      </c>
      <c r="M247" s="2">
        <f t="shared" si="39"/>
        <v>891.71312499999976</v>
      </c>
      <c r="N247" s="2">
        <f t="shared" si="34"/>
        <v>911.42131944444429</v>
      </c>
      <c r="O247" s="4" t="str">
        <f t="shared" si="35"/>
        <v>买</v>
      </c>
      <c r="P247" s="4" t="str">
        <f t="shared" si="31"/>
        <v/>
      </c>
      <c r="Q247" s="3">
        <f>IF(O246="买",E247/E246-1,0)-IF(P247=1,计算结果!B$17,0)</f>
        <v>5.381276867725715E-3</v>
      </c>
      <c r="R247" s="2">
        <f t="shared" si="32"/>
        <v>1.0334907796702903</v>
      </c>
      <c r="S247" s="3">
        <f>1-R247/MAX(R$2:R247)</f>
        <v>2.3219414184738607E-4</v>
      </c>
    </row>
    <row r="248" spans="1:19" x14ac:dyDescent="0.15">
      <c r="A248" s="1">
        <v>38727</v>
      </c>
      <c r="B248">
        <v>975.28</v>
      </c>
      <c r="C248">
        <v>978.28</v>
      </c>
      <c r="D248">
        <v>964.43</v>
      </c>
      <c r="E248" s="2">
        <v>978.15</v>
      </c>
      <c r="F248" s="16">
        <v>12344023040</v>
      </c>
      <c r="G248" s="3">
        <f t="shared" si="30"/>
        <v>2.9735965137143161E-3</v>
      </c>
      <c r="H248" s="3">
        <f>1-E248/MAX(E$2:E248)</f>
        <v>6.7522736372476189E-2</v>
      </c>
      <c r="I248" s="2">
        <f t="shared" si="33"/>
        <v>974.47666666666657</v>
      </c>
      <c r="J248" s="2">
        <f t="shared" si="36"/>
        <v>957.90666666666664</v>
      </c>
      <c r="K248" s="2">
        <f t="shared" si="37"/>
        <v>938.89750000000004</v>
      </c>
      <c r="L248" s="2">
        <f t="shared" si="38"/>
        <v>914.84333333333336</v>
      </c>
      <c r="M248" s="2">
        <f t="shared" si="39"/>
        <v>893.90666666666664</v>
      </c>
      <c r="N248" s="2">
        <f t="shared" si="34"/>
        <v>915.88250000000005</v>
      </c>
      <c r="O248" s="4" t="str">
        <f t="shared" si="35"/>
        <v>买</v>
      </c>
      <c r="P248" s="4" t="str">
        <f t="shared" si="31"/>
        <v/>
      </c>
      <c r="Q248" s="3">
        <f>IF(O247="买",E248/E247-1,0)-IF(P248=1,计算结果!B$17,0)</f>
        <v>2.9735965137143161E-3</v>
      </c>
      <c r="R248" s="2">
        <f t="shared" si="32"/>
        <v>1.0365639642496738</v>
      </c>
      <c r="S248" s="3">
        <f>1-R248/MAX(R$2:R248)</f>
        <v>0</v>
      </c>
    </row>
    <row r="249" spans="1:19" x14ac:dyDescent="0.15">
      <c r="A249" s="1">
        <v>38728</v>
      </c>
      <c r="B249">
        <v>977.64</v>
      </c>
      <c r="C249">
        <v>983.39</v>
      </c>
      <c r="D249">
        <v>963.39</v>
      </c>
      <c r="E249" s="2">
        <v>973.48</v>
      </c>
      <c r="F249" s="16">
        <v>13488347136</v>
      </c>
      <c r="G249" s="3">
        <f t="shared" si="30"/>
        <v>-4.7743188672493275E-3</v>
      </c>
      <c r="H249" s="3">
        <f>1-E249/MAX(E$2:E249)</f>
        <v>7.1974680165494132E-2</v>
      </c>
      <c r="I249" s="2">
        <f t="shared" si="33"/>
        <v>975.62666666666667</v>
      </c>
      <c r="J249" s="2">
        <f t="shared" si="36"/>
        <v>966.24499999999989</v>
      </c>
      <c r="K249" s="2">
        <f t="shared" si="37"/>
        <v>944.29166666666663</v>
      </c>
      <c r="L249" s="2">
        <f t="shared" si="38"/>
        <v>919.31833333333327</v>
      </c>
      <c r="M249" s="2">
        <f t="shared" si="39"/>
        <v>895.80250000000012</v>
      </c>
      <c r="N249" s="2">
        <f t="shared" si="34"/>
        <v>919.80416666666667</v>
      </c>
      <c r="O249" s="4" t="str">
        <f t="shared" si="35"/>
        <v>买</v>
      </c>
      <c r="P249" s="4" t="str">
        <f t="shared" si="31"/>
        <v/>
      </c>
      <c r="Q249" s="3">
        <f>IF(O248="买",E249/E248-1,0)-IF(P249=1,计算结果!B$17,0)</f>
        <v>-4.7743188672493275E-3</v>
      </c>
      <c r="R249" s="2">
        <f t="shared" si="32"/>
        <v>1.0316150773580459</v>
      </c>
      <c r="S249" s="3">
        <f>1-R249/MAX(R$2:R249)</f>
        <v>4.7743188672492165E-3</v>
      </c>
    </row>
    <row r="250" spans="1:19" x14ac:dyDescent="0.15">
      <c r="A250" s="1">
        <v>38729</v>
      </c>
      <c r="B250">
        <v>972.39</v>
      </c>
      <c r="C250">
        <v>984.08</v>
      </c>
      <c r="D250">
        <v>968.54</v>
      </c>
      <c r="E250" s="2">
        <v>983.72</v>
      </c>
      <c r="F250" s="16">
        <v>11028175872</v>
      </c>
      <c r="G250" s="3">
        <f t="shared" si="30"/>
        <v>1.0518962896002071E-2</v>
      </c>
      <c r="H250" s="3">
        <f>1-E250/MAX(E$2:E250)</f>
        <v>6.2212816259604509E-2</v>
      </c>
      <c r="I250" s="2">
        <f t="shared" si="33"/>
        <v>978.45000000000016</v>
      </c>
      <c r="J250" s="2">
        <f t="shared" si="36"/>
        <v>973.29333333333341</v>
      </c>
      <c r="K250" s="2">
        <f t="shared" si="37"/>
        <v>949.94416666666655</v>
      </c>
      <c r="L250" s="2">
        <f t="shared" si="38"/>
        <v>923.89666666666665</v>
      </c>
      <c r="M250" s="2">
        <f t="shared" si="39"/>
        <v>898.07625000000007</v>
      </c>
      <c r="N250" s="2">
        <f t="shared" si="34"/>
        <v>923.97236111111113</v>
      </c>
      <c r="O250" s="4" t="str">
        <f t="shared" si="35"/>
        <v>买</v>
      </c>
      <c r="P250" s="4" t="str">
        <f t="shared" si="31"/>
        <v/>
      </c>
      <c r="Q250" s="3">
        <f>IF(O249="买",E250/E249-1,0)-IF(P250=1,计算结果!B$17,0)</f>
        <v>1.0518962896002071E-2</v>
      </c>
      <c r="R250" s="2">
        <f t="shared" si="32"/>
        <v>1.0424665980797314</v>
      </c>
      <c r="S250" s="3">
        <f>1-R250/MAX(R$2:R250)</f>
        <v>0</v>
      </c>
    </row>
    <row r="251" spans="1:19" x14ac:dyDescent="0.15">
      <c r="A251" s="1">
        <v>38730</v>
      </c>
      <c r="B251">
        <v>985.04</v>
      </c>
      <c r="C251">
        <v>988.11</v>
      </c>
      <c r="D251">
        <v>973.68</v>
      </c>
      <c r="E251" s="2">
        <v>978.81</v>
      </c>
      <c r="F251" s="16">
        <v>11215633408</v>
      </c>
      <c r="G251" s="3">
        <f t="shared" si="30"/>
        <v>-4.9912576749482351E-3</v>
      </c>
      <c r="H251" s="3">
        <f>1-E251/MAX(E$2:E251)</f>
        <v>6.6893553737916944E-2</v>
      </c>
      <c r="I251" s="2">
        <f t="shared" si="33"/>
        <v>978.67000000000007</v>
      </c>
      <c r="J251" s="2">
        <f t="shared" si="36"/>
        <v>976.57333333333338</v>
      </c>
      <c r="K251" s="2">
        <f t="shared" si="37"/>
        <v>954.64666666666653</v>
      </c>
      <c r="L251" s="2">
        <f t="shared" si="38"/>
        <v>928.26125000000013</v>
      </c>
      <c r="M251" s="2">
        <f t="shared" si="39"/>
        <v>900.16895833333331</v>
      </c>
      <c r="N251" s="2">
        <f t="shared" si="34"/>
        <v>927.69229166666662</v>
      </c>
      <c r="O251" s="4" t="str">
        <f t="shared" si="35"/>
        <v>买</v>
      </c>
      <c r="P251" s="4" t="str">
        <f t="shared" si="31"/>
        <v/>
      </c>
      <c r="Q251" s="3">
        <f>IF(O250="买",E251/E250-1,0)-IF(P251=1,计算结果!B$17,0)</f>
        <v>-4.9912576749482351E-3</v>
      </c>
      <c r="R251" s="2">
        <f t="shared" si="32"/>
        <v>1.0372633786711887</v>
      </c>
      <c r="S251" s="3">
        <f>1-R251/MAX(R$2:R251)</f>
        <v>4.9912576749483462E-3</v>
      </c>
    </row>
    <row r="252" spans="1:19" x14ac:dyDescent="0.15">
      <c r="A252" s="1">
        <v>38733</v>
      </c>
      <c r="B252">
        <v>977.89</v>
      </c>
      <c r="C252">
        <v>977.89</v>
      </c>
      <c r="D252">
        <v>960.88</v>
      </c>
      <c r="E252" s="2">
        <v>961.44</v>
      </c>
      <c r="F252" s="16">
        <v>9896152064</v>
      </c>
      <c r="G252" s="3">
        <f t="shared" si="30"/>
        <v>-1.7746038557023169E-2</v>
      </c>
      <c r="H252" s="3">
        <f>1-E252/MAX(E$2:E252)</f>
        <v>8.3452496711090784E-2</v>
      </c>
      <c r="I252" s="2">
        <f t="shared" si="33"/>
        <v>974.65666666666675</v>
      </c>
      <c r="J252" s="2">
        <f t="shared" si="36"/>
        <v>975.14166666666677</v>
      </c>
      <c r="K252" s="2">
        <f t="shared" si="37"/>
        <v>958.15333333333319</v>
      </c>
      <c r="L252" s="2">
        <f t="shared" si="38"/>
        <v>931.34791666666672</v>
      </c>
      <c r="M252" s="2">
        <f t="shared" si="39"/>
        <v>901.92229166666675</v>
      </c>
      <c r="N252" s="2">
        <f t="shared" si="34"/>
        <v>930.47451388888885</v>
      </c>
      <c r="O252" s="4" t="str">
        <f t="shared" si="35"/>
        <v>买</v>
      </c>
      <c r="P252" s="4" t="str">
        <f t="shared" si="31"/>
        <v/>
      </c>
      <c r="Q252" s="3">
        <f>IF(O251="买",E252/E251-1,0)-IF(P252=1,计算结果!B$17,0)</f>
        <v>-1.7746038557023169E-2</v>
      </c>
      <c r="R252" s="2">
        <f t="shared" si="32"/>
        <v>1.0188560627595016</v>
      </c>
      <c r="S252" s="3">
        <f>1-R252/MAX(R$2:R252)</f>
        <v>2.2648721180823839E-2</v>
      </c>
    </row>
    <row r="253" spans="1:19" x14ac:dyDescent="0.15">
      <c r="A253" s="1">
        <v>38734</v>
      </c>
      <c r="B253">
        <v>959.4</v>
      </c>
      <c r="C253">
        <v>965.98</v>
      </c>
      <c r="D253">
        <v>952.23</v>
      </c>
      <c r="E253" s="2">
        <v>964.29</v>
      </c>
      <c r="F253" s="16">
        <v>8076119040</v>
      </c>
      <c r="G253" s="3">
        <f t="shared" si="30"/>
        <v>2.9643035446829114E-3</v>
      </c>
      <c r="H253" s="3">
        <f>1-E253/MAX(E$2:E253)</f>
        <v>8.0735571698221209E-2</v>
      </c>
      <c r="I253" s="2">
        <f t="shared" si="33"/>
        <v>968.18</v>
      </c>
      <c r="J253" s="2">
        <f t="shared" si="36"/>
        <v>973.31500000000005</v>
      </c>
      <c r="K253" s="2">
        <f t="shared" si="37"/>
        <v>961.76749999999993</v>
      </c>
      <c r="L253" s="2">
        <f t="shared" si="38"/>
        <v>934.50500000000022</v>
      </c>
      <c r="M253" s="2">
        <f t="shared" si="39"/>
        <v>903.64666666666665</v>
      </c>
      <c r="N253" s="2">
        <f t="shared" si="34"/>
        <v>933.30638888888882</v>
      </c>
      <c r="O253" s="4" t="str">
        <f t="shared" si="35"/>
        <v>买</v>
      </c>
      <c r="P253" s="4" t="str">
        <f t="shared" si="31"/>
        <v/>
      </c>
      <c r="Q253" s="3">
        <f>IF(O252="买",E253/E252-1,0)-IF(P253=1,计算结果!B$17,0)</f>
        <v>2.9643035446829114E-3</v>
      </c>
      <c r="R253" s="2">
        <f t="shared" si="32"/>
        <v>1.0218762613978611</v>
      </c>
      <c r="S253" s="3">
        <f>1-R253/MAX(R$2:R253)</f>
        <v>1.9751555320619896E-2</v>
      </c>
    </row>
    <row r="254" spans="1:19" x14ac:dyDescent="0.15">
      <c r="A254" s="1">
        <v>38735</v>
      </c>
      <c r="B254">
        <v>964.16</v>
      </c>
      <c r="C254">
        <v>984.67</v>
      </c>
      <c r="D254">
        <v>963.08</v>
      </c>
      <c r="E254" s="2">
        <v>983.62</v>
      </c>
      <c r="F254" s="16">
        <v>10389841920</v>
      </c>
      <c r="G254" s="3">
        <f t="shared" si="30"/>
        <v>2.0045836833317843E-2</v>
      </c>
      <c r="H254" s="3">
        <f>1-E254/MAX(E$2:E254)</f>
        <v>6.2308146961810529E-2</v>
      </c>
      <c r="I254" s="2">
        <f t="shared" si="33"/>
        <v>969.7833333333333</v>
      </c>
      <c r="J254" s="2">
        <f t="shared" si="36"/>
        <v>974.22666666666657</v>
      </c>
      <c r="K254" s="2">
        <f t="shared" si="37"/>
        <v>966.06666666666672</v>
      </c>
      <c r="L254" s="2">
        <f t="shared" si="38"/>
        <v>938.4433333333335</v>
      </c>
      <c r="M254" s="2">
        <f t="shared" si="39"/>
        <v>905.8210416666667</v>
      </c>
      <c r="N254" s="2">
        <f t="shared" si="34"/>
        <v>936.77701388888897</v>
      </c>
      <c r="O254" s="4" t="str">
        <f t="shared" si="35"/>
        <v>买</v>
      </c>
      <c r="P254" s="4" t="str">
        <f t="shared" si="31"/>
        <v/>
      </c>
      <c r="Q254" s="3">
        <f>IF(O253="买",E254/E253-1,0)-IF(P254=1,计算结果!B$17,0)</f>
        <v>2.0045836833317843E-2</v>
      </c>
      <c r="R254" s="2">
        <f t="shared" si="32"/>
        <v>1.0423606261976834</v>
      </c>
      <c r="S254" s="3">
        <f>1-R254/MAX(R$2:R254)</f>
        <v>1.0165494246350271E-4</v>
      </c>
    </row>
    <row r="255" spans="1:19" x14ac:dyDescent="0.15">
      <c r="A255" s="1">
        <v>38736</v>
      </c>
      <c r="B255">
        <v>985.23</v>
      </c>
      <c r="C255">
        <v>992.27</v>
      </c>
      <c r="D255">
        <v>978.28</v>
      </c>
      <c r="E255" s="2">
        <v>991.22</v>
      </c>
      <c r="F255" s="16">
        <v>12714862592</v>
      </c>
      <c r="G255" s="3">
        <f t="shared" si="30"/>
        <v>7.7265610703320942E-3</v>
      </c>
      <c r="H255" s="3">
        <f>1-E255/MAX(E$2:E255)</f>
        <v>5.5063013594158106E-2</v>
      </c>
      <c r="I255" s="2">
        <f t="shared" si="33"/>
        <v>979.71</v>
      </c>
      <c r="J255" s="2">
        <f t="shared" si="36"/>
        <v>977.18333333333339</v>
      </c>
      <c r="K255" s="2">
        <f t="shared" si="37"/>
        <v>971.71416666666664</v>
      </c>
      <c r="L255" s="2">
        <f t="shared" si="38"/>
        <v>942.32125000000008</v>
      </c>
      <c r="M255" s="2">
        <f t="shared" si="39"/>
        <v>908.4929166666667</v>
      </c>
      <c r="N255" s="2">
        <f t="shared" si="34"/>
        <v>940.84277777777777</v>
      </c>
      <c r="O255" s="4" t="str">
        <f t="shared" si="35"/>
        <v>买</v>
      </c>
      <c r="P255" s="4" t="str">
        <f t="shared" si="31"/>
        <v/>
      </c>
      <c r="Q255" s="3">
        <f>IF(O254="买",E255/E254-1,0)-IF(P255=1,计算结果!B$17,0)</f>
        <v>7.7265610703320942E-3</v>
      </c>
      <c r="R255" s="2">
        <f t="shared" si="32"/>
        <v>1.0504144892333094</v>
      </c>
      <c r="S255" s="3">
        <f>1-R255/MAX(R$2:R255)</f>
        <v>0</v>
      </c>
    </row>
    <row r="256" spans="1:19" x14ac:dyDescent="0.15">
      <c r="A256" s="1">
        <v>38737</v>
      </c>
      <c r="B256">
        <v>991.57</v>
      </c>
      <c r="C256">
        <v>994.5</v>
      </c>
      <c r="D256">
        <v>987.06</v>
      </c>
      <c r="E256" s="2">
        <v>993.34</v>
      </c>
      <c r="F256" s="16">
        <v>12929890304</v>
      </c>
      <c r="G256" s="3">
        <f t="shared" si="30"/>
        <v>2.1387784750106498E-3</v>
      </c>
      <c r="H256" s="3">
        <f>1-E256/MAX(E$2:E256)</f>
        <v>5.30420027073919E-2</v>
      </c>
      <c r="I256" s="2">
        <f t="shared" si="33"/>
        <v>989.39333333333343</v>
      </c>
      <c r="J256" s="2">
        <f t="shared" si="36"/>
        <v>978.78666666666675</v>
      </c>
      <c r="K256" s="2">
        <f t="shared" si="37"/>
        <v>976.04</v>
      </c>
      <c r="L256" s="2">
        <f t="shared" si="38"/>
        <v>946.35916666666674</v>
      </c>
      <c r="M256" s="2">
        <f t="shared" si="39"/>
        <v>911.17104166666684</v>
      </c>
      <c r="N256" s="2">
        <f t="shared" si="34"/>
        <v>944.52340277777785</v>
      </c>
      <c r="O256" s="4" t="str">
        <f t="shared" si="35"/>
        <v>买</v>
      </c>
      <c r="P256" s="4" t="str">
        <f t="shared" si="31"/>
        <v/>
      </c>
      <c r="Q256" s="3">
        <f>IF(O255="买",E256/E255-1,0)-IF(P256=1,计算结果!B$17,0)</f>
        <v>2.1387784750106498E-3</v>
      </c>
      <c r="R256" s="2">
        <f t="shared" si="32"/>
        <v>1.0526610931327209</v>
      </c>
      <c r="S256" s="3">
        <f>1-R256/MAX(R$2:R256)</f>
        <v>0</v>
      </c>
    </row>
    <row r="257" spans="1:19" x14ac:dyDescent="0.15">
      <c r="A257" s="1">
        <v>38740</v>
      </c>
      <c r="B257">
        <v>993.74</v>
      </c>
      <c r="C257">
        <v>997.33</v>
      </c>
      <c r="D257">
        <v>989.34</v>
      </c>
      <c r="E257" s="2">
        <v>996.16</v>
      </c>
      <c r="F257" s="16">
        <v>11459294208</v>
      </c>
      <c r="G257" s="3">
        <f t="shared" si="30"/>
        <v>2.8389071214287576E-3</v>
      </c>
      <c r="H257" s="3">
        <f>1-E257/MAX(E$2:E257)</f>
        <v>5.0353676905184108E-2</v>
      </c>
      <c r="I257" s="2">
        <f t="shared" si="33"/>
        <v>993.57333333333327</v>
      </c>
      <c r="J257" s="2">
        <f t="shared" si="36"/>
        <v>981.67833333333328</v>
      </c>
      <c r="K257" s="2">
        <f t="shared" si="37"/>
        <v>979.12583333333339</v>
      </c>
      <c r="L257" s="2">
        <f t="shared" si="38"/>
        <v>950.25916666666672</v>
      </c>
      <c r="M257" s="2">
        <f t="shared" si="39"/>
        <v>913.96291666666684</v>
      </c>
      <c r="N257" s="2">
        <f t="shared" si="34"/>
        <v>947.78263888888898</v>
      </c>
      <c r="O257" s="4" t="str">
        <f t="shared" si="35"/>
        <v>买</v>
      </c>
      <c r="P257" s="4" t="str">
        <f t="shared" si="31"/>
        <v/>
      </c>
      <c r="Q257" s="3">
        <f>IF(O256="买",E257/E256-1,0)-IF(P257=1,计算结果!B$17,0)</f>
        <v>2.8389071214287576E-3</v>
      </c>
      <c r="R257" s="2">
        <f t="shared" si="32"/>
        <v>1.0556495002064663</v>
      </c>
      <c r="S257" s="3">
        <f>1-R257/MAX(R$2:R257)</f>
        <v>0</v>
      </c>
    </row>
    <row r="258" spans="1:19" x14ac:dyDescent="0.15">
      <c r="A258" s="1">
        <v>38741</v>
      </c>
      <c r="B258">
        <v>997.79</v>
      </c>
      <c r="C258">
        <v>1006.15</v>
      </c>
      <c r="D258">
        <v>993.39</v>
      </c>
      <c r="E258" s="2">
        <v>999.09</v>
      </c>
      <c r="F258" s="16">
        <v>13914240000</v>
      </c>
      <c r="G258" s="3">
        <f t="shared" si="30"/>
        <v>2.94129457115333E-3</v>
      </c>
      <c r="H258" s="3">
        <f>1-E258/MAX(E$2:E258)</f>
        <v>4.7560487330549628E-2</v>
      </c>
      <c r="I258" s="2">
        <f t="shared" si="33"/>
        <v>996.19666666666672</v>
      </c>
      <c r="J258" s="2">
        <f t="shared" si="36"/>
        <v>987.95333333333338</v>
      </c>
      <c r="K258" s="2">
        <f t="shared" si="37"/>
        <v>981.54750000000001</v>
      </c>
      <c r="L258" s="2">
        <f t="shared" si="38"/>
        <v>954.26666666666654</v>
      </c>
      <c r="M258" s="2">
        <f t="shared" si="39"/>
        <v>916.93062500000008</v>
      </c>
      <c r="N258" s="2">
        <f t="shared" si="34"/>
        <v>950.91493055555554</v>
      </c>
      <c r="O258" s="4" t="str">
        <f t="shared" si="35"/>
        <v>买</v>
      </c>
      <c r="P258" s="4" t="str">
        <f t="shared" si="31"/>
        <v/>
      </c>
      <c r="Q258" s="3">
        <f>IF(O257="买",E258/E257-1,0)-IF(P258=1,计算结果!B$17,0)</f>
        <v>2.94129457115333E-3</v>
      </c>
      <c r="R258" s="2">
        <f t="shared" si="32"/>
        <v>1.0587544763504644</v>
      </c>
      <c r="S258" s="3">
        <f>1-R258/MAX(R$2:R258)</f>
        <v>0</v>
      </c>
    </row>
    <row r="259" spans="1:19" x14ac:dyDescent="0.15">
      <c r="A259" s="1">
        <v>38742</v>
      </c>
      <c r="B259">
        <v>998.83</v>
      </c>
      <c r="C259">
        <v>1009.65</v>
      </c>
      <c r="D259">
        <v>989.51</v>
      </c>
      <c r="E259" s="2">
        <v>1009.6</v>
      </c>
      <c r="F259" s="16">
        <v>11644197888</v>
      </c>
      <c r="G259" s="3">
        <f t="shared" ref="G259:G322" si="40">E259/E258-1</f>
        <v>1.0519572811258149E-2</v>
      </c>
      <c r="H259" s="3">
        <f>1-E259/MAX(E$2:E259)</f>
        <v>3.7541230528704062E-2</v>
      </c>
      <c r="I259" s="2">
        <f t="shared" si="33"/>
        <v>1001.6166666666667</v>
      </c>
      <c r="J259" s="2">
        <f t="shared" si="36"/>
        <v>995.50500000000011</v>
      </c>
      <c r="K259" s="2">
        <f t="shared" si="37"/>
        <v>984.41</v>
      </c>
      <c r="L259" s="2">
        <f t="shared" si="38"/>
        <v>958.52833333333319</v>
      </c>
      <c r="M259" s="2">
        <f t="shared" si="39"/>
        <v>919.98229166666681</v>
      </c>
      <c r="N259" s="2">
        <f t="shared" si="34"/>
        <v>954.30687499999988</v>
      </c>
      <c r="O259" s="4" t="str">
        <f t="shared" si="35"/>
        <v>买</v>
      </c>
      <c r="P259" s="4" t="str">
        <f t="shared" si="31"/>
        <v/>
      </c>
      <c r="Q259" s="3">
        <f>IF(O258="买",E259/E258-1,0)-IF(P259=1,计算结果!B$17,0)</f>
        <v>1.0519572811258149E-2</v>
      </c>
      <c r="R259" s="2">
        <f t="shared" si="32"/>
        <v>1.0698921211536785</v>
      </c>
      <c r="S259" s="3">
        <f>1-R259/MAX(R$2:R259)</f>
        <v>0</v>
      </c>
    </row>
    <row r="260" spans="1:19" x14ac:dyDescent="0.15">
      <c r="A260" s="1">
        <v>38754</v>
      </c>
      <c r="B260">
        <v>1013.42</v>
      </c>
      <c r="C260">
        <v>1033.3499999999999</v>
      </c>
      <c r="D260">
        <v>1012.81</v>
      </c>
      <c r="E260" s="2">
        <v>1033.23</v>
      </c>
      <c r="F260" s="16">
        <v>13466978304</v>
      </c>
      <c r="G260" s="3">
        <f t="shared" si="40"/>
        <v>2.3405309033280419E-2</v>
      </c>
      <c r="H260" s="3">
        <f>1-E260/MAX(E$2:E260)</f>
        <v>1.5014585597437513E-2</v>
      </c>
      <c r="I260" s="2">
        <f t="shared" si="33"/>
        <v>1013.9733333333334</v>
      </c>
      <c r="J260" s="2">
        <f t="shared" si="36"/>
        <v>1003.7733333333332</v>
      </c>
      <c r="K260" s="2">
        <f t="shared" si="37"/>
        <v>989</v>
      </c>
      <c r="L260" s="2">
        <f t="shared" si="38"/>
        <v>963.9487499999999</v>
      </c>
      <c r="M260" s="2">
        <f t="shared" si="39"/>
        <v>923.53583333333347</v>
      </c>
      <c r="N260" s="2">
        <f t="shared" si="34"/>
        <v>958.82819444444442</v>
      </c>
      <c r="O260" s="4" t="str">
        <f t="shared" si="35"/>
        <v>买</v>
      </c>
      <c r="P260" s="4" t="str">
        <f t="shared" ref="P260:P323" si="41">IF(O259&lt;&gt;O260,1,"")</f>
        <v/>
      </c>
      <c r="Q260" s="3">
        <f>IF(O259="买",E260/E259-1,0)-IF(P260=1,计算结果!B$17,0)</f>
        <v>2.3405309033280419E-2</v>
      </c>
      <c r="R260" s="2">
        <f t="shared" ref="R260:R323" si="42">IFERROR(R259*(1+Q260),R259)</f>
        <v>1.0949332768815523</v>
      </c>
      <c r="S260" s="3">
        <f>1-R260/MAX(R$2:R260)</f>
        <v>0</v>
      </c>
    </row>
    <row r="261" spans="1:19" x14ac:dyDescent="0.15">
      <c r="A261" s="1">
        <v>38755</v>
      </c>
      <c r="B261">
        <v>1034.68</v>
      </c>
      <c r="C261">
        <v>1038.5</v>
      </c>
      <c r="D261">
        <v>1019.94</v>
      </c>
      <c r="E261" s="2">
        <v>1029.94</v>
      </c>
      <c r="F261" s="16">
        <v>17669257216</v>
      </c>
      <c r="G261" s="3">
        <f t="shared" si="40"/>
        <v>-3.1841893866805249E-3</v>
      </c>
      <c r="H261" s="3">
        <f>1-E261/MAX(E$2:E261)</f>
        <v>1.8150965700013288E-2</v>
      </c>
      <c r="I261" s="2">
        <f t="shared" ref="I261:I324" si="43">AVERAGE(E259:E261)</f>
        <v>1024.2566666666667</v>
      </c>
      <c r="J261" s="2">
        <f t="shared" si="36"/>
        <v>1010.2266666666668</v>
      </c>
      <c r="K261" s="2">
        <f t="shared" si="37"/>
        <v>993.70500000000004</v>
      </c>
      <c r="L261" s="2">
        <f t="shared" si="38"/>
        <v>968.99833333333311</v>
      </c>
      <c r="M261" s="2">
        <f t="shared" si="39"/>
        <v>926.61291666666682</v>
      </c>
      <c r="N261" s="2">
        <f t="shared" ref="N261:N324" si="44">IFERROR(AVERAGE(K261:M261),"")</f>
        <v>963.10541666666666</v>
      </c>
      <c r="O261" s="4" t="str">
        <f t="shared" ref="O261:O324" si="45">IF(E261&gt;N261,"买","卖")</f>
        <v>买</v>
      </c>
      <c r="P261" s="4" t="str">
        <f t="shared" si="41"/>
        <v/>
      </c>
      <c r="Q261" s="3">
        <f>IF(O260="买",E261/E260-1,0)-IF(P261=1,计算结果!B$17,0)</f>
        <v>-3.1841893866805249E-3</v>
      </c>
      <c r="R261" s="2">
        <f t="shared" si="42"/>
        <v>1.0914468019621828</v>
      </c>
      <c r="S261" s="3">
        <f>1-R261/MAX(R$2:R261)</f>
        <v>3.1841893866804138E-3</v>
      </c>
    </row>
    <row r="262" spans="1:19" x14ac:dyDescent="0.15">
      <c r="A262" s="1">
        <v>38756</v>
      </c>
      <c r="B262">
        <v>1028.44</v>
      </c>
      <c r="C262">
        <v>1033.4000000000001</v>
      </c>
      <c r="D262">
        <v>1022.94</v>
      </c>
      <c r="E262" s="2">
        <v>1033.07</v>
      </c>
      <c r="F262" s="16">
        <v>13692515328</v>
      </c>
      <c r="G262" s="3">
        <f t="shared" si="40"/>
        <v>3.0390119812804262E-3</v>
      </c>
      <c r="H262" s="3">
        <f>1-E262/MAX(E$2:E262)</f>
        <v>1.5167114720967101E-2</v>
      </c>
      <c r="I262" s="2">
        <f t="shared" si="43"/>
        <v>1032.08</v>
      </c>
      <c r="J262" s="2">
        <f t="shared" si="36"/>
        <v>1016.8483333333334</v>
      </c>
      <c r="K262" s="2">
        <f t="shared" si="37"/>
        <v>997.8175</v>
      </c>
      <c r="L262" s="2">
        <f t="shared" si="38"/>
        <v>973.88083333333316</v>
      </c>
      <c r="M262" s="2">
        <f t="shared" si="39"/>
        <v>929.72125000000017</v>
      </c>
      <c r="N262" s="2">
        <f t="shared" si="44"/>
        <v>967.13986111111114</v>
      </c>
      <c r="O262" s="4" t="str">
        <f t="shared" si="45"/>
        <v>买</v>
      </c>
      <c r="P262" s="4" t="str">
        <f t="shared" si="41"/>
        <v/>
      </c>
      <c r="Q262" s="3">
        <f>IF(O261="买",E262/E261-1,0)-IF(P262=1,计算结果!B$17,0)</f>
        <v>3.0390119812804262E-3</v>
      </c>
      <c r="R262" s="2">
        <f t="shared" si="42"/>
        <v>1.0947637218702762</v>
      </c>
      <c r="S262" s="3">
        <f>1-R262/MAX(R$2:R262)</f>
        <v>1.5485419509675413E-4</v>
      </c>
    </row>
    <row r="263" spans="1:19" x14ac:dyDescent="0.15">
      <c r="A263" s="1">
        <v>38757</v>
      </c>
      <c r="B263">
        <v>1033.19</v>
      </c>
      <c r="C263">
        <v>1033.19</v>
      </c>
      <c r="D263">
        <v>1017.05</v>
      </c>
      <c r="E263" s="2">
        <v>1019.6</v>
      </c>
      <c r="F263" s="16">
        <v>12115066880</v>
      </c>
      <c r="G263" s="3">
        <f t="shared" si="40"/>
        <v>-1.3038806663633551E-2</v>
      </c>
      <c r="H263" s="3">
        <f>1-E263/MAX(E$2:E263)</f>
        <v>2.800816030810882E-2</v>
      </c>
      <c r="I263" s="2">
        <f t="shared" si="43"/>
        <v>1027.5366666666666</v>
      </c>
      <c r="J263" s="2">
        <f t="shared" si="36"/>
        <v>1020.7550000000001</v>
      </c>
      <c r="K263" s="2">
        <f t="shared" si="37"/>
        <v>1001.2166666666667</v>
      </c>
      <c r="L263" s="2">
        <f t="shared" si="38"/>
        <v>977.93166666666639</v>
      </c>
      <c r="M263" s="2">
        <f t="shared" si="39"/>
        <v>932.84583333333342</v>
      </c>
      <c r="N263" s="2">
        <f t="shared" si="44"/>
        <v>970.66472222222217</v>
      </c>
      <c r="O263" s="4" t="str">
        <f t="shared" si="45"/>
        <v>买</v>
      </c>
      <c r="P263" s="4" t="str">
        <f t="shared" si="41"/>
        <v/>
      </c>
      <c r="Q263" s="3">
        <f>IF(O262="买",E263/E262-1,0)-IF(P263=1,计算结果!B$17,0)</f>
        <v>-1.3038806663633551E-2</v>
      </c>
      <c r="R263" s="2">
        <f t="shared" si="42"/>
        <v>1.0804893093584498</v>
      </c>
      <c r="S263" s="3">
        <f>1-R263/MAX(R$2:R263)</f>
        <v>1.3191641744819349E-2</v>
      </c>
    </row>
    <row r="264" spans="1:19" x14ac:dyDescent="0.15">
      <c r="A264" s="1">
        <v>38758</v>
      </c>
      <c r="B264">
        <v>1019.42</v>
      </c>
      <c r="C264">
        <v>1032.5999999999999</v>
      </c>
      <c r="D264">
        <v>1018.48</v>
      </c>
      <c r="E264" s="2">
        <v>1032.3399999999999</v>
      </c>
      <c r="F264" s="16">
        <v>11411753984</v>
      </c>
      <c r="G264" s="3">
        <f t="shared" si="40"/>
        <v>1.2495096116123872E-2</v>
      </c>
      <c r="H264" s="3">
        <f>1-E264/MAX(E$2:E264)</f>
        <v>1.5863028847070582E-2</v>
      </c>
      <c r="I264" s="2">
        <f t="shared" si="43"/>
        <v>1028.3366666666668</v>
      </c>
      <c r="J264" s="2">
        <f t="shared" ref="J264:J327" si="46">AVERAGE(E259:E264)</f>
        <v>1026.2966666666669</v>
      </c>
      <c r="K264" s="2">
        <f t="shared" si="37"/>
        <v>1007.1250000000001</v>
      </c>
      <c r="L264" s="2">
        <f t="shared" si="38"/>
        <v>982.63916666666637</v>
      </c>
      <c r="M264" s="2">
        <f t="shared" si="39"/>
        <v>936.09812499999998</v>
      </c>
      <c r="N264" s="2">
        <f t="shared" si="44"/>
        <v>975.28743055555549</v>
      </c>
      <c r="O264" s="4" t="str">
        <f t="shared" si="45"/>
        <v>买</v>
      </c>
      <c r="P264" s="4" t="str">
        <f t="shared" si="41"/>
        <v/>
      </c>
      <c r="Q264" s="3">
        <f>IF(O263="买",E264/E263-1,0)-IF(P264=1,计算结果!B$17,0)</f>
        <v>1.2495096116123872E-2</v>
      </c>
      <c r="R264" s="2">
        <f t="shared" si="42"/>
        <v>1.0939901271313279</v>
      </c>
      <c r="S264" s="3">
        <f>1-R264/MAX(R$2:R264)</f>
        <v>8.6137646022643732E-4</v>
      </c>
    </row>
    <row r="265" spans="1:19" x14ac:dyDescent="0.15">
      <c r="A265" s="1">
        <v>38761</v>
      </c>
      <c r="B265">
        <v>1034.3800000000001</v>
      </c>
      <c r="C265">
        <v>1034.6400000000001</v>
      </c>
      <c r="D265">
        <v>1021.84</v>
      </c>
      <c r="E265" s="2">
        <v>1031.6099999999999</v>
      </c>
      <c r="F265" s="16">
        <v>11454695424</v>
      </c>
      <c r="G265" s="3">
        <f t="shared" si="40"/>
        <v>-7.0713137144740035E-4</v>
      </c>
      <c r="H265" s="3">
        <f>1-E265/MAX(E$2:E265)</f>
        <v>1.6558942973174062E-2</v>
      </c>
      <c r="I265" s="2">
        <f t="shared" si="43"/>
        <v>1027.8500000000001</v>
      </c>
      <c r="J265" s="2">
        <f t="shared" si="46"/>
        <v>1029.9649999999999</v>
      </c>
      <c r="K265" s="2">
        <f t="shared" si="37"/>
        <v>1012.7350000000001</v>
      </c>
      <c r="L265" s="2">
        <f t="shared" si="38"/>
        <v>987.2512499999998</v>
      </c>
      <c r="M265" s="2">
        <f t="shared" si="39"/>
        <v>939.22562500000004</v>
      </c>
      <c r="N265" s="2">
        <f t="shared" si="44"/>
        <v>979.73729166666669</v>
      </c>
      <c r="O265" s="4" t="str">
        <f t="shared" si="45"/>
        <v>买</v>
      </c>
      <c r="P265" s="4" t="str">
        <f t="shared" si="41"/>
        <v/>
      </c>
      <c r="Q265" s="3">
        <f>IF(O264="买",E265/E264-1,0)-IF(P265=1,计算结果!B$17,0)</f>
        <v>-7.0713137144740035E-4</v>
      </c>
      <c r="R265" s="2">
        <f t="shared" si="42"/>
        <v>1.0932165323923797</v>
      </c>
      <c r="S265" s="3">
        <f>1-R265/MAX(R$2:R265)</f>
        <v>1.5678987253561205E-3</v>
      </c>
    </row>
    <row r="266" spans="1:19" x14ac:dyDescent="0.15">
      <c r="A266" s="1">
        <v>38762</v>
      </c>
      <c r="B266">
        <v>1032.6500000000001</v>
      </c>
      <c r="C266">
        <v>1038.81</v>
      </c>
      <c r="D266">
        <v>1030.46</v>
      </c>
      <c r="E266" s="2">
        <v>1038.53</v>
      </c>
      <c r="F266" s="16">
        <v>9730558976</v>
      </c>
      <c r="G266" s="3">
        <f t="shared" si="40"/>
        <v>6.7079613419800399E-3</v>
      </c>
      <c r="H266" s="3">
        <f>1-E266/MAX(E$2:E266)</f>
        <v>9.9620583805221097E-3</v>
      </c>
      <c r="I266" s="2">
        <f t="shared" si="43"/>
        <v>1034.1599999999999</v>
      </c>
      <c r="J266" s="2">
        <f t="shared" si="46"/>
        <v>1030.8483333333331</v>
      </c>
      <c r="K266" s="2">
        <f t="shared" si="37"/>
        <v>1017.3108333333334</v>
      </c>
      <c r="L266" s="2">
        <f t="shared" si="38"/>
        <v>991.6887499999998</v>
      </c>
      <c r="M266" s="2">
        <f t="shared" si="39"/>
        <v>942.44291666666675</v>
      </c>
      <c r="N266" s="2">
        <f t="shared" si="44"/>
        <v>983.81416666666667</v>
      </c>
      <c r="O266" s="4" t="str">
        <f t="shared" si="45"/>
        <v>买</v>
      </c>
      <c r="P266" s="4" t="str">
        <f t="shared" si="41"/>
        <v/>
      </c>
      <c r="Q266" s="3">
        <f>IF(O265="买",E266/E265-1,0)-IF(P266=1,计算结果!B$17,0)</f>
        <v>6.7079613419800399E-3</v>
      </c>
      <c r="R266" s="2">
        <f t="shared" si="42"/>
        <v>1.1005497866300813</v>
      </c>
      <c r="S266" s="3">
        <f>1-R266/MAX(R$2:R266)</f>
        <v>0</v>
      </c>
    </row>
    <row r="267" spans="1:19" x14ac:dyDescent="0.15">
      <c r="A267" s="1">
        <v>38763</v>
      </c>
      <c r="B267">
        <v>1040.33</v>
      </c>
      <c r="C267">
        <v>1048.3399999999999</v>
      </c>
      <c r="D267">
        <v>1038.74</v>
      </c>
      <c r="E267" s="2">
        <v>1041.6600000000001</v>
      </c>
      <c r="F267" s="16">
        <v>12747811840</v>
      </c>
      <c r="G267" s="3">
        <f t="shared" si="40"/>
        <v>3.0138753815489583E-3</v>
      </c>
      <c r="H267" s="3">
        <f>1-E267/MAX(E$2:E267)</f>
        <v>6.9782074014757001E-3</v>
      </c>
      <c r="I267" s="2">
        <f t="shared" si="43"/>
        <v>1037.2666666666667</v>
      </c>
      <c r="J267" s="2">
        <f t="shared" si="46"/>
        <v>1032.8016666666665</v>
      </c>
      <c r="K267" s="2">
        <f t="shared" si="37"/>
        <v>1021.5141666666668</v>
      </c>
      <c r="L267" s="2">
        <f t="shared" si="38"/>
        <v>996.61416666666662</v>
      </c>
      <c r="M267" s="2">
        <f t="shared" si="39"/>
        <v>945.80729166666663</v>
      </c>
      <c r="N267" s="2">
        <f t="shared" si="44"/>
        <v>987.97854166666673</v>
      </c>
      <c r="O267" s="4" t="str">
        <f t="shared" si="45"/>
        <v>买</v>
      </c>
      <c r="P267" s="4" t="str">
        <f t="shared" si="41"/>
        <v/>
      </c>
      <c r="Q267" s="3">
        <f>IF(O266="买",E267/E266-1,0)-IF(P267=1,计算结果!B$17,0)</f>
        <v>3.0138753815489583E-3</v>
      </c>
      <c r="R267" s="2">
        <f t="shared" si="42"/>
        <v>1.1038667065381746</v>
      </c>
      <c r="S267" s="3">
        <f>1-R267/MAX(R$2:R267)</f>
        <v>0</v>
      </c>
    </row>
    <row r="268" spans="1:19" x14ac:dyDescent="0.15">
      <c r="A268" s="1">
        <v>38764</v>
      </c>
      <c r="B268">
        <v>1041.67</v>
      </c>
      <c r="C268">
        <v>1041.67</v>
      </c>
      <c r="D268">
        <v>1019.21</v>
      </c>
      <c r="E268" s="2">
        <v>1020.12</v>
      </c>
      <c r="F268" s="16">
        <v>13407183872</v>
      </c>
      <c r="G268" s="3">
        <f t="shared" si="40"/>
        <v>-2.0678532342607081E-2</v>
      </c>
      <c r="H268" s="3">
        <f>1-E268/MAX(E$2:E268)</f>
        <v>2.7512440656637938E-2</v>
      </c>
      <c r="I268" s="2">
        <f t="shared" si="43"/>
        <v>1033.4366666666667</v>
      </c>
      <c r="J268" s="2">
        <f t="shared" si="46"/>
        <v>1030.6433333333332</v>
      </c>
      <c r="K268" s="2">
        <f t="shared" si="37"/>
        <v>1023.7458333333335</v>
      </c>
      <c r="L268" s="2">
        <f t="shared" si="38"/>
        <v>999.89291666666657</v>
      </c>
      <c r="M268" s="2">
        <f t="shared" si="39"/>
        <v>948.90750000000014</v>
      </c>
      <c r="N268" s="2">
        <f t="shared" si="44"/>
        <v>990.84875000000011</v>
      </c>
      <c r="O268" s="4" t="str">
        <f t="shared" si="45"/>
        <v>买</v>
      </c>
      <c r="P268" s="4" t="str">
        <f t="shared" si="41"/>
        <v/>
      </c>
      <c r="Q268" s="3">
        <f>IF(O267="买",E268/E267-1,0)-IF(P268=1,计算结果!B$17,0)</f>
        <v>-2.0678532342607081E-2</v>
      </c>
      <c r="R268" s="2">
        <f t="shared" si="42"/>
        <v>1.0810403631450978</v>
      </c>
      <c r="S268" s="3">
        <f>1-R268/MAX(R$2:R268)</f>
        <v>2.0678532342607192E-2</v>
      </c>
    </row>
    <row r="269" spans="1:19" x14ac:dyDescent="0.15">
      <c r="A269" s="1">
        <v>38765</v>
      </c>
      <c r="B269">
        <v>1020.06</v>
      </c>
      <c r="C269">
        <v>1028.57</v>
      </c>
      <c r="D269">
        <v>1015.99</v>
      </c>
      <c r="E269" s="2">
        <v>1020.37</v>
      </c>
      <c r="F269" s="16">
        <v>10774127616</v>
      </c>
      <c r="G269" s="3">
        <f t="shared" si="40"/>
        <v>2.450692075441907E-4</v>
      </c>
      <c r="H269" s="3">
        <f>1-E269/MAX(E$2:E269)</f>
        <v>2.7274113901122998E-2</v>
      </c>
      <c r="I269" s="2">
        <f t="shared" si="43"/>
        <v>1027.3833333333334</v>
      </c>
      <c r="J269" s="2">
        <f t="shared" si="46"/>
        <v>1030.7716666666665</v>
      </c>
      <c r="K269" s="2">
        <f t="shared" si="37"/>
        <v>1025.7633333333335</v>
      </c>
      <c r="L269" s="2">
        <f t="shared" si="38"/>
        <v>1002.4445833333333</v>
      </c>
      <c r="M269" s="2">
        <f t="shared" si="39"/>
        <v>951.96041666666679</v>
      </c>
      <c r="N269" s="2">
        <f t="shared" si="44"/>
        <v>993.38944444444451</v>
      </c>
      <c r="O269" s="4" t="str">
        <f t="shared" si="45"/>
        <v>买</v>
      </c>
      <c r="P269" s="4" t="str">
        <f t="shared" si="41"/>
        <v/>
      </c>
      <c r="Q269" s="3">
        <f>IF(O268="买",E269/E268-1,0)-IF(P269=1,计算结果!B$17,0)</f>
        <v>2.450692075441907E-4</v>
      </c>
      <c r="R269" s="2">
        <f t="shared" si="42"/>
        <v>1.0813052928502169</v>
      </c>
      <c r="S269" s="3">
        <f>1-R269/MAX(R$2:R269)</f>
        <v>2.043853080659741E-2</v>
      </c>
    </row>
    <row r="270" spans="1:19" x14ac:dyDescent="0.15">
      <c r="A270" s="1">
        <v>38768</v>
      </c>
      <c r="B270">
        <v>1020.74</v>
      </c>
      <c r="C270">
        <v>1030.05</v>
      </c>
      <c r="D270">
        <v>1020.02</v>
      </c>
      <c r="E270" s="2">
        <v>1021.64</v>
      </c>
      <c r="F270" s="16">
        <v>10303300608</v>
      </c>
      <c r="G270" s="3">
        <f t="shared" si="40"/>
        <v>1.2446465497808479E-3</v>
      </c>
      <c r="H270" s="3">
        <f>1-E270/MAX(E$2:E270)</f>
        <v>2.6063413983107409E-2</v>
      </c>
      <c r="I270" s="2">
        <f t="shared" si="43"/>
        <v>1020.71</v>
      </c>
      <c r="J270" s="2">
        <f t="shared" si="46"/>
        <v>1028.9883333333335</v>
      </c>
      <c r="K270" s="2">
        <f t="shared" ref="K270:K333" si="47">AVERAGE(E259:E270)</f>
        <v>1027.6425000000002</v>
      </c>
      <c r="L270" s="2">
        <f t="shared" si="38"/>
        <v>1004.5949999999998</v>
      </c>
      <c r="M270" s="2">
        <f t="shared" si="39"/>
        <v>955.05562500000008</v>
      </c>
      <c r="N270" s="2">
        <f t="shared" si="44"/>
        <v>995.76437500000009</v>
      </c>
      <c r="O270" s="4" t="str">
        <f t="shared" si="45"/>
        <v>买</v>
      </c>
      <c r="P270" s="4" t="str">
        <f t="shared" si="41"/>
        <v/>
      </c>
      <c r="Q270" s="3">
        <f>IF(O269="买",E270/E269-1,0)-IF(P270=1,计算结果!B$17,0)</f>
        <v>1.2446465497808479E-3</v>
      </c>
      <c r="R270" s="2">
        <f t="shared" si="42"/>
        <v>1.0826511357522228</v>
      </c>
      <c r="S270" s="3">
        <f>1-R270/MAX(R$2:R270)</f>
        <v>1.9219323003667466E-2</v>
      </c>
    </row>
    <row r="271" spans="1:19" x14ac:dyDescent="0.15">
      <c r="A271" s="1">
        <v>38769</v>
      </c>
      <c r="B271">
        <v>1020.98</v>
      </c>
      <c r="C271">
        <v>1038.94</v>
      </c>
      <c r="D271">
        <v>1014.66</v>
      </c>
      <c r="E271" s="2">
        <v>1038.82</v>
      </c>
      <c r="F271" s="16">
        <v>13180216320</v>
      </c>
      <c r="G271" s="3">
        <f t="shared" si="40"/>
        <v>1.6816099604557433E-2</v>
      </c>
      <c r="H271" s="3">
        <f>1-E271/MAX(E$2:E271)</f>
        <v>9.6855993441248289E-3</v>
      </c>
      <c r="I271" s="2">
        <f t="shared" si="43"/>
        <v>1026.9433333333334</v>
      </c>
      <c r="J271" s="2">
        <f t="shared" si="46"/>
        <v>1030.19</v>
      </c>
      <c r="K271" s="2">
        <f t="shared" si="47"/>
        <v>1030.0775000000001</v>
      </c>
      <c r="L271" s="2">
        <f t="shared" si="38"/>
        <v>1007.2437499999997</v>
      </c>
      <c r="M271" s="2">
        <f t="shared" si="39"/>
        <v>958.57395833333351</v>
      </c>
      <c r="N271" s="2">
        <f t="shared" si="44"/>
        <v>998.63173611111108</v>
      </c>
      <c r="O271" s="4" t="str">
        <f t="shared" si="45"/>
        <v>买</v>
      </c>
      <c r="P271" s="4" t="str">
        <f t="shared" si="41"/>
        <v/>
      </c>
      <c r="Q271" s="3">
        <f>IF(O270="买",E271/E270-1,0)-IF(P271=1,计算结果!B$17,0)</f>
        <v>1.6816099604557433E-2</v>
      </c>
      <c r="R271" s="2">
        <f t="shared" si="42"/>
        <v>1.1008571050880194</v>
      </c>
      <c r="S271" s="3">
        <f>1-R271/MAX(R$2:R271)</f>
        <v>2.7264174490719828E-3</v>
      </c>
    </row>
    <row r="272" spans="1:19" x14ac:dyDescent="0.15">
      <c r="A272" s="1">
        <v>38770</v>
      </c>
      <c r="B272">
        <v>1039.6500000000001</v>
      </c>
      <c r="C272">
        <v>1046.45</v>
      </c>
      <c r="D272">
        <v>1036.3800000000001</v>
      </c>
      <c r="E272" s="2">
        <v>1037.8900000000001</v>
      </c>
      <c r="F272" s="16">
        <v>13435059200</v>
      </c>
      <c r="G272" s="3">
        <f t="shared" si="40"/>
        <v>-8.9524652971628704E-4</v>
      </c>
      <c r="H272" s="3">
        <f>1-E272/MAX(E$2:E272)</f>
        <v>1.0572174874640017E-2</v>
      </c>
      <c r="I272" s="2">
        <f t="shared" si="43"/>
        <v>1032.7833333333335</v>
      </c>
      <c r="J272" s="2">
        <f t="shared" si="46"/>
        <v>1030.0833333333333</v>
      </c>
      <c r="K272" s="2">
        <f t="shared" si="47"/>
        <v>1030.4658333333332</v>
      </c>
      <c r="L272" s="2">
        <f t="shared" si="38"/>
        <v>1009.7329166666665</v>
      </c>
      <c r="M272" s="2">
        <f t="shared" si="39"/>
        <v>962.28812500000015</v>
      </c>
      <c r="N272" s="2">
        <f t="shared" si="44"/>
        <v>1000.8289583333332</v>
      </c>
      <c r="O272" s="4" t="str">
        <f t="shared" si="45"/>
        <v>买</v>
      </c>
      <c r="P272" s="4" t="str">
        <f t="shared" si="41"/>
        <v/>
      </c>
      <c r="Q272" s="3">
        <f>IF(O271="买",E272/E271-1,0)-IF(P272=1,计算结果!B$17,0)</f>
        <v>-8.9524652971628704E-4</v>
      </c>
      <c r="R272" s="2">
        <f t="shared" si="42"/>
        <v>1.0998715665849759</v>
      </c>
      <c r="S272" s="3">
        <f>1-R272/MAX(R$2:R272)</f>
        <v>3.6192231630283178E-3</v>
      </c>
    </row>
    <row r="273" spans="1:20" x14ac:dyDescent="0.15">
      <c r="A273" s="1">
        <v>38771</v>
      </c>
      <c r="B273">
        <v>1038.25</v>
      </c>
      <c r="C273">
        <v>1041.5899999999999</v>
      </c>
      <c r="D273">
        <v>1029.25</v>
      </c>
      <c r="E273" s="2">
        <v>1041.3699999999999</v>
      </c>
      <c r="F273" s="16">
        <v>10259756032</v>
      </c>
      <c r="G273" s="3">
        <f t="shared" si="40"/>
        <v>3.3529564790100164E-3</v>
      </c>
      <c r="H273" s="3">
        <f>1-E273/MAX(E$2:E273)</f>
        <v>7.2546664378730918E-3</v>
      </c>
      <c r="I273" s="2">
        <f t="shared" si="43"/>
        <v>1039.3599999999999</v>
      </c>
      <c r="J273" s="2">
        <f t="shared" si="46"/>
        <v>1030.0350000000001</v>
      </c>
      <c r="K273" s="2">
        <f t="shared" si="47"/>
        <v>1031.4183333333331</v>
      </c>
      <c r="L273" s="2">
        <f t="shared" si="38"/>
        <v>1012.5616666666665</v>
      </c>
      <c r="M273" s="2">
        <f t="shared" si="39"/>
        <v>965.94000000000017</v>
      </c>
      <c r="N273" s="2">
        <f t="shared" si="44"/>
        <v>1003.3066666666665</v>
      </c>
      <c r="O273" s="4" t="str">
        <f t="shared" si="45"/>
        <v>买</v>
      </c>
      <c r="P273" s="4" t="str">
        <f t="shared" si="41"/>
        <v/>
      </c>
      <c r="Q273" s="3">
        <f>IF(O272="买",E273/E272-1,0)-IF(P273=1,计算结果!B$17,0)</f>
        <v>3.3529564790100164E-3</v>
      </c>
      <c r="R273" s="2">
        <f t="shared" si="42"/>
        <v>1.1035593880802359</v>
      </c>
      <c r="S273" s="3">
        <f>1-R273/MAX(R$2:R273)</f>
        <v>2.7840178177174213E-4</v>
      </c>
    </row>
    <row r="274" spans="1:20" x14ac:dyDescent="0.15">
      <c r="A274" s="1">
        <v>38772</v>
      </c>
      <c r="B274">
        <v>1041.97</v>
      </c>
      <c r="C274">
        <v>1049.69</v>
      </c>
      <c r="D274">
        <v>1041.97</v>
      </c>
      <c r="E274" s="2">
        <v>1049.44</v>
      </c>
      <c r="F274" s="16">
        <v>10286381056</v>
      </c>
      <c r="G274" s="3">
        <f t="shared" si="40"/>
        <v>7.7494070311225904E-3</v>
      </c>
      <c r="H274" s="3">
        <f>1-E274/MAX(E$2:E274)</f>
        <v>0</v>
      </c>
      <c r="I274" s="2">
        <f t="shared" si="43"/>
        <v>1042.9000000000001</v>
      </c>
      <c r="J274" s="2">
        <f t="shared" si="46"/>
        <v>1034.9216666666669</v>
      </c>
      <c r="K274" s="2">
        <f t="shared" si="47"/>
        <v>1032.7824999999998</v>
      </c>
      <c r="L274" s="2">
        <f t="shared" si="38"/>
        <v>1015.2999999999998</v>
      </c>
      <c r="M274" s="2">
        <f t="shared" si="39"/>
        <v>969.59833333333347</v>
      </c>
      <c r="N274" s="2">
        <f t="shared" si="44"/>
        <v>1005.893611111111</v>
      </c>
      <c r="O274" s="4" t="str">
        <f t="shared" si="45"/>
        <v>买</v>
      </c>
      <c r="P274" s="4" t="str">
        <f t="shared" si="41"/>
        <v/>
      </c>
      <c r="Q274" s="3">
        <f>IF(O273="买",E274/E273-1,0)-IF(P274=1,计算结果!B$17,0)</f>
        <v>7.7494070311225904E-3</v>
      </c>
      <c r="R274" s="2">
        <f t="shared" si="42"/>
        <v>1.1121113189614862</v>
      </c>
      <c r="S274" s="3">
        <f>1-R274/MAX(R$2:R274)</f>
        <v>0</v>
      </c>
    </row>
    <row r="275" spans="1:20" x14ac:dyDescent="0.15">
      <c r="A275" s="1">
        <v>38775</v>
      </c>
      <c r="B275">
        <v>1055.95</v>
      </c>
      <c r="C275">
        <v>1057.22</v>
      </c>
      <c r="D275">
        <v>1045.97</v>
      </c>
      <c r="E275" s="2">
        <v>1047.8399999999999</v>
      </c>
      <c r="F275" s="16">
        <v>12520438784</v>
      </c>
      <c r="G275" s="3">
        <f t="shared" si="40"/>
        <v>-1.5246226558928155E-3</v>
      </c>
      <c r="H275" s="3">
        <f>1-E275/MAX(E$2:E275)</f>
        <v>1.5246226558928155E-3</v>
      </c>
      <c r="I275" s="2">
        <f t="shared" si="43"/>
        <v>1046.2166666666665</v>
      </c>
      <c r="J275" s="2">
        <f t="shared" si="46"/>
        <v>1039.5</v>
      </c>
      <c r="K275" s="2">
        <f t="shared" si="47"/>
        <v>1035.1358333333333</v>
      </c>
      <c r="L275" s="2">
        <f t="shared" si="38"/>
        <v>1018.1762499999999</v>
      </c>
      <c r="M275" s="2">
        <f t="shared" si="39"/>
        <v>973.21875000000011</v>
      </c>
      <c r="N275" s="2">
        <f t="shared" si="44"/>
        <v>1008.843611111111</v>
      </c>
      <c r="O275" s="4" t="str">
        <f t="shared" si="45"/>
        <v>买</v>
      </c>
      <c r="P275" s="4" t="str">
        <f t="shared" si="41"/>
        <v/>
      </c>
      <c r="Q275" s="3">
        <f>IF(O274="买",E275/E274-1,0)-IF(P275=1,计算结果!B$17,0)</f>
        <v>-1.5246226558928155E-3</v>
      </c>
      <c r="R275" s="2">
        <f t="shared" si="42"/>
        <v>1.1104157688487226</v>
      </c>
      <c r="S275" s="3">
        <f>1-R275/MAX(R$2:R275)</f>
        <v>1.5246226558928155E-3</v>
      </c>
    </row>
    <row r="276" spans="1:20" x14ac:dyDescent="0.15">
      <c r="A276" s="1">
        <v>38776</v>
      </c>
      <c r="B276">
        <v>1046.71</v>
      </c>
      <c r="C276">
        <v>1053.72</v>
      </c>
      <c r="D276">
        <v>1033.6600000000001</v>
      </c>
      <c r="E276" s="2">
        <v>1053.01</v>
      </c>
      <c r="F276" s="16">
        <v>10427830272</v>
      </c>
      <c r="G276" s="3">
        <f t="shared" si="40"/>
        <v>4.9339593831119188E-3</v>
      </c>
      <c r="H276" s="3">
        <f>1-E276/MAX(E$2:E276)</f>
        <v>0</v>
      </c>
      <c r="I276" s="2">
        <f t="shared" si="43"/>
        <v>1050.0966666666666</v>
      </c>
      <c r="J276" s="2">
        <f t="shared" si="46"/>
        <v>1044.7283333333335</v>
      </c>
      <c r="K276" s="2">
        <f t="shared" si="47"/>
        <v>1036.8583333333333</v>
      </c>
      <c r="L276" s="2">
        <f t="shared" si="38"/>
        <v>1021.9916666666667</v>
      </c>
      <c r="M276" s="2">
        <f t="shared" si="39"/>
        <v>976.66979166666681</v>
      </c>
      <c r="N276" s="2">
        <f t="shared" si="44"/>
        <v>1011.8399305555555</v>
      </c>
      <c r="O276" s="4" t="str">
        <f t="shared" si="45"/>
        <v>买</v>
      </c>
      <c r="P276" s="4" t="str">
        <f t="shared" si="41"/>
        <v/>
      </c>
      <c r="Q276" s="3">
        <f>IF(O275="买",E276/E275-1,0)-IF(P276=1,计算结果!B$17,0)</f>
        <v>4.9339593831119188E-3</v>
      </c>
      <c r="R276" s="2">
        <f t="shared" si="42"/>
        <v>1.1158945151505892</v>
      </c>
      <c r="S276" s="3">
        <f>1-R276/MAX(R$2:R276)</f>
        <v>0</v>
      </c>
    </row>
    <row r="277" spans="1:20" x14ac:dyDescent="0.15">
      <c r="A277" s="1">
        <v>38777</v>
      </c>
      <c r="B277">
        <v>1051.76</v>
      </c>
      <c r="C277">
        <v>1057.69</v>
      </c>
      <c r="D277">
        <v>1049.6400000000001</v>
      </c>
      <c r="E277" s="2">
        <v>1056.6199999999999</v>
      </c>
      <c r="F277" s="16">
        <v>10518419456</v>
      </c>
      <c r="G277" s="3">
        <f t="shared" si="40"/>
        <v>3.4282675378201066E-3</v>
      </c>
      <c r="H277" s="3">
        <f>1-E277/MAX(E$2:E277)</f>
        <v>0</v>
      </c>
      <c r="I277" s="2">
        <f t="shared" si="43"/>
        <v>1052.49</v>
      </c>
      <c r="J277" s="2">
        <f t="shared" si="46"/>
        <v>1047.6949999999999</v>
      </c>
      <c r="K277" s="2">
        <f t="shared" si="47"/>
        <v>1038.9425000000001</v>
      </c>
      <c r="L277" s="2">
        <f t="shared" si="38"/>
        <v>1025.8387499999999</v>
      </c>
      <c r="M277" s="2">
        <f t="shared" si="39"/>
        <v>980.17187500000034</v>
      </c>
      <c r="N277" s="2">
        <f t="shared" si="44"/>
        <v>1014.9843750000001</v>
      </c>
      <c r="O277" s="4" t="str">
        <f t="shared" si="45"/>
        <v>买</v>
      </c>
      <c r="P277" s="4" t="str">
        <f t="shared" si="41"/>
        <v/>
      </c>
      <c r="Q277" s="3">
        <f>IF(O276="买",E277/E276-1,0)-IF(P277=1,计算结果!B$17,0)</f>
        <v>3.4282675378201066E-3</v>
      </c>
      <c r="R277" s="2">
        <f t="shared" si="42"/>
        <v>1.1197201000925114</v>
      </c>
      <c r="S277" s="3">
        <f>1-R277/MAX(R$2:R277)</f>
        <v>0</v>
      </c>
    </row>
    <row r="278" spans="1:20" x14ac:dyDescent="0.15">
      <c r="A278" s="1">
        <v>38778</v>
      </c>
      <c r="B278">
        <v>1055.8599999999999</v>
      </c>
      <c r="C278">
        <v>1056.05</v>
      </c>
      <c r="D278">
        <v>1034.68</v>
      </c>
      <c r="E278" s="2">
        <v>1038.67</v>
      </c>
      <c r="F278" s="16">
        <v>13748692992</v>
      </c>
      <c r="G278" s="3">
        <f t="shared" si="40"/>
        <v>-1.6988131967973219E-2</v>
      </c>
      <c r="H278" s="3">
        <f>1-E278/MAX(E$2:E278)</f>
        <v>1.6988131967973219E-2</v>
      </c>
      <c r="I278" s="2">
        <f t="shared" si="43"/>
        <v>1049.4333333333334</v>
      </c>
      <c r="J278" s="2">
        <f t="shared" si="46"/>
        <v>1047.825</v>
      </c>
      <c r="K278" s="2">
        <f t="shared" si="47"/>
        <v>1038.9541666666667</v>
      </c>
      <c r="L278" s="2">
        <f t="shared" si="38"/>
        <v>1028.1324999999999</v>
      </c>
      <c r="M278" s="2">
        <f t="shared" si="39"/>
        <v>983.28791666666677</v>
      </c>
      <c r="N278" s="2">
        <f t="shared" si="44"/>
        <v>1016.7915277777778</v>
      </c>
      <c r="O278" s="4" t="str">
        <f t="shared" si="45"/>
        <v>买</v>
      </c>
      <c r="P278" s="4" t="str">
        <f t="shared" si="41"/>
        <v/>
      </c>
      <c r="Q278" s="3">
        <f>IF(O277="买",E278/E277-1,0)-IF(P278=1,计算结果!B$17,0)</f>
        <v>-1.6988131967973219E-2</v>
      </c>
      <c r="R278" s="2">
        <f t="shared" si="42"/>
        <v>1.1006981472649477</v>
      </c>
      <c r="S278" s="3">
        <f>1-R278/MAX(R$2:R278)</f>
        <v>1.6988131967973108E-2</v>
      </c>
    </row>
    <row r="279" spans="1:20" x14ac:dyDescent="0.15">
      <c r="A279" s="1">
        <v>38779</v>
      </c>
      <c r="B279">
        <v>1037.99</v>
      </c>
      <c r="C279">
        <v>1043.42</v>
      </c>
      <c r="D279">
        <v>1029.56</v>
      </c>
      <c r="E279" s="2">
        <v>1041.68</v>
      </c>
      <c r="F279" s="16">
        <v>11437142016</v>
      </c>
      <c r="G279" s="3">
        <f t="shared" si="40"/>
        <v>2.8979367845418658E-3</v>
      </c>
      <c r="H279" s="3">
        <f>1-E279/MAX(E$2:E279)</f>
        <v>1.4139425715962051E-2</v>
      </c>
      <c r="I279" s="2">
        <f t="shared" si="43"/>
        <v>1045.6566666666668</v>
      </c>
      <c r="J279" s="2">
        <f t="shared" si="46"/>
        <v>1047.8766666666668</v>
      </c>
      <c r="K279" s="2">
        <f t="shared" si="47"/>
        <v>1038.9558333333332</v>
      </c>
      <c r="L279" s="2">
        <f t="shared" si="38"/>
        <v>1030.2349999999999</v>
      </c>
      <c r="M279" s="2">
        <f t="shared" si="39"/>
        <v>986.27812500000016</v>
      </c>
      <c r="N279" s="2">
        <f t="shared" si="44"/>
        <v>1018.4896527777778</v>
      </c>
      <c r="O279" s="4" t="str">
        <f t="shared" si="45"/>
        <v>买</v>
      </c>
      <c r="P279" s="4" t="str">
        <f t="shared" si="41"/>
        <v/>
      </c>
      <c r="Q279" s="3">
        <f>IF(O278="买",E279/E278-1,0)-IF(P279=1,计算结果!B$17,0)</f>
        <v>2.8979367845418658E-3</v>
      </c>
      <c r="R279" s="2">
        <f t="shared" si="42"/>
        <v>1.1038879009145839</v>
      </c>
      <c r="S279" s="3">
        <f>1-R279/MAX(R$2:R279)</f>
        <v>1.413942571596194E-2</v>
      </c>
    </row>
    <row r="280" spans="1:20" x14ac:dyDescent="0.15">
      <c r="A280" s="1">
        <v>38782</v>
      </c>
      <c r="B280">
        <v>1041.6600000000001</v>
      </c>
      <c r="C280">
        <v>1044.42</v>
      </c>
      <c r="D280">
        <v>1036.1099999999999</v>
      </c>
      <c r="E280" s="2">
        <v>1038.8699999999999</v>
      </c>
      <c r="F280" s="16">
        <v>9091204096</v>
      </c>
      <c r="G280" s="3">
        <f t="shared" si="40"/>
        <v>-2.6975654711621777E-3</v>
      </c>
      <c r="H280" s="3">
        <f>1-E280/MAX(E$2:E280)</f>
        <v>1.679884916053076E-2</v>
      </c>
      <c r="I280" s="2">
        <f t="shared" si="43"/>
        <v>1039.74</v>
      </c>
      <c r="J280" s="2">
        <f t="shared" si="46"/>
        <v>1046.115</v>
      </c>
      <c r="K280" s="2">
        <f t="shared" si="47"/>
        <v>1040.5183333333334</v>
      </c>
      <c r="L280" s="2">
        <f t="shared" si="38"/>
        <v>1032.1320833333332</v>
      </c>
      <c r="M280" s="2">
        <f t="shared" si="39"/>
        <v>989.24562500000036</v>
      </c>
      <c r="N280" s="2">
        <f t="shared" si="44"/>
        <v>1020.632013888889</v>
      </c>
      <c r="O280" s="4" t="str">
        <f t="shared" si="45"/>
        <v>买</v>
      </c>
      <c r="P280" s="4" t="str">
        <f t="shared" si="41"/>
        <v/>
      </c>
      <c r="Q280" s="3">
        <f>IF(O279="买",E280/E279-1,0)-IF(P280=1,计算结果!B$17,0)</f>
        <v>-2.6975654711621777E-3</v>
      </c>
      <c r="R280" s="2">
        <f t="shared" si="42"/>
        <v>1.100910091029043</v>
      </c>
      <c r="S280" s="3">
        <f>1-R280/MAX(R$2:R280)</f>
        <v>1.6798849160530649E-2</v>
      </c>
    </row>
    <row r="281" spans="1:20" x14ac:dyDescent="0.15">
      <c r="A281" s="1">
        <v>38783</v>
      </c>
      <c r="B281">
        <v>1037.93</v>
      </c>
      <c r="C281">
        <v>1037.98</v>
      </c>
      <c r="D281">
        <v>1013.14</v>
      </c>
      <c r="E281" s="2">
        <v>1014.97</v>
      </c>
      <c r="F281" s="16">
        <v>9676509184</v>
      </c>
      <c r="G281" s="3">
        <f t="shared" si="40"/>
        <v>-2.3005765880235174E-2</v>
      </c>
      <c r="H281" s="3">
        <f>1-E281/MAX(E$2:E281)</f>
        <v>3.9418144649921327E-2</v>
      </c>
      <c r="I281" s="2">
        <f t="shared" si="43"/>
        <v>1031.8400000000001</v>
      </c>
      <c r="J281" s="2">
        <f t="shared" si="46"/>
        <v>1040.6366666666668</v>
      </c>
      <c r="K281" s="2">
        <f t="shared" si="47"/>
        <v>1040.0683333333334</v>
      </c>
      <c r="L281" s="2">
        <f t="shared" si="38"/>
        <v>1032.9158333333332</v>
      </c>
      <c r="M281" s="2">
        <f t="shared" si="39"/>
        <v>991.5875000000002</v>
      </c>
      <c r="N281" s="2">
        <f t="shared" si="44"/>
        <v>1021.5238888888889</v>
      </c>
      <c r="O281" s="4" t="str">
        <f t="shared" si="45"/>
        <v>卖</v>
      </c>
      <c r="P281" s="4">
        <f t="shared" si="41"/>
        <v>1</v>
      </c>
      <c r="Q281" s="3">
        <f>IF(O280="买",E281/E280-1,0)-IF(P281=1,计算结果!B$17,0)</f>
        <v>-2.3005765880235174E-2</v>
      </c>
      <c r="R281" s="2">
        <f t="shared" si="42"/>
        <v>1.0755828112196404</v>
      </c>
      <c r="S281" s="3">
        <f>1-R281/MAX(R$2:R281)</f>
        <v>3.9418144649921327E-2</v>
      </c>
    </row>
    <row r="282" spans="1:20" s="14" customFormat="1" x14ac:dyDescent="0.15">
      <c r="A282" s="18">
        <v>38784</v>
      </c>
      <c r="B282" s="14">
        <v>1012.58</v>
      </c>
      <c r="C282" s="14">
        <v>1014.97</v>
      </c>
      <c r="D282" s="14">
        <v>999.93</v>
      </c>
      <c r="E282" s="19">
        <v>1009.27</v>
      </c>
      <c r="F282" s="20">
        <v>8818082816</v>
      </c>
      <c r="G282" s="21">
        <f t="shared" si="40"/>
        <v>-5.6159295348631177E-3</v>
      </c>
      <c r="H282" s="21">
        <f>1-E282/MAX(E$2:E282)</f>
        <v>4.4812704662035463E-2</v>
      </c>
      <c r="I282" s="2">
        <f t="shared" si="43"/>
        <v>1021.0366666666667</v>
      </c>
      <c r="J282" s="2">
        <f t="shared" si="46"/>
        <v>1033.3466666666666</v>
      </c>
      <c r="K282" s="2">
        <f t="shared" si="47"/>
        <v>1039.0374999999999</v>
      </c>
      <c r="L282" s="2">
        <f t="shared" ref="L282:L345" si="48">AVERAGE(E259:E282)</f>
        <v>1033.3399999999999</v>
      </c>
      <c r="M282" s="2">
        <f t="shared" si="39"/>
        <v>993.80333333333328</v>
      </c>
      <c r="N282" s="2">
        <f t="shared" si="44"/>
        <v>1022.0602777777776</v>
      </c>
      <c r="O282" s="4" t="str">
        <f t="shared" si="45"/>
        <v>卖</v>
      </c>
      <c r="P282" s="11" t="str">
        <f t="shared" si="41"/>
        <v/>
      </c>
      <c r="Q282" s="21">
        <f>IF(O281="买",E282/E281-1,0)-IF(P282=1,计算结果!B$17,0)</f>
        <v>0</v>
      </c>
      <c r="R282" s="19">
        <f t="shared" si="42"/>
        <v>1.0755828112196404</v>
      </c>
      <c r="S282" s="21">
        <f>1-R282/MAX(R$2:R282)</f>
        <v>3.9418144649921327E-2</v>
      </c>
      <c r="T282"/>
    </row>
    <row r="283" spans="1:20" x14ac:dyDescent="0.15">
      <c r="A283" s="1">
        <v>38785</v>
      </c>
      <c r="B283">
        <v>1006.97</v>
      </c>
      <c r="C283">
        <v>1010.91</v>
      </c>
      <c r="D283">
        <v>1002.2</v>
      </c>
      <c r="E283" s="2">
        <v>1004.34</v>
      </c>
      <c r="F283" s="16">
        <v>6640051200</v>
      </c>
      <c r="G283" s="3">
        <f t="shared" si="40"/>
        <v>-4.884718658039966E-3</v>
      </c>
      <c r="H283" s="3">
        <f>1-E283/MAX(E$2:E283)</f>
        <v>4.9478525865495504E-2</v>
      </c>
      <c r="I283" s="2">
        <f t="shared" si="43"/>
        <v>1009.5266666666666</v>
      </c>
      <c r="J283" s="2">
        <f t="shared" si="46"/>
        <v>1024.6333333333334</v>
      </c>
      <c r="K283" s="2">
        <f t="shared" si="47"/>
        <v>1036.1641666666667</v>
      </c>
      <c r="L283" s="2">
        <f t="shared" si="48"/>
        <v>1033.1208333333332</v>
      </c>
      <c r="M283" s="2">
        <f t="shared" si="39"/>
        <v>995.82458333333318</v>
      </c>
      <c r="N283" s="2">
        <f t="shared" si="44"/>
        <v>1021.7031944444443</v>
      </c>
      <c r="O283" s="4" t="str">
        <f t="shared" si="45"/>
        <v>卖</v>
      </c>
      <c r="P283" s="4" t="str">
        <f t="shared" si="41"/>
        <v/>
      </c>
      <c r="Q283" s="3">
        <f>IF(O282="买",E283/E282-1,0)-IF(P283=1,计算结果!B$17,0)</f>
        <v>0</v>
      </c>
      <c r="R283" s="2">
        <f t="shared" si="42"/>
        <v>1.0755828112196404</v>
      </c>
      <c r="S283" s="3">
        <f>1-R283/MAX(R$2:R283)</f>
        <v>3.9418144649921327E-2</v>
      </c>
    </row>
    <row r="284" spans="1:20" x14ac:dyDescent="0.15">
      <c r="A284" s="1">
        <v>38786</v>
      </c>
      <c r="B284">
        <v>1004.75</v>
      </c>
      <c r="C284">
        <v>1011.76</v>
      </c>
      <c r="D284">
        <v>1004.69</v>
      </c>
      <c r="E284" s="2">
        <v>1008.9</v>
      </c>
      <c r="F284" s="16">
        <v>6337828864</v>
      </c>
      <c r="G284" s="3">
        <f t="shared" si="40"/>
        <v>4.5402951191826357E-3</v>
      </c>
      <c r="H284" s="3">
        <f>1-E284/MAX(E$2:E284)</f>
        <v>4.5162877855804306E-2</v>
      </c>
      <c r="I284" s="2">
        <f t="shared" si="43"/>
        <v>1007.5033333333334</v>
      </c>
      <c r="J284" s="2">
        <f t="shared" si="46"/>
        <v>1019.6716666666667</v>
      </c>
      <c r="K284" s="2">
        <f t="shared" si="47"/>
        <v>1033.7483333333332</v>
      </c>
      <c r="L284" s="2">
        <f t="shared" si="48"/>
        <v>1032.1070833333335</v>
      </c>
      <c r="M284" s="2">
        <f t="shared" si="39"/>
        <v>998.02791666666656</v>
      </c>
      <c r="N284" s="2">
        <f t="shared" si="44"/>
        <v>1021.2944444444444</v>
      </c>
      <c r="O284" s="4" t="str">
        <f t="shared" si="45"/>
        <v>卖</v>
      </c>
      <c r="P284" s="4" t="str">
        <f t="shared" si="41"/>
        <v/>
      </c>
      <c r="Q284" s="3">
        <f>IF(O283="买",E284/E283-1,0)-IF(P284=1,计算结果!B$17,0)</f>
        <v>0</v>
      </c>
      <c r="R284" s="2">
        <f t="shared" si="42"/>
        <v>1.0755828112196404</v>
      </c>
      <c r="S284" s="3">
        <f>1-R284/MAX(R$2:R284)</f>
        <v>3.9418144649921327E-2</v>
      </c>
    </row>
    <row r="285" spans="1:20" x14ac:dyDescent="0.15">
      <c r="A285" s="1">
        <v>38789</v>
      </c>
      <c r="B285">
        <v>1008.8</v>
      </c>
      <c r="C285">
        <v>1020.88</v>
      </c>
      <c r="D285">
        <v>1008.51</v>
      </c>
      <c r="E285" s="2">
        <v>1019.86</v>
      </c>
      <c r="F285" s="16">
        <v>6101943296</v>
      </c>
      <c r="G285" s="3">
        <f t="shared" si="40"/>
        <v>1.0863316483298746E-2</v>
      </c>
      <c r="H285" s="3">
        <f>1-E285/MAX(E$2:E285)</f>
        <v>3.4790180007949756E-2</v>
      </c>
      <c r="I285" s="2">
        <f t="shared" si="43"/>
        <v>1011.0333333333333</v>
      </c>
      <c r="J285" s="2">
        <f t="shared" si="46"/>
        <v>1016.035</v>
      </c>
      <c r="K285" s="2">
        <f t="shared" si="47"/>
        <v>1031.9558333333334</v>
      </c>
      <c r="L285" s="2">
        <f t="shared" si="48"/>
        <v>1031.6870833333335</v>
      </c>
      <c r="M285" s="2">
        <f t="shared" si="39"/>
        <v>1000.3427083333332</v>
      </c>
      <c r="N285" s="2">
        <f t="shared" si="44"/>
        <v>1021.3285416666666</v>
      </c>
      <c r="O285" s="4" t="str">
        <f t="shared" si="45"/>
        <v>卖</v>
      </c>
      <c r="P285" s="4" t="str">
        <f t="shared" si="41"/>
        <v/>
      </c>
      <c r="Q285" s="3">
        <f>IF(O284="买",E285/E284-1,0)-IF(P285=1,计算结果!B$17,0)</f>
        <v>0</v>
      </c>
      <c r="R285" s="2">
        <f t="shared" si="42"/>
        <v>1.0755828112196404</v>
      </c>
      <c r="S285" s="3">
        <f>1-R285/MAX(R$2:R285)</f>
        <v>3.9418144649921327E-2</v>
      </c>
    </row>
    <row r="286" spans="1:20" x14ac:dyDescent="0.15">
      <c r="A286" s="1">
        <v>38790</v>
      </c>
      <c r="B286">
        <v>1020.47</v>
      </c>
      <c r="C286">
        <v>1021.65</v>
      </c>
      <c r="D286">
        <v>1012.11</v>
      </c>
      <c r="E286" s="2">
        <v>1018.27</v>
      </c>
      <c r="F286" s="16">
        <v>5861599232</v>
      </c>
      <c r="G286" s="3">
        <f t="shared" si="40"/>
        <v>-1.55903751495301E-3</v>
      </c>
      <c r="H286" s="3">
        <f>1-E286/MAX(E$2:E286)</f>
        <v>3.6294978327118477E-2</v>
      </c>
      <c r="I286" s="2">
        <f t="shared" si="43"/>
        <v>1015.6766666666666</v>
      </c>
      <c r="J286" s="2">
        <f t="shared" si="46"/>
        <v>1012.6016666666668</v>
      </c>
      <c r="K286" s="2">
        <f t="shared" si="47"/>
        <v>1029.3583333333333</v>
      </c>
      <c r="L286" s="2">
        <f t="shared" si="48"/>
        <v>1031.0704166666667</v>
      </c>
      <c r="M286" s="2">
        <f t="shared" si="39"/>
        <v>1002.4756249999999</v>
      </c>
      <c r="N286" s="2">
        <f t="shared" si="44"/>
        <v>1020.968125</v>
      </c>
      <c r="O286" s="4" t="str">
        <f t="shared" si="45"/>
        <v>卖</v>
      </c>
      <c r="P286" s="4" t="str">
        <f t="shared" si="41"/>
        <v/>
      </c>
      <c r="Q286" s="3">
        <f>IF(O285="买",E286/E285-1,0)-IF(P286=1,计算结果!B$17,0)</f>
        <v>0</v>
      </c>
      <c r="R286" s="2">
        <f t="shared" si="42"/>
        <v>1.0755828112196404</v>
      </c>
      <c r="S286" s="3">
        <f>1-R286/MAX(R$2:R286)</f>
        <v>3.9418144649921327E-2</v>
      </c>
    </row>
    <row r="287" spans="1:20" x14ac:dyDescent="0.15">
      <c r="A287" s="1">
        <v>38791</v>
      </c>
      <c r="B287">
        <v>1018.15</v>
      </c>
      <c r="C287">
        <v>1028.96</v>
      </c>
      <c r="D287">
        <v>1017.08</v>
      </c>
      <c r="E287" s="2">
        <v>1028.96</v>
      </c>
      <c r="F287" s="16">
        <v>7822300672</v>
      </c>
      <c r="G287" s="3">
        <f t="shared" si="40"/>
        <v>1.0498197923929808E-2</v>
      </c>
      <c r="H287" s="3">
        <f>1-E287/MAX(E$2:E287)</f>
        <v>2.6177812269311485E-2</v>
      </c>
      <c r="I287" s="2">
        <f t="shared" si="43"/>
        <v>1022.3633333333333</v>
      </c>
      <c r="J287" s="2">
        <f t="shared" si="46"/>
        <v>1014.9333333333334</v>
      </c>
      <c r="K287" s="2">
        <f t="shared" si="47"/>
        <v>1027.7850000000001</v>
      </c>
      <c r="L287" s="2">
        <f t="shared" si="48"/>
        <v>1031.4604166666666</v>
      </c>
      <c r="M287" s="2">
        <f t="shared" si="39"/>
        <v>1004.6960416666665</v>
      </c>
      <c r="N287" s="2">
        <f t="shared" si="44"/>
        <v>1021.3138194444444</v>
      </c>
      <c r="O287" s="4" t="str">
        <f t="shared" si="45"/>
        <v>买</v>
      </c>
      <c r="P287" s="4">
        <f t="shared" si="41"/>
        <v>1</v>
      </c>
      <c r="Q287" s="3">
        <f>IF(O286="买",E287/E286-1,0)-IF(P287=1,计算结果!B$17,0)</f>
        <v>0</v>
      </c>
      <c r="R287" s="2">
        <f t="shared" si="42"/>
        <v>1.0755828112196404</v>
      </c>
      <c r="S287" s="3">
        <f>1-R287/MAX(R$2:R287)</f>
        <v>3.9418144649921327E-2</v>
      </c>
    </row>
    <row r="288" spans="1:20" x14ac:dyDescent="0.15">
      <c r="A288" s="1">
        <v>38792</v>
      </c>
      <c r="B288">
        <v>1028.96</v>
      </c>
      <c r="C288">
        <v>1029.81</v>
      </c>
      <c r="D288">
        <v>1025.52</v>
      </c>
      <c r="E288" s="2">
        <v>1027.6199999999999</v>
      </c>
      <c r="F288" s="16">
        <v>7936359936</v>
      </c>
      <c r="G288" s="3">
        <f t="shared" si="40"/>
        <v>-1.3022858031411788E-3</v>
      </c>
      <c r="H288" s="3">
        <f>1-E288/MAX(E$2:E288)</f>
        <v>2.7446007079176993E-2</v>
      </c>
      <c r="I288" s="2">
        <f t="shared" si="43"/>
        <v>1024.95</v>
      </c>
      <c r="J288" s="2">
        <f t="shared" si="46"/>
        <v>1017.9916666666667</v>
      </c>
      <c r="K288" s="2">
        <f t="shared" si="47"/>
        <v>1025.6691666666666</v>
      </c>
      <c r="L288" s="2">
        <f t="shared" si="48"/>
        <v>1031.2637500000001</v>
      </c>
      <c r="M288" s="2">
        <f t="shared" si="39"/>
        <v>1006.9514583333331</v>
      </c>
      <c r="N288" s="2">
        <f t="shared" si="44"/>
        <v>1021.2947916666666</v>
      </c>
      <c r="O288" s="4" t="str">
        <f t="shared" si="45"/>
        <v>买</v>
      </c>
      <c r="P288" s="4" t="str">
        <f t="shared" si="41"/>
        <v/>
      </c>
      <c r="Q288" s="3">
        <f>IF(O287="买",E288/E287-1,0)-IF(P288=1,计算结果!B$17,0)</f>
        <v>-1.3022858031411788E-3</v>
      </c>
      <c r="R288" s="2">
        <f t="shared" si="42"/>
        <v>1.0741820949944865</v>
      </c>
      <c r="S288" s="3">
        <f>1-R288/MAX(R$2:R288)</f>
        <v>4.0669096762898649E-2</v>
      </c>
    </row>
    <row r="289" spans="1:19" x14ac:dyDescent="0.15">
      <c r="A289" s="1">
        <v>38793</v>
      </c>
      <c r="B289">
        <v>1027.6400000000001</v>
      </c>
      <c r="C289">
        <v>1029.56</v>
      </c>
      <c r="D289">
        <v>1021.08</v>
      </c>
      <c r="E289" s="2">
        <v>1024.02</v>
      </c>
      <c r="F289" s="16">
        <v>7945175040</v>
      </c>
      <c r="G289" s="3">
        <f t="shared" si="40"/>
        <v>-3.5032404974600917E-3</v>
      </c>
      <c r="H289" s="3">
        <f>1-E289/MAX(E$2:E289)</f>
        <v>3.0853097613143698E-2</v>
      </c>
      <c r="I289" s="2">
        <f t="shared" si="43"/>
        <v>1026.8666666666666</v>
      </c>
      <c r="J289" s="2">
        <f t="shared" si="46"/>
        <v>1021.2716666666665</v>
      </c>
      <c r="K289" s="2">
        <f t="shared" si="47"/>
        <v>1022.9525</v>
      </c>
      <c r="L289" s="2">
        <f t="shared" si="48"/>
        <v>1030.9475000000002</v>
      </c>
      <c r="M289" s="2">
        <f t="shared" si="39"/>
        <v>1009.0993749999997</v>
      </c>
      <c r="N289" s="2">
        <f t="shared" si="44"/>
        <v>1020.9997916666666</v>
      </c>
      <c r="O289" s="4" t="str">
        <f t="shared" si="45"/>
        <v>买</v>
      </c>
      <c r="P289" s="4" t="str">
        <f t="shared" si="41"/>
        <v/>
      </c>
      <c r="Q289" s="3">
        <f>IF(O288="买",E289/E288-1,0)-IF(P289=1,计算结果!B$17,0)</f>
        <v>-3.5032404974600917E-3</v>
      </c>
      <c r="R289" s="2">
        <f t="shared" si="42"/>
        <v>1.0704189767776553</v>
      </c>
      <c r="S289" s="3">
        <f>1-R289/MAX(R$2:R289)</f>
        <v>4.4029863633583854E-2</v>
      </c>
    </row>
    <row r="290" spans="1:19" x14ac:dyDescent="0.15">
      <c r="A290" s="1">
        <v>38796</v>
      </c>
      <c r="B290">
        <v>1024.5</v>
      </c>
      <c r="C290">
        <v>1037.9100000000001</v>
      </c>
      <c r="D290">
        <v>1019.65</v>
      </c>
      <c r="E290" s="2">
        <v>1037.6600000000001</v>
      </c>
      <c r="F290" s="16">
        <v>8246315520</v>
      </c>
      <c r="G290" s="3">
        <f t="shared" si="40"/>
        <v>1.3320052342727706E-2</v>
      </c>
      <c r="H290" s="3">
        <f>1-E290/MAX(E$2:E290)</f>
        <v>1.7944010145558353E-2</v>
      </c>
      <c r="I290" s="2">
        <f t="shared" si="43"/>
        <v>1029.7666666666667</v>
      </c>
      <c r="J290" s="2">
        <f t="shared" si="46"/>
        <v>1026.0649999999998</v>
      </c>
      <c r="K290" s="2">
        <f t="shared" si="47"/>
        <v>1022.8683333333332</v>
      </c>
      <c r="L290" s="2">
        <f t="shared" si="48"/>
        <v>1030.9112499999999</v>
      </c>
      <c r="M290" s="2">
        <f t="shared" si="39"/>
        <v>1011.2999999999997</v>
      </c>
      <c r="N290" s="2">
        <f t="shared" si="44"/>
        <v>1021.6931944444442</v>
      </c>
      <c r="O290" s="4" t="str">
        <f t="shared" si="45"/>
        <v>买</v>
      </c>
      <c r="P290" s="4" t="str">
        <f t="shared" si="41"/>
        <v/>
      </c>
      <c r="Q290" s="3">
        <f>IF(O289="买",E290/E289-1,0)-IF(P290=1,计算结果!B$17,0)</f>
        <v>1.3320052342727706E-2</v>
      </c>
      <c r="R290" s="2">
        <f t="shared" si="42"/>
        <v>1.0846770135769828</v>
      </c>
      <c r="S290" s="3">
        <f>1-R290/MAX(R$2:R290)</f>
        <v>3.1296291379098617E-2</v>
      </c>
    </row>
    <row r="291" spans="1:19" x14ac:dyDescent="0.15">
      <c r="A291" s="1">
        <v>38797</v>
      </c>
      <c r="B291">
        <v>1037.95</v>
      </c>
      <c r="C291">
        <v>1047.05</v>
      </c>
      <c r="D291">
        <v>1036.23</v>
      </c>
      <c r="E291" s="2">
        <v>1040.76</v>
      </c>
      <c r="F291" s="16">
        <v>10271580160</v>
      </c>
      <c r="G291" s="3">
        <f t="shared" si="40"/>
        <v>2.9874910857119463E-3</v>
      </c>
      <c r="H291" s="3">
        <f>1-E291/MAX(E$2:E291)</f>
        <v>1.5010126630198073E-2</v>
      </c>
      <c r="I291" s="2">
        <f t="shared" si="43"/>
        <v>1034.1466666666668</v>
      </c>
      <c r="J291" s="2">
        <f t="shared" si="46"/>
        <v>1029.5483333333334</v>
      </c>
      <c r="K291" s="2">
        <f t="shared" si="47"/>
        <v>1022.7916666666666</v>
      </c>
      <c r="L291" s="2">
        <f t="shared" si="48"/>
        <v>1030.87375</v>
      </c>
      <c r="M291" s="2">
        <f t="shared" si="39"/>
        <v>1013.7439583333331</v>
      </c>
      <c r="N291" s="2">
        <f t="shared" si="44"/>
        <v>1022.4697916666665</v>
      </c>
      <c r="O291" s="4" t="str">
        <f t="shared" si="45"/>
        <v>买</v>
      </c>
      <c r="P291" s="4" t="str">
        <f t="shared" si="41"/>
        <v/>
      </c>
      <c r="Q291" s="3">
        <f>IF(O290="买",E291/E290-1,0)-IF(P291=1,计算结果!B$17,0)</f>
        <v>2.9874910857119463E-3</v>
      </c>
      <c r="R291" s="2">
        <f t="shared" si="42"/>
        <v>1.0879174764859207</v>
      </c>
      <c r="S291" s="3">
        <f>1-R291/MAX(R$2:R291)</f>
        <v>2.8402297684897437E-2</v>
      </c>
    </row>
    <row r="292" spans="1:19" x14ac:dyDescent="0.15">
      <c r="A292" s="1">
        <v>38798</v>
      </c>
      <c r="B292">
        <v>1041.1400000000001</v>
      </c>
      <c r="C292">
        <v>1047.94</v>
      </c>
      <c r="D292">
        <v>1036.71</v>
      </c>
      <c r="E292" s="2">
        <v>1047.67</v>
      </c>
      <c r="F292" s="16">
        <v>10034541568</v>
      </c>
      <c r="G292" s="3">
        <f t="shared" si="40"/>
        <v>6.6393789154080007E-3</v>
      </c>
      <c r="H292" s="3">
        <f>1-E292/MAX(E$2:E292)</f>
        <v>8.4704056330562327E-3</v>
      </c>
      <c r="I292" s="2">
        <f t="shared" si="43"/>
        <v>1042.03</v>
      </c>
      <c r="J292" s="2">
        <f t="shared" si="46"/>
        <v>1034.4483333333335</v>
      </c>
      <c r="K292" s="2">
        <f t="shared" si="47"/>
        <v>1023.5250000000001</v>
      </c>
      <c r="L292" s="2">
        <f t="shared" si="48"/>
        <v>1032.0216666666665</v>
      </c>
      <c r="M292" s="2">
        <f t="shared" si="39"/>
        <v>1015.9572916666665</v>
      </c>
      <c r="N292" s="2">
        <f t="shared" si="44"/>
        <v>1023.8346527777777</v>
      </c>
      <c r="O292" s="4" t="str">
        <f t="shared" si="45"/>
        <v>买</v>
      </c>
      <c r="P292" s="4" t="str">
        <f t="shared" si="41"/>
        <v/>
      </c>
      <c r="Q292" s="3">
        <f>IF(O291="买",E292/E291-1,0)-IF(P292=1,计算结果!B$17,0)</f>
        <v>6.6393789154080007E-3</v>
      </c>
      <c r="R292" s="2">
        <f t="shared" si="42"/>
        <v>1.0951405728410053</v>
      </c>
      <c r="S292" s="3">
        <f>1-R292/MAX(R$2:R292)</f>
        <v>2.1951492385887672E-2</v>
      </c>
    </row>
    <row r="293" spans="1:19" x14ac:dyDescent="0.15">
      <c r="A293" s="1">
        <v>38799</v>
      </c>
      <c r="B293">
        <v>1047.3499999999999</v>
      </c>
      <c r="C293">
        <v>1049.32</v>
      </c>
      <c r="D293">
        <v>1042.82</v>
      </c>
      <c r="E293" s="2">
        <v>1048.54</v>
      </c>
      <c r="F293" s="16">
        <v>10825050112</v>
      </c>
      <c r="G293" s="3">
        <f t="shared" si="40"/>
        <v>8.3041415712958866E-4</v>
      </c>
      <c r="H293" s="3">
        <f>1-E293/MAX(E$2:E293)</f>
        <v>7.647025420680964E-3</v>
      </c>
      <c r="I293" s="2">
        <f t="shared" si="43"/>
        <v>1045.6566666666668</v>
      </c>
      <c r="J293" s="2">
        <f t="shared" si="46"/>
        <v>1037.7116666666668</v>
      </c>
      <c r="K293" s="2">
        <f t="shared" si="47"/>
        <v>1026.3225</v>
      </c>
      <c r="L293" s="2">
        <f t="shared" si="48"/>
        <v>1033.1954166666667</v>
      </c>
      <c r="M293" s="2">
        <f t="shared" si="39"/>
        <v>1017.8199999999998</v>
      </c>
      <c r="N293" s="2">
        <f t="shared" si="44"/>
        <v>1025.7793055555555</v>
      </c>
      <c r="O293" s="4" t="str">
        <f t="shared" si="45"/>
        <v>买</v>
      </c>
      <c r="P293" s="4" t="str">
        <f t="shared" si="41"/>
        <v/>
      </c>
      <c r="Q293" s="3">
        <f>IF(O292="买",E293/E292-1,0)-IF(P293=1,计算结果!B$17,0)</f>
        <v>8.3041415712958866E-4</v>
      </c>
      <c r="R293" s="2">
        <f t="shared" si="42"/>
        <v>1.0960499930767396</v>
      </c>
      <c r="S293" s="3">
        <f>1-R293/MAX(R$2:R293)</f>
        <v>2.1139307058805401E-2</v>
      </c>
    </row>
    <row r="294" spans="1:19" x14ac:dyDescent="0.15">
      <c r="A294" s="1">
        <v>38800</v>
      </c>
      <c r="B294">
        <v>1049.1199999999999</v>
      </c>
      <c r="C294">
        <v>1051.76</v>
      </c>
      <c r="D294">
        <v>1041.23</v>
      </c>
      <c r="E294" s="2">
        <v>1042.5999999999999</v>
      </c>
      <c r="F294" s="16">
        <v>11031900160</v>
      </c>
      <c r="G294" s="3">
        <f t="shared" si="40"/>
        <v>-5.6650199324775885E-3</v>
      </c>
      <c r="H294" s="3">
        <f>1-E294/MAX(E$2:E294)</f>
        <v>1.326872480172625E-2</v>
      </c>
      <c r="I294" s="2">
        <f t="shared" si="43"/>
        <v>1046.27</v>
      </c>
      <c r="J294" s="2">
        <f t="shared" si="46"/>
        <v>1040.2083333333333</v>
      </c>
      <c r="K294" s="2">
        <f t="shared" si="47"/>
        <v>1029.0999999999999</v>
      </c>
      <c r="L294" s="2">
        <f t="shared" si="48"/>
        <v>1034.0687499999997</v>
      </c>
      <c r="M294" s="2">
        <f t="shared" si="39"/>
        <v>1019.3318749999997</v>
      </c>
      <c r="N294" s="2">
        <f t="shared" si="44"/>
        <v>1027.5002083333331</v>
      </c>
      <c r="O294" s="4" t="str">
        <f t="shared" si="45"/>
        <v>买</v>
      </c>
      <c r="P294" s="4" t="str">
        <f t="shared" si="41"/>
        <v/>
      </c>
      <c r="Q294" s="3">
        <f>IF(O293="买",E294/E293-1,0)-IF(P294=1,计算结果!B$17,0)</f>
        <v>-5.6650199324775885E-3</v>
      </c>
      <c r="R294" s="2">
        <f t="shared" si="42"/>
        <v>1.0898408480189679</v>
      </c>
      <c r="S294" s="3">
        <f>1-R294/MAX(R$2:R294)</f>
        <v>2.668457239543609E-2</v>
      </c>
    </row>
    <row r="295" spans="1:19" x14ac:dyDescent="0.15">
      <c r="A295" s="1">
        <v>38803</v>
      </c>
      <c r="B295">
        <v>1042.6300000000001</v>
      </c>
      <c r="C295">
        <v>1050.71</v>
      </c>
      <c r="D295">
        <v>1037.08</v>
      </c>
      <c r="E295" s="2">
        <v>1050.71</v>
      </c>
      <c r="F295" s="16">
        <v>9201787904</v>
      </c>
      <c r="G295" s="3">
        <f t="shared" si="40"/>
        <v>7.7786303472089369E-3</v>
      </c>
      <c r="H295" s="3">
        <f>1-E295/MAX(E$2:E295)</f>
        <v>5.5933069599286567E-3</v>
      </c>
      <c r="I295" s="2">
        <f t="shared" si="43"/>
        <v>1047.2833333333333</v>
      </c>
      <c r="J295" s="2">
        <f t="shared" si="46"/>
        <v>1044.6566666666665</v>
      </c>
      <c r="K295" s="2">
        <f t="shared" si="47"/>
        <v>1032.9641666666666</v>
      </c>
      <c r="L295" s="2">
        <f t="shared" si="48"/>
        <v>1034.5641666666663</v>
      </c>
      <c r="M295" s="2">
        <f t="shared" si="39"/>
        <v>1020.903958333333</v>
      </c>
      <c r="N295" s="2">
        <f t="shared" si="44"/>
        <v>1029.4774305555552</v>
      </c>
      <c r="O295" s="4" t="str">
        <f t="shared" si="45"/>
        <v>买</v>
      </c>
      <c r="P295" s="4" t="str">
        <f t="shared" si="41"/>
        <v/>
      </c>
      <c r="Q295" s="3">
        <f>IF(O294="买",E295/E294-1,0)-IF(P295=1,计算结果!B$17,0)</f>
        <v>7.7786303472089369E-3</v>
      </c>
      <c r="R295" s="2">
        <f t="shared" si="42"/>
        <v>1.0983183171129962</v>
      </c>
      <c r="S295" s="3">
        <f>1-R295/MAX(R$2:R295)</f>
        <v>1.9113511472864553E-2</v>
      </c>
    </row>
    <row r="296" spans="1:19" x14ac:dyDescent="0.15">
      <c r="A296" s="1">
        <v>38804</v>
      </c>
      <c r="B296">
        <v>1050.07</v>
      </c>
      <c r="C296">
        <v>1056.52</v>
      </c>
      <c r="D296">
        <v>1048.6400000000001</v>
      </c>
      <c r="E296" s="2">
        <v>1055.98</v>
      </c>
      <c r="F296" s="16">
        <v>10630507520</v>
      </c>
      <c r="G296" s="3">
        <f t="shared" si="40"/>
        <v>5.0156560801744021E-3</v>
      </c>
      <c r="H296" s="3">
        <f>1-E296/MAX(E$2:E296)</f>
        <v>6.0570498381617988E-4</v>
      </c>
      <c r="I296" s="2">
        <f t="shared" si="43"/>
        <v>1049.7633333333333</v>
      </c>
      <c r="J296" s="2">
        <f t="shared" si="46"/>
        <v>1047.71</v>
      </c>
      <c r="K296" s="2">
        <f t="shared" si="47"/>
        <v>1036.8875</v>
      </c>
      <c r="L296" s="2">
        <f t="shared" si="48"/>
        <v>1035.3179166666664</v>
      </c>
      <c r="M296" s="2">
        <f t="shared" si="39"/>
        <v>1022.5254166666664</v>
      </c>
      <c r="N296" s="2">
        <f t="shared" si="44"/>
        <v>1031.5769444444443</v>
      </c>
      <c r="O296" s="4" t="str">
        <f t="shared" si="45"/>
        <v>买</v>
      </c>
      <c r="P296" s="4" t="str">
        <f t="shared" si="41"/>
        <v/>
      </c>
      <c r="Q296" s="3">
        <f>IF(O295="买",E296/E295-1,0)-IF(P296=1,计算结果!B$17,0)</f>
        <v>5.0156560801744021E-3</v>
      </c>
      <c r="R296" s="2">
        <f t="shared" si="42"/>
        <v>1.1038271040581908</v>
      </c>
      <c r="S296" s="3">
        <f>1-R296/MAX(R$2:R296)</f>
        <v>1.4193722192722524E-2</v>
      </c>
    </row>
    <row r="297" spans="1:19" x14ac:dyDescent="0.15">
      <c r="A297" s="1">
        <v>38805</v>
      </c>
      <c r="B297">
        <v>1058.74</v>
      </c>
      <c r="C297">
        <v>1074.04</v>
      </c>
      <c r="D297">
        <v>1057.68</v>
      </c>
      <c r="E297" s="2">
        <v>1065.29</v>
      </c>
      <c r="F297" s="16">
        <v>15882110976</v>
      </c>
      <c r="G297" s="3">
        <f t="shared" si="40"/>
        <v>8.8164548570994761E-3</v>
      </c>
      <c r="H297" s="3">
        <f>1-E297/MAX(E$2:E297)</f>
        <v>0</v>
      </c>
      <c r="I297" s="2">
        <f t="shared" si="43"/>
        <v>1057.3266666666666</v>
      </c>
      <c r="J297" s="2">
        <f t="shared" si="46"/>
        <v>1051.7983333333334</v>
      </c>
      <c r="K297" s="2">
        <f t="shared" si="47"/>
        <v>1040.6733333333334</v>
      </c>
      <c r="L297" s="2">
        <f t="shared" si="48"/>
        <v>1036.3145833333333</v>
      </c>
      <c r="M297" s="2">
        <f t="shared" si="39"/>
        <v>1024.4381249999999</v>
      </c>
      <c r="N297" s="2">
        <f t="shared" si="44"/>
        <v>1033.8086805555556</v>
      </c>
      <c r="O297" s="4" t="str">
        <f t="shared" si="45"/>
        <v>买</v>
      </c>
      <c r="P297" s="4" t="str">
        <f t="shared" si="41"/>
        <v/>
      </c>
      <c r="Q297" s="3">
        <f>IF(O296="买",E297/E296-1,0)-IF(P297=1,计算结果!B$17,0)</f>
        <v>8.8164548570994761E-3</v>
      </c>
      <c r="R297" s="2">
        <f t="shared" si="42"/>
        <v>1.1135589458911628</v>
      </c>
      <c r="S297" s="3">
        <f>1-R297/MAX(R$2:R297)</f>
        <v>5.5024056465893256E-3</v>
      </c>
    </row>
    <row r="298" spans="1:19" x14ac:dyDescent="0.15">
      <c r="A298" s="1">
        <v>38806</v>
      </c>
      <c r="B298">
        <v>1065.8399999999999</v>
      </c>
      <c r="C298">
        <v>1067.99</v>
      </c>
      <c r="D298">
        <v>1055.1400000000001</v>
      </c>
      <c r="E298" s="2">
        <v>1055.6300000000001</v>
      </c>
      <c r="F298" s="16">
        <v>12089930752</v>
      </c>
      <c r="G298" s="3">
        <f t="shared" si="40"/>
        <v>-9.0679533272628454E-3</v>
      </c>
      <c r="H298" s="3">
        <f>1-E298/MAX(E$2:E298)</f>
        <v>9.0679533272628454E-3</v>
      </c>
      <c r="I298" s="2">
        <f t="shared" si="43"/>
        <v>1058.9666666666667</v>
      </c>
      <c r="J298" s="2">
        <f t="shared" si="46"/>
        <v>1053.125</v>
      </c>
      <c r="K298" s="2">
        <f t="shared" si="47"/>
        <v>1043.7866666666669</v>
      </c>
      <c r="L298" s="2">
        <f t="shared" si="48"/>
        <v>1036.5725</v>
      </c>
      <c r="M298" s="2">
        <f t="shared" si="39"/>
        <v>1025.93625</v>
      </c>
      <c r="N298" s="2">
        <f t="shared" si="44"/>
        <v>1035.4318055555557</v>
      </c>
      <c r="O298" s="4" t="str">
        <f t="shared" si="45"/>
        <v>买</v>
      </c>
      <c r="P298" s="4" t="str">
        <f t="shared" si="41"/>
        <v/>
      </c>
      <c r="Q298" s="3">
        <f>IF(O297="买",E298/E297-1,0)-IF(P298=1,计算结果!B$17,0)</f>
        <v>-9.0679533272628454E-3</v>
      </c>
      <c r="R298" s="2">
        <f t="shared" si="42"/>
        <v>1.1034612453426658</v>
      </c>
      <c r="S298" s="3">
        <f>1-R298/MAX(R$2:R298)</f>
        <v>1.4520463416261231E-2</v>
      </c>
    </row>
    <row r="299" spans="1:19" x14ac:dyDescent="0.15">
      <c r="A299" s="1">
        <v>38807</v>
      </c>
      <c r="B299">
        <v>1053.8499999999999</v>
      </c>
      <c r="C299">
        <v>1061.47</v>
      </c>
      <c r="D299">
        <v>1050.22</v>
      </c>
      <c r="E299" s="2">
        <v>1061.0899999999999</v>
      </c>
      <c r="F299" s="16">
        <v>12045672448</v>
      </c>
      <c r="G299" s="3">
        <f t="shared" si="40"/>
        <v>5.1722667980256265E-3</v>
      </c>
      <c r="H299" s="3">
        <f>1-E299/MAX(E$2:E299)</f>
        <v>3.9425884031578651E-3</v>
      </c>
      <c r="I299" s="2">
        <f t="shared" si="43"/>
        <v>1060.67</v>
      </c>
      <c r="J299" s="2">
        <f t="shared" si="46"/>
        <v>1055.2166666666667</v>
      </c>
      <c r="K299" s="2">
        <f t="shared" si="47"/>
        <v>1046.4641666666669</v>
      </c>
      <c r="L299" s="2">
        <f t="shared" si="48"/>
        <v>1037.1245833333335</v>
      </c>
      <c r="M299" s="2">
        <f t="shared" si="39"/>
        <v>1027.6504166666664</v>
      </c>
      <c r="N299" s="2">
        <f t="shared" si="44"/>
        <v>1037.0797222222222</v>
      </c>
      <c r="O299" s="4" t="str">
        <f t="shared" si="45"/>
        <v>买</v>
      </c>
      <c r="P299" s="4" t="str">
        <f t="shared" si="41"/>
        <v/>
      </c>
      <c r="Q299" s="3">
        <f>IF(O298="买",E299/E298-1,0)-IF(P299=1,计算结果!B$17,0)</f>
        <v>5.1722667980256265E-3</v>
      </c>
      <c r="R299" s="2">
        <f t="shared" si="42"/>
        <v>1.1091686413048596</v>
      </c>
      <c r="S299" s="3">
        <f>1-R299/MAX(R$2:R299)</f>
        <v>9.4233003290554729E-3</v>
      </c>
    </row>
    <row r="300" spans="1:19" x14ac:dyDescent="0.15">
      <c r="A300" s="1">
        <v>38810</v>
      </c>
      <c r="B300">
        <v>1061.96</v>
      </c>
      <c r="C300">
        <v>1079.3699999999999</v>
      </c>
      <c r="D300">
        <v>1061.96</v>
      </c>
      <c r="E300" s="2">
        <v>1079.32</v>
      </c>
      <c r="F300" s="16">
        <v>15703156736</v>
      </c>
      <c r="G300" s="3">
        <f t="shared" si="40"/>
        <v>1.7180446521972703E-2</v>
      </c>
      <c r="H300" s="3">
        <f>1-E300/MAX(E$2:E300)</f>
        <v>0</v>
      </c>
      <c r="I300" s="2">
        <f t="shared" si="43"/>
        <v>1065.3466666666666</v>
      </c>
      <c r="J300" s="2">
        <f t="shared" si="46"/>
        <v>1061.3366666666668</v>
      </c>
      <c r="K300" s="2">
        <f t="shared" si="47"/>
        <v>1050.7725</v>
      </c>
      <c r="L300" s="2">
        <f t="shared" si="48"/>
        <v>1038.2208333333333</v>
      </c>
      <c r="M300" s="2">
        <f t="shared" si="39"/>
        <v>1030.1062499999998</v>
      </c>
      <c r="N300" s="2">
        <f t="shared" si="44"/>
        <v>1039.699861111111</v>
      </c>
      <c r="O300" s="4" t="str">
        <f t="shared" si="45"/>
        <v>买</v>
      </c>
      <c r="P300" s="4" t="str">
        <f t="shared" si="41"/>
        <v/>
      </c>
      <c r="Q300" s="3">
        <f>IF(O299="买",E300/E299-1,0)-IF(P300=1,计算结果!B$17,0)</f>
        <v>1.7180446521972703E-2</v>
      </c>
      <c r="R300" s="2">
        <f t="shared" si="42"/>
        <v>1.1282246538306469</v>
      </c>
      <c r="S300" s="3">
        <f>1-R300/MAX(R$2:R300)</f>
        <v>0</v>
      </c>
    </row>
    <row r="301" spans="1:19" x14ac:dyDescent="0.15">
      <c r="A301" s="1">
        <v>38811</v>
      </c>
      <c r="B301">
        <v>1080.8599999999999</v>
      </c>
      <c r="C301">
        <v>1089.3699999999999</v>
      </c>
      <c r="D301">
        <v>1076.2</v>
      </c>
      <c r="E301" s="2">
        <v>1089.3699999999999</v>
      </c>
      <c r="F301" s="16">
        <v>17525219328</v>
      </c>
      <c r="G301" s="3">
        <f t="shared" si="40"/>
        <v>9.3114183004112672E-3</v>
      </c>
      <c r="H301" s="3">
        <f>1-E301/MAX(E$2:E301)</f>
        <v>0</v>
      </c>
      <c r="I301" s="2">
        <f t="shared" si="43"/>
        <v>1076.5933333333332</v>
      </c>
      <c r="J301" s="2">
        <f t="shared" si="46"/>
        <v>1067.78</v>
      </c>
      <c r="K301" s="2">
        <f t="shared" si="47"/>
        <v>1056.2183333333332</v>
      </c>
      <c r="L301" s="2">
        <f t="shared" si="48"/>
        <v>1039.5854166666666</v>
      </c>
      <c r="M301" s="2">
        <f t="shared" si="39"/>
        <v>1032.7120833333331</v>
      </c>
      <c r="N301" s="2">
        <f t="shared" si="44"/>
        <v>1042.838611111111</v>
      </c>
      <c r="O301" s="4" t="str">
        <f t="shared" si="45"/>
        <v>买</v>
      </c>
      <c r="P301" s="4" t="str">
        <f t="shared" si="41"/>
        <v/>
      </c>
      <c r="Q301" s="3">
        <f>IF(O300="买",E301/E300-1,0)-IF(P301=1,计算结果!B$17,0)</f>
        <v>9.3114183004112672E-3</v>
      </c>
      <c r="R301" s="2">
        <f t="shared" si="42"/>
        <v>1.1387300255193007</v>
      </c>
      <c r="S301" s="3">
        <f>1-R301/MAX(R$2:R301)</f>
        <v>0</v>
      </c>
    </row>
    <row r="302" spans="1:19" x14ac:dyDescent="0.15">
      <c r="A302" s="1">
        <v>38812</v>
      </c>
      <c r="B302">
        <v>1091.18</v>
      </c>
      <c r="C302">
        <v>1100.56</v>
      </c>
      <c r="D302">
        <v>1089.55</v>
      </c>
      <c r="E302" s="2">
        <v>1099.97</v>
      </c>
      <c r="F302" s="16">
        <v>18539587584</v>
      </c>
      <c r="G302" s="3">
        <f t="shared" si="40"/>
        <v>9.7303946317597312E-3</v>
      </c>
      <c r="H302" s="3">
        <f>1-E302/MAX(E$2:E302)</f>
        <v>0</v>
      </c>
      <c r="I302" s="2">
        <f t="shared" si="43"/>
        <v>1089.5533333333333</v>
      </c>
      <c r="J302" s="2">
        <f t="shared" si="46"/>
        <v>1075.1116666666667</v>
      </c>
      <c r="K302" s="2">
        <f t="shared" si="47"/>
        <v>1061.4108333333331</v>
      </c>
      <c r="L302" s="2">
        <f t="shared" si="48"/>
        <v>1042.1395833333333</v>
      </c>
      <c r="M302" s="2">
        <f t="shared" si="39"/>
        <v>1035.1360416666669</v>
      </c>
      <c r="N302" s="2">
        <f t="shared" si="44"/>
        <v>1046.2288194444445</v>
      </c>
      <c r="O302" s="4" t="str">
        <f t="shared" si="45"/>
        <v>买</v>
      </c>
      <c r="P302" s="4" t="str">
        <f t="shared" si="41"/>
        <v/>
      </c>
      <c r="Q302" s="3">
        <f>IF(O301="买",E302/E301-1,0)-IF(P302=1,计算结果!B$17,0)</f>
        <v>9.7303946317597312E-3</v>
      </c>
      <c r="R302" s="2">
        <f t="shared" si="42"/>
        <v>1.1498103180466372</v>
      </c>
      <c r="S302" s="3">
        <f>1-R302/MAX(R$2:R302)</f>
        <v>0</v>
      </c>
    </row>
    <row r="303" spans="1:19" x14ac:dyDescent="0.15">
      <c r="A303" s="1">
        <v>38813</v>
      </c>
      <c r="B303">
        <v>1102.54</v>
      </c>
      <c r="C303">
        <v>1109.68</v>
      </c>
      <c r="D303">
        <v>1097.32</v>
      </c>
      <c r="E303" s="2">
        <v>1103.24</v>
      </c>
      <c r="F303" s="16">
        <v>19687813120</v>
      </c>
      <c r="G303" s="3">
        <f t="shared" si="40"/>
        <v>2.9728083493185675E-3</v>
      </c>
      <c r="H303" s="3">
        <f>1-E303/MAX(E$2:E303)</f>
        <v>0</v>
      </c>
      <c r="I303" s="2">
        <f t="shared" si="43"/>
        <v>1097.5266666666666</v>
      </c>
      <c r="J303" s="2">
        <f t="shared" si="46"/>
        <v>1081.4366666666667</v>
      </c>
      <c r="K303" s="2">
        <f t="shared" si="47"/>
        <v>1066.6175000000001</v>
      </c>
      <c r="L303" s="2">
        <f t="shared" si="48"/>
        <v>1044.7045833333334</v>
      </c>
      <c r="M303" s="2">
        <f t="shared" si="39"/>
        <v>1037.4697916666667</v>
      </c>
      <c r="N303" s="2">
        <f t="shared" si="44"/>
        <v>1049.5972916666667</v>
      </c>
      <c r="O303" s="4" t="str">
        <f t="shared" si="45"/>
        <v>买</v>
      </c>
      <c r="P303" s="4" t="str">
        <f t="shared" si="41"/>
        <v/>
      </c>
      <c r="Q303" s="3">
        <f>IF(O302="买",E303/E302-1,0)-IF(P303=1,计算结果!B$17,0)</f>
        <v>2.9728083493185675E-3</v>
      </c>
      <c r="R303" s="2">
        <f t="shared" si="42"/>
        <v>1.1532284837602589</v>
      </c>
      <c r="S303" s="3">
        <f>1-R303/MAX(R$2:R303)</f>
        <v>0</v>
      </c>
    </row>
    <row r="304" spans="1:19" x14ac:dyDescent="0.15">
      <c r="A304" s="1">
        <v>38814</v>
      </c>
      <c r="B304">
        <v>1102.94</v>
      </c>
      <c r="C304">
        <v>1105.0999999999999</v>
      </c>
      <c r="D304">
        <v>1091.8900000000001</v>
      </c>
      <c r="E304" s="2">
        <v>1103.1500000000001</v>
      </c>
      <c r="F304" s="16">
        <v>17760104448</v>
      </c>
      <c r="G304" s="3">
        <f t="shared" si="40"/>
        <v>-8.1577897828144508E-5</v>
      </c>
      <c r="H304" s="3">
        <f>1-E304/MAX(E$2:E304)</f>
        <v>8.1577897828144508E-5</v>
      </c>
      <c r="I304" s="2">
        <f t="shared" si="43"/>
        <v>1102.1200000000001</v>
      </c>
      <c r="J304" s="2">
        <f t="shared" si="46"/>
        <v>1089.3566666666666</v>
      </c>
      <c r="K304" s="2">
        <f t="shared" si="47"/>
        <v>1071.2408333333331</v>
      </c>
      <c r="L304" s="2">
        <f t="shared" si="48"/>
        <v>1047.3829166666669</v>
      </c>
      <c r="M304" s="2">
        <f t="shared" si="39"/>
        <v>1039.7574999999999</v>
      </c>
      <c r="N304" s="2">
        <f t="shared" si="44"/>
        <v>1052.7937499999998</v>
      </c>
      <c r="O304" s="4" t="str">
        <f t="shared" si="45"/>
        <v>买</v>
      </c>
      <c r="P304" s="4" t="str">
        <f t="shared" si="41"/>
        <v/>
      </c>
      <c r="Q304" s="3">
        <f>IF(O303="买",E304/E303-1,0)-IF(P304=1,计算结果!B$17,0)</f>
        <v>-8.1577897828144508E-5</v>
      </c>
      <c r="R304" s="2">
        <f t="shared" si="42"/>
        <v>1.1531344058048383</v>
      </c>
      <c r="S304" s="3">
        <f>1-R304/MAX(R$2:R304)</f>
        <v>8.1577897828033485E-5</v>
      </c>
    </row>
    <row r="305" spans="1:19" x14ac:dyDescent="0.15">
      <c r="A305" s="1">
        <v>38817</v>
      </c>
      <c r="B305">
        <v>1104.32</v>
      </c>
      <c r="C305">
        <v>1118.08</v>
      </c>
      <c r="D305">
        <v>1100.69</v>
      </c>
      <c r="E305" s="2">
        <v>1117.9100000000001</v>
      </c>
      <c r="F305" s="16">
        <v>17246470144</v>
      </c>
      <c r="G305" s="3">
        <f t="shared" si="40"/>
        <v>1.3379866745229618E-2</v>
      </c>
      <c r="H305" s="3">
        <f>1-E305/MAX(E$2:E305)</f>
        <v>0</v>
      </c>
      <c r="I305" s="2">
        <f t="shared" si="43"/>
        <v>1108.1000000000001</v>
      </c>
      <c r="J305" s="2">
        <f t="shared" si="46"/>
        <v>1098.8266666666666</v>
      </c>
      <c r="K305" s="2">
        <f t="shared" si="47"/>
        <v>1077.0216666666665</v>
      </c>
      <c r="L305" s="2">
        <f t="shared" si="48"/>
        <v>1051.6720833333336</v>
      </c>
      <c r="M305" s="2">
        <f t="shared" si="39"/>
        <v>1042.2939583333334</v>
      </c>
      <c r="N305" s="2">
        <f t="shared" si="44"/>
        <v>1056.9959027777779</v>
      </c>
      <c r="O305" s="4" t="str">
        <f t="shared" si="45"/>
        <v>买</v>
      </c>
      <c r="P305" s="4" t="str">
        <f t="shared" si="41"/>
        <v/>
      </c>
      <c r="Q305" s="3">
        <f>IF(O304="买",E305/E304-1,0)-IF(P305=1,计算结果!B$17,0)</f>
        <v>1.3379866745229618E-2</v>
      </c>
      <c r="R305" s="2">
        <f t="shared" si="42"/>
        <v>1.1685631904938465</v>
      </c>
      <c r="S305" s="3">
        <f>1-R305/MAX(R$2:R305)</f>
        <v>0</v>
      </c>
    </row>
    <row r="306" spans="1:19" x14ac:dyDescent="0.15">
      <c r="A306" s="1">
        <v>38818</v>
      </c>
      <c r="B306">
        <v>1120.1600000000001</v>
      </c>
      <c r="C306">
        <v>1126.0899999999999</v>
      </c>
      <c r="D306">
        <v>1112.01</v>
      </c>
      <c r="E306" s="2">
        <v>1123.31</v>
      </c>
      <c r="F306" s="16">
        <v>19796707328</v>
      </c>
      <c r="G306" s="3">
        <f t="shared" si="40"/>
        <v>4.8304425222065461E-3</v>
      </c>
      <c r="H306" s="3">
        <f>1-E306/MAX(E$2:E306)</f>
        <v>0</v>
      </c>
      <c r="I306" s="2">
        <f t="shared" si="43"/>
        <v>1114.7900000000002</v>
      </c>
      <c r="J306" s="2">
        <f t="shared" si="46"/>
        <v>1106.1583333333331</v>
      </c>
      <c r="K306" s="2">
        <f t="shared" si="47"/>
        <v>1083.7474999999999</v>
      </c>
      <c r="L306" s="2">
        <f t="shared" si="48"/>
        <v>1056.4237500000002</v>
      </c>
      <c r="M306" s="2">
        <f t="shared" ref="M306:M369" si="49">AVERAGE(E259:E306)</f>
        <v>1044.881875</v>
      </c>
      <c r="N306" s="2">
        <f t="shared" si="44"/>
        <v>1061.684375</v>
      </c>
      <c r="O306" s="4" t="str">
        <f t="shared" si="45"/>
        <v>买</v>
      </c>
      <c r="P306" s="4" t="str">
        <f t="shared" si="41"/>
        <v/>
      </c>
      <c r="Q306" s="3">
        <f>IF(O305="买",E306/E305-1,0)-IF(P306=1,计算结果!B$17,0)</f>
        <v>4.8304425222065461E-3</v>
      </c>
      <c r="R306" s="2">
        <f t="shared" si="42"/>
        <v>1.1742078678190933</v>
      </c>
      <c r="S306" s="3">
        <f>1-R306/MAX(R$2:R306)</f>
        <v>0</v>
      </c>
    </row>
    <row r="307" spans="1:19" x14ac:dyDescent="0.15">
      <c r="A307" s="1">
        <v>38819</v>
      </c>
      <c r="B307">
        <v>1123.78</v>
      </c>
      <c r="C307">
        <v>1123.78</v>
      </c>
      <c r="D307">
        <v>1116.1500000000001</v>
      </c>
      <c r="E307" s="2">
        <v>1117.07</v>
      </c>
      <c r="F307" s="16">
        <v>15991141376</v>
      </c>
      <c r="G307" s="3">
        <f t="shared" si="40"/>
        <v>-5.5550115284294099E-3</v>
      </c>
      <c r="H307" s="3">
        <f>1-E307/MAX(E$2:E307)</f>
        <v>5.5550115284294099E-3</v>
      </c>
      <c r="I307" s="2">
        <f t="shared" si="43"/>
        <v>1119.43</v>
      </c>
      <c r="J307" s="2">
        <f t="shared" si="46"/>
        <v>1110.7749999999999</v>
      </c>
      <c r="K307" s="2">
        <f t="shared" si="47"/>
        <v>1089.2774999999999</v>
      </c>
      <c r="L307" s="2">
        <f t="shared" si="48"/>
        <v>1061.1208333333336</v>
      </c>
      <c r="M307" s="2">
        <f t="shared" si="49"/>
        <v>1047.1208333333332</v>
      </c>
      <c r="N307" s="2">
        <f t="shared" si="44"/>
        <v>1065.8397222222222</v>
      </c>
      <c r="O307" s="4" t="str">
        <f t="shared" si="45"/>
        <v>买</v>
      </c>
      <c r="P307" s="4" t="str">
        <f t="shared" si="41"/>
        <v/>
      </c>
      <c r="Q307" s="3">
        <f>IF(O306="买",E307/E306-1,0)-IF(P307=1,计算结果!B$17,0)</f>
        <v>-5.5550115284294099E-3</v>
      </c>
      <c r="R307" s="2">
        <f t="shared" si="42"/>
        <v>1.1676851295765858</v>
      </c>
      <c r="S307" s="3">
        <f>1-R307/MAX(R$2:R307)</f>
        <v>5.5550115284292989E-3</v>
      </c>
    </row>
    <row r="308" spans="1:19" x14ac:dyDescent="0.15">
      <c r="A308" s="1">
        <v>38820</v>
      </c>
      <c r="B308">
        <v>1116.8399999999999</v>
      </c>
      <c r="C308">
        <v>1122.3900000000001</v>
      </c>
      <c r="D308">
        <v>1093.51</v>
      </c>
      <c r="E308" s="2">
        <v>1093.93</v>
      </c>
      <c r="F308" s="16">
        <v>17190084608</v>
      </c>
      <c r="G308" s="3">
        <f t="shared" si="40"/>
        <v>-2.0714905959339891E-2</v>
      </c>
      <c r="H308" s="3">
        <f>1-E308/MAX(E$2:E308)</f>
        <v>2.6154845946354865E-2</v>
      </c>
      <c r="I308" s="2">
        <f t="shared" si="43"/>
        <v>1111.4366666666667</v>
      </c>
      <c r="J308" s="2">
        <f t="shared" si="46"/>
        <v>1109.7683333333334</v>
      </c>
      <c r="K308" s="2">
        <f t="shared" si="47"/>
        <v>1092.4399999999998</v>
      </c>
      <c r="L308" s="2">
        <f t="shared" si="48"/>
        <v>1064.6637500000004</v>
      </c>
      <c r="M308" s="2">
        <f t="shared" si="49"/>
        <v>1048.3854166666667</v>
      </c>
      <c r="N308" s="2">
        <f t="shared" si="44"/>
        <v>1068.496388888889</v>
      </c>
      <c r="O308" s="4" t="str">
        <f t="shared" si="45"/>
        <v>买</v>
      </c>
      <c r="P308" s="4" t="str">
        <f t="shared" si="41"/>
        <v/>
      </c>
      <c r="Q308" s="3">
        <f>IF(O307="买",E308/E307-1,0)-IF(P308=1,计算结果!B$17,0)</f>
        <v>-2.0714905959339891E-2</v>
      </c>
      <c r="R308" s="2">
        <f t="shared" si="42"/>
        <v>1.1434966419272872</v>
      </c>
      <c r="S308" s="3">
        <f>1-R308/MAX(R$2:R308)</f>
        <v>2.6154845946354754E-2</v>
      </c>
    </row>
    <row r="309" spans="1:19" x14ac:dyDescent="0.15">
      <c r="A309" s="1">
        <v>38821</v>
      </c>
      <c r="B309">
        <v>1091.69</v>
      </c>
      <c r="C309">
        <v>1118.67</v>
      </c>
      <c r="D309">
        <v>1091.67</v>
      </c>
      <c r="E309" s="2">
        <v>1118.6099999999999</v>
      </c>
      <c r="F309" s="16">
        <v>16782531584</v>
      </c>
      <c r="G309" s="3">
        <f t="shared" si="40"/>
        <v>2.2560858555848995E-2</v>
      </c>
      <c r="H309" s="3">
        <f>1-E309/MAX(E$2:E309)</f>
        <v>4.1840631704516129E-3</v>
      </c>
      <c r="I309" s="2">
        <f t="shared" si="43"/>
        <v>1109.8699999999999</v>
      </c>
      <c r="J309" s="2">
        <f t="shared" si="46"/>
        <v>1112.3300000000002</v>
      </c>
      <c r="K309" s="2">
        <f t="shared" si="47"/>
        <v>1096.8833333333334</v>
      </c>
      <c r="L309" s="2">
        <f t="shared" si="48"/>
        <v>1068.7783333333336</v>
      </c>
      <c r="M309" s="2">
        <f t="shared" si="49"/>
        <v>1050.2327083333332</v>
      </c>
      <c r="N309" s="2">
        <f t="shared" si="44"/>
        <v>1071.9647916666665</v>
      </c>
      <c r="O309" s="4" t="str">
        <f t="shared" si="45"/>
        <v>买</v>
      </c>
      <c r="P309" s="4" t="str">
        <f t="shared" si="41"/>
        <v/>
      </c>
      <c r="Q309" s="3">
        <f>IF(O308="买",E309/E308-1,0)-IF(P309=1,计算结果!B$17,0)</f>
        <v>2.2560858555848995E-2</v>
      </c>
      <c r="R309" s="2">
        <f t="shared" si="42"/>
        <v>1.1692949079248971</v>
      </c>
      <c r="S309" s="3">
        <f>1-R309/MAX(R$2:R309)</f>
        <v>4.1840631704513909E-3</v>
      </c>
    </row>
    <row r="310" spans="1:19" x14ac:dyDescent="0.15">
      <c r="A310" s="1">
        <v>38824</v>
      </c>
      <c r="B310">
        <v>1120.19</v>
      </c>
      <c r="C310">
        <v>1129.1500000000001</v>
      </c>
      <c r="D310">
        <v>1114.53</v>
      </c>
      <c r="E310" s="2">
        <v>1124.4100000000001</v>
      </c>
      <c r="F310" s="16">
        <v>18349162496</v>
      </c>
      <c r="G310" s="3">
        <f t="shared" si="40"/>
        <v>5.1850063918614797E-3</v>
      </c>
      <c r="H310" s="3">
        <f>1-E310/MAX(E$2:E310)</f>
        <v>0</v>
      </c>
      <c r="I310" s="2">
        <f t="shared" si="43"/>
        <v>1112.3166666666666</v>
      </c>
      <c r="J310" s="2">
        <f t="shared" si="46"/>
        <v>1115.8733333333332</v>
      </c>
      <c r="K310" s="2">
        <f t="shared" si="47"/>
        <v>1102.615</v>
      </c>
      <c r="L310" s="2">
        <f t="shared" si="48"/>
        <v>1073.2008333333335</v>
      </c>
      <c r="M310" s="2">
        <f t="shared" si="49"/>
        <v>1052.1356250000001</v>
      </c>
      <c r="N310" s="2">
        <f t="shared" si="44"/>
        <v>1075.9838194444446</v>
      </c>
      <c r="O310" s="4" t="str">
        <f t="shared" si="45"/>
        <v>买</v>
      </c>
      <c r="P310" s="4" t="str">
        <f t="shared" si="41"/>
        <v/>
      </c>
      <c r="Q310" s="3">
        <f>IF(O309="买",E310/E309-1,0)-IF(P310=1,计算结果!B$17,0)</f>
        <v>5.1850063918614797E-3</v>
      </c>
      <c r="R310" s="2">
        <f t="shared" si="42"/>
        <v>1.1753577094964587</v>
      </c>
      <c r="S310" s="3">
        <f>1-R310/MAX(R$2:R310)</f>
        <v>0</v>
      </c>
    </row>
    <row r="311" spans="1:19" x14ac:dyDescent="0.15">
      <c r="A311" s="1">
        <v>38825</v>
      </c>
      <c r="B311">
        <v>1127.51</v>
      </c>
      <c r="C311">
        <v>1135.45</v>
      </c>
      <c r="D311">
        <v>1119.27</v>
      </c>
      <c r="E311" s="2">
        <v>1131.28</v>
      </c>
      <c r="F311" s="16">
        <v>17403457536</v>
      </c>
      <c r="G311" s="3">
        <f t="shared" si="40"/>
        <v>6.1098709545448493E-3</v>
      </c>
      <c r="H311" s="3">
        <f>1-E311/MAX(E$2:E311)</f>
        <v>0</v>
      </c>
      <c r="I311" s="2">
        <f t="shared" si="43"/>
        <v>1124.7666666666667</v>
      </c>
      <c r="J311" s="2">
        <f t="shared" si="46"/>
        <v>1118.1016666666667</v>
      </c>
      <c r="K311" s="2">
        <f t="shared" si="47"/>
        <v>1108.4641666666666</v>
      </c>
      <c r="L311" s="2">
        <f t="shared" si="48"/>
        <v>1077.4641666666669</v>
      </c>
      <c r="M311" s="2">
        <f t="shared" si="49"/>
        <v>1054.4622916666667</v>
      </c>
      <c r="N311" s="2">
        <f t="shared" si="44"/>
        <v>1080.1302083333333</v>
      </c>
      <c r="O311" s="4" t="str">
        <f t="shared" si="45"/>
        <v>买</v>
      </c>
      <c r="P311" s="4" t="str">
        <f t="shared" si="41"/>
        <v/>
      </c>
      <c r="Q311" s="3">
        <f>IF(O310="买",E311/E310-1,0)-IF(P311=1,计算结果!B$17,0)</f>
        <v>6.1098709545448493E-3</v>
      </c>
      <c r="R311" s="2">
        <f t="shared" si="42"/>
        <v>1.1825389934269115</v>
      </c>
      <c r="S311" s="3">
        <f>1-R311/MAX(R$2:R311)</f>
        <v>0</v>
      </c>
    </row>
    <row r="312" spans="1:19" x14ac:dyDescent="0.15">
      <c r="A312" s="1">
        <v>38826</v>
      </c>
      <c r="B312">
        <v>1135.6099999999999</v>
      </c>
      <c r="C312">
        <v>1140.4100000000001</v>
      </c>
      <c r="D312">
        <v>1125.2</v>
      </c>
      <c r="E312" s="2">
        <v>1138.24</v>
      </c>
      <c r="F312" s="16">
        <v>19364960256</v>
      </c>
      <c r="G312" s="3">
        <f t="shared" si="40"/>
        <v>6.1523230323174971E-3</v>
      </c>
      <c r="H312" s="3">
        <f>1-E312/MAX(E$2:E312)</f>
        <v>0</v>
      </c>
      <c r="I312" s="2">
        <f t="shared" si="43"/>
        <v>1131.3100000000002</v>
      </c>
      <c r="J312" s="2">
        <f t="shared" si="46"/>
        <v>1120.5899999999999</v>
      </c>
      <c r="K312" s="2">
        <f t="shared" si="47"/>
        <v>1113.3741666666667</v>
      </c>
      <c r="L312" s="2">
        <f t="shared" si="48"/>
        <v>1082.0733333333335</v>
      </c>
      <c r="M312" s="2">
        <f t="shared" si="49"/>
        <v>1056.6685416666667</v>
      </c>
      <c r="N312" s="2">
        <f t="shared" si="44"/>
        <v>1084.0386805555556</v>
      </c>
      <c r="O312" s="4" t="str">
        <f t="shared" si="45"/>
        <v>买</v>
      </c>
      <c r="P312" s="4" t="str">
        <f t="shared" si="41"/>
        <v/>
      </c>
      <c r="Q312" s="3">
        <f>IF(O311="买",E312/E311-1,0)-IF(P312=1,计算结果!B$17,0)</f>
        <v>6.1523230323174971E-3</v>
      </c>
      <c r="R312" s="2">
        <f t="shared" si="42"/>
        <v>1.1898143553127853</v>
      </c>
      <c r="S312" s="3">
        <f>1-R312/MAX(R$2:R312)</f>
        <v>0</v>
      </c>
    </row>
    <row r="313" spans="1:19" x14ac:dyDescent="0.15">
      <c r="A313" s="1">
        <v>38827</v>
      </c>
      <c r="B313">
        <v>1139.6400000000001</v>
      </c>
      <c r="C313">
        <v>1142.54</v>
      </c>
      <c r="D313">
        <v>1127.0899999999999</v>
      </c>
      <c r="E313" s="2">
        <v>1134.3800000000001</v>
      </c>
      <c r="F313" s="16">
        <v>21561233408</v>
      </c>
      <c r="G313" s="3">
        <f t="shared" si="40"/>
        <v>-3.3912004498172221E-3</v>
      </c>
      <c r="H313" s="3">
        <f>1-E313/MAX(E$2:E313)</f>
        <v>3.3912004498172221E-3</v>
      </c>
      <c r="I313" s="2">
        <f t="shared" si="43"/>
        <v>1134.6333333333334</v>
      </c>
      <c r="J313" s="2">
        <f t="shared" si="46"/>
        <v>1123.4749999999999</v>
      </c>
      <c r="K313" s="2">
        <f t="shared" si="47"/>
        <v>1117.125</v>
      </c>
      <c r="L313" s="2">
        <f t="shared" si="48"/>
        <v>1086.6716666666669</v>
      </c>
      <c r="M313" s="2">
        <f t="shared" si="49"/>
        <v>1058.8095833333332</v>
      </c>
      <c r="N313" s="2">
        <f t="shared" si="44"/>
        <v>1087.5354166666668</v>
      </c>
      <c r="O313" s="4" t="str">
        <f t="shared" si="45"/>
        <v>买</v>
      </c>
      <c r="P313" s="4" t="str">
        <f t="shared" si="41"/>
        <v/>
      </c>
      <c r="Q313" s="3">
        <f>IF(O312="买",E313/E312-1,0)-IF(P313=1,计算结果!B$17,0)</f>
        <v>-3.3912004498172221E-3</v>
      </c>
      <c r="R313" s="2">
        <f t="shared" si="42"/>
        <v>1.1857794563358497</v>
      </c>
      <c r="S313" s="3">
        <f>1-R313/MAX(R$2:R313)</f>
        <v>3.3912004498172221E-3</v>
      </c>
    </row>
    <row r="314" spans="1:19" x14ac:dyDescent="0.15">
      <c r="A314" s="1">
        <v>38828</v>
      </c>
      <c r="B314">
        <v>1133.2</v>
      </c>
      <c r="C314">
        <v>1152.8900000000001</v>
      </c>
      <c r="D314">
        <v>1127.6500000000001</v>
      </c>
      <c r="E314" s="2">
        <v>1149.1600000000001</v>
      </c>
      <c r="F314" s="16">
        <v>22750697472</v>
      </c>
      <c r="G314" s="3">
        <f t="shared" si="40"/>
        <v>1.3029143673195964E-2</v>
      </c>
      <c r="H314" s="3">
        <f>1-E314/MAX(E$2:E314)</f>
        <v>0</v>
      </c>
      <c r="I314" s="2">
        <f t="shared" si="43"/>
        <v>1140.5933333333332</v>
      </c>
      <c r="J314" s="2">
        <f t="shared" si="46"/>
        <v>1132.68</v>
      </c>
      <c r="K314" s="2">
        <f t="shared" si="47"/>
        <v>1121.2241666666669</v>
      </c>
      <c r="L314" s="2">
        <f t="shared" si="48"/>
        <v>1091.3174999999999</v>
      </c>
      <c r="M314" s="2">
        <f t="shared" si="49"/>
        <v>1061.1143749999999</v>
      </c>
      <c r="N314" s="2">
        <f t="shared" si="44"/>
        <v>1091.2186805555557</v>
      </c>
      <c r="O314" s="4" t="str">
        <f t="shared" si="45"/>
        <v>买</v>
      </c>
      <c r="P314" s="4" t="str">
        <f t="shared" si="41"/>
        <v/>
      </c>
      <c r="Q314" s="3">
        <f>IF(O313="买",E314/E313-1,0)-IF(P314=1,计算结果!B$17,0)</f>
        <v>1.3029143673195964E-2</v>
      </c>
      <c r="R314" s="2">
        <f t="shared" si="42"/>
        <v>1.2012291472371737</v>
      </c>
      <c r="S314" s="3">
        <f>1-R314/MAX(R$2:R314)</f>
        <v>0</v>
      </c>
    </row>
    <row r="315" spans="1:19" x14ac:dyDescent="0.15">
      <c r="A315" s="1">
        <v>38831</v>
      </c>
      <c r="B315">
        <v>1156.9100000000001</v>
      </c>
      <c r="C315">
        <v>1160.58</v>
      </c>
      <c r="D315">
        <v>1135.75</v>
      </c>
      <c r="E315" s="2">
        <v>1142.7</v>
      </c>
      <c r="F315" s="16">
        <v>26245896192</v>
      </c>
      <c r="G315" s="3">
        <f t="shared" si="40"/>
        <v>-5.6214974416095576E-3</v>
      </c>
      <c r="H315" s="3">
        <f>1-E315/MAX(E$2:E315)</f>
        <v>5.6214974416095576E-3</v>
      </c>
      <c r="I315" s="2">
        <f t="shared" si="43"/>
        <v>1142.08</v>
      </c>
      <c r="J315" s="2">
        <f t="shared" si="46"/>
        <v>1136.6949999999999</v>
      </c>
      <c r="K315" s="2">
        <f t="shared" si="47"/>
        <v>1124.5125</v>
      </c>
      <c r="L315" s="2">
        <f t="shared" si="48"/>
        <v>1095.5650000000001</v>
      </c>
      <c r="M315" s="2">
        <f t="shared" si="49"/>
        <v>1063.2193749999999</v>
      </c>
      <c r="N315" s="2">
        <f t="shared" si="44"/>
        <v>1094.4322916666667</v>
      </c>
      <c r="O315" s="4" t="str">
        <f t="shared" si="45"/>
        <v>买</v>
      </c>
      <c r="P315" s="4" t="str">
        <f t="shared" si="41"/>
        <v/>
      </c>
      <c r="Q315" s="3">
        <f>IF(O314="买",E315/E314-1,0)-IF(P315=1,计算结果!B$17,0)</f>
        <v>-5.6214974416095576E-3</v>
      </c>
      <c r="R315" s="2">
        <f t="shared" si="42"/>
        <v>1.194476440659193</v>
      </c>
      <c r="S315" s="3">
        <f>1-R315/MAX(R$2:R315)</f>
        <v>5.6214974416095576E-3</v>
      </c>
    </row>
    <row r="316" spans="1:19" x14ac:dyDescent="0.15">
      <c r="A316" s="1">
        <v>38832</v>
      </c>
      <c r="B316">
        <v>1139.49</v>
      </c>
      <c r="C316">
        <v>1149.54</v>
      </c>
      <c r="D316">
        <v>1123.0999999999999</v>
      </c>
      <c r="E316" s="2">
        <v>1141.93</v>
      </c>
      <c r="F316" s="16">
        <v>22885232640</v>
      </c>
      <c r="G316" s="3">
        <f t="shared" si="40"/>
        <v>-6.7384265336478677E-4</v>
      </c>
      <c r="H316" s="3">
        <f>1-E316/MAX(E$2:E316)</f>
        <v>6.2915520902224742E-3</v>
      </c>
      <c r="I316" s="2">
        <f t="shared" si="43"/>
        <v>1144.5966666666666</v>
      </c>
      <c r="J316" s="2">
        <f t="shared" si="46"/>
        <v>1139.615</v>
      </c>
      <c r="K316" s="2">
        <f t="shared" si="47"/>
        <v>1127.7441666666666</v>
      </c>
      <c r="L316" s="2">
        <f t="shared" si="48"/>
        <v>1099.4925000000001</v>
      </c>
      <c r="M316" s="2">
        <f t="shared" si="49"/>
        <v>1065.7570833333334</v>
      </c>
      <c r="N316" s="2">
        <f t="shared" si="44"/>
        <v>1097.6645833333334</v>
      </c>
      <c r="O316" s="4" t="str">
        <f t="shared" si="45"/>
        <v>买</v>
      </c>
      <c r="P316" s="4" t="str">
        <f t="shared" si="41"/>
        <v/>
      </c>
      <c r="Q316" s="3">
        <f>IF(O315="买",E316/E315-1,0)-IF(P316=1,计算结果!B$17,0)</f>
        <v>-6.7384265336478677E-4</v>
      </c>
      <c r="R316" s="2">
        <f t="shared" si="42"/>
        <v>1.1936715514850376</v>
      </c>
      <c r="S316" s="3">
        <f>1-R316/MAX(R$2:R316)</f>
        <v>6.2915520902223632E-3</v>
      </c>
    </row>
    <row r="317" spans="1:19" x14ac:dyDescent="0.15">
      <c r="A317" s="1">
        <v>38833</v>
      </c>
      <c r="B317">
        <v>1142.9000000000001</v>
      </c>
      <c r="C317">
        <v>1162.02</v>
      </c>
      <c r="D317">
        <v>1142.07</v>
      </c>
      <c r="E317" s="2">
        <v>1155.73</v>
      </c>
      <c r="F317" s="16">
        <v>25476171776</v>
      </c>
      <c r="G317" s="3">
        <f t="shared" si="40"/>
        <v>1.2084803797080435E-2</v>
      </c>
      <c r="H317" s="3">
        <f>1-E317/MAX(E$2:E317)</f>
        <v>0</v>
      </c>
      <c r="I317" s="2">
        <f t="shared" si="43"/>
        <v>1146.7866666666666</v>
      </c>
      <c r="J317" s="2">
        <f t="shared" si="46"/>
        <v>1143.6899999999998</v>
      </c>
      <c r="K317" s="2">
        <f t="shared" si="47"/>
        <v>1130.8958333333333</v>
      </c>
      <c r="L317" s="2">
        <f t="shared" si="48"/>
        <v>1103.95875</v>
      </c>
      <c r="M317" s="2">
        <f t="shared" si="49"/>
        <v>1068.5770833333333</v>
      </c>
      <c r="N317" s="2">
        <f t="shared" si="44"/>
        <v>1101.1438888888888</v>
      </c>
      <c r="O317" s="4" t="str">
        <f t="shared" si="45"/>
        <v>买</v>
      </c>
      <c r="P317" s="4" t="str">
        <f t="shared" si="41"/>
        <v/>
      </c>
      <c r="Q317" s="3">
        <f>IF(O316="买",E317/E316-1,0)-IF(P317=1,计算结果!B$17,0)</f>
        <v>1.2084803797080435E-2</v>
      </c>
      <c r="R317" s="2">
        <f t="shared" si="42"/>
        <v>1.2080968379828909</v>
      </c>
      <c r="S317" s="3">
        <f>1-R317/MAX(R$2:R317)</f>
        <v>0</v>
      </c>
    </row>
    <row r="318" spans="1:19" x14ac:dyDescent="0.15">
      <c r="A318" s="1">
        <v>38834</v>
      </c>
      <c r="B318">
        <v>1157.3800000000001</v>
      </c>
      <c r="C318">
        <v>1159.9000000000001</v>
      </c>
      <c r="D318">
        <v>1145.26</v>
      </c>
      <c r="E318" s="2">
        <v>1155.27</v>
      </c>
      <c r="F318" s="16">
        <v>18862520320</v>
      </c>
      <c r="G318" s="3">
        <f t="shared" si="40"/>
        <v>-3.9801683784279618E-4</v>
      </c>
      <c r="H318" s="3">
        <f>1-E318/MAX(E$2:E318)</f>
        <v>3.9801683784279618E-4</v>
      </c>
      <c r="I318" s="2">
        <f t="shared" si="43"/>
        <v>1150.9766666666667</v>
      </c>
      <c r="J318" s="2">
        <f t="shared" si="46"/>
        <v>1146.5283333333334</v>
      </c>
      <c r="K318" s="2">
        <f t="shared" si="47"/>
        <v>1133.5591666666667</v>
      </c>
      <c r="L318" s="2">
        <f t="shared" si="48"/>
        <v>1108.6533333333334</v>
      </c>
      <c r="M318" s="2">
        <f t="shared" si="49"/>
        <v>1071.3610416666666</v>
      </c>
      <c r="N318" s="2">
        <f t="shared" si="44"/>
        <v>1104.5245138888888</v>
      </c>
      <c r="O318" s="4" t="str">
        <f t="shared" si="45"/>
        <v>买</v>
      </c>
      <c r="P318" s="4" t="str">
        <f t="shared" si="41"/>
        <v/>
      </c>
      <c r="Q318" s="3">
        <f>IF(O317="买",E318/E317-1,0)-IF(P318=1,计算结果!B$17,0)</f>
        <v>-3.9801683784279618E-4</v>
      </c>
      <c r="R318" s="2">
        <f t="shared" si="42"/>
        <v>1.207615995099629</v>
      </c>
      <c r="S318" s="3">
        <f>1-R318/MAX(R$2:R318)</f>
        <v>3.9801683784279618E-4</v>
      </c>
    </row>
    <row r="319" spans="1:19" x14ac:dyDescent="0.15">
      <c r="A319" s="1">
        <v>38835</v>
      </c>
      <c r="B319">
        <v>1143.5899999999999</v>
      </c>
      <c r="C319">
        <v>1173.8800000000001</v>
      </c>
      <c r="D319">
        <v>1133.19</v>
      </c>
      <c r="E319" s="2">
        <v>1172.3499999999999</v>
      </c>
      <c r="F319" s="16">
        <v>24343009280</v>
      </c>
      <c r="G319" s="3">
        <f t="shared" si="40"/>
        <v>1.4784422689068322E-2</v>
      </c>
      <c r="H319" s="3">
        <f>1-E319/MAX(E$2:E319)</f>
        <v>0</v>
      </c>
      <c r="I319" s="2">
        <f t="shared" si="43"/>
        <v>1161.1166666666666</v>
      </c>
      <c r="J319" s="2">
        <f t="shared" si="46"/>
        <v>1152.8566666666668</v>
      </c>
      <c r="K319" s="2">
        <f t="shared" si="47"/>
        <v>1138.1658333333332</v>
      </c>
      <c r="L319" s="2">
        <f t="shared" si="48"/>
        <v>1113.7216666666666</v>
      </c>
      <c r="M319" s="2">
        <f t="shared" si="49"/>
        <v>1074.1429166666665</v>
      </c>
      <c r="N319" s="2">
        <f t="shared" si="44"/>
        <v>1108.6768055555556</v>
      </c>
      <c r="O319" s="4" t="str">
        <f t="shared" si="45"/>
        <v>买</v>
      </c>
      <c r="P319" s="4" t="str">
        <f t="shared" si="41"/>
        <v/>
      </c>
      <c r="Q319" s="3">
        <f>IF(O318="买",E319/E318-1,0)-IF(P319=1,计算结果!B$17,0)</f>
        <v>1.4784422689068322E-2</v>
      </c>
      <c r="R319" s="2">
        <f t="shared" si="42"/>
        <v>1.2254699004172618</v>
      </c>
      <c r="S319" s="3">
        <f>1-R319/MAX(R$2:R319)</f>
        <v>0</v>
      </c>
    </row>
    <row r="320" spans="1:19" x14ac:dyDescent="0.15">
      <c r="A320" s="1">
        <v>38845</v>
      </c>
      <c r="B320">
        <v>1179.58</v>
      </c>
      <c r="C320">
        <v>1218.8599999999999</v>
      </c>
      <c r="D320">
        <v>1179.58</v>
      </c>
      <c r="E320" s="2">
        <v>1218.44</v>
      </c>
      <c r="F320" s="16">
        <v>26536314880</v>
      </c>
      <c r="G320" s="3">
        <f t="shared" si="40"/>
        <v>3.9314197978419507E-2</v>
      </c>
      <c r="H320" s="3">
        <f>1-E320/MAX(E$2:E320)</f>
        <v>0</v>
      </c>
      <c r="I320" s="2">
        <f t="shared" si="43"/>
        <v>1182.02</v>
      </c>
      <c r="J320" s="2">
        <f t="shared" si="46"/>
        <v>1164.4033333333334</v>
      </c>
      <c r="K320" s="2">
        <f t="shared" si="47"/>
        <v>1148.5416666666667</v>
      </c>
      <c r="L320" s="2">
        <f t="shared" si="48"/>
        <v>1120.4908333333333</v>
      </c>
      <c r="M320" s="2">
        <f t="shared" si="49"/>
        <v>1077.9043749999998</v>
      </c>
      <c r="N320" s="2">
        <f t="shared" si="44"/>
        <v>1115.6456250000001</v>
      </c>
      <c r="O320" s="4" t="str">
        <f t="shared" si="45"/>
        <v>买</v>
      </c>
      <c r="P320" s="4" t="str">
        <f t="shared" si="41"/>
        <v/>
      </c>
      <c r="Q320" s="3">
        <f>IF(O319="买",E320/E319-1,0)-IF(P320=1,计算结果!B$17,0)</f>
        <v>3.9314197978419507E-2</v>
      </c>
      <c r="R320" s="2">
        <f t="shared" si="42"/>
        <v>1.27364826669886</v>
      </c>
      <c r="S320" s="3">
        <f>1-R320/MAX(R$2:R320)</f>
        <v>0</v>
      </c>
    </row>
    <row r="321" spans="1:19" x14ac:dyDescent="0.15">
      <c r="A321" s="1">
        <v>38846</v>
      </c>
      <c r="B321">
        <v>1226.31</v>
      </c>
      <c r="C321">
        <v>1252.76</v>
      </c>
      <c r="D321">
        <v>1222.68</v>
      </c>
      <c r="E321" s="2">
        <v>1251.6099999999999</v>
      </c>
      <c r="F321" s="16">
        <v>33111916544</v>
      </c>
      <c r="G321" s="3">
        <f t="shared" si="40"/>
        <v>2.7223334755917206E-2</v>
      </c>
      <c r="H321" s="3">
        <f>1-E321/MAX(E$2:E321)</f>
        <v>0</v>
      </c>
      <c r="I321" s="2">
        <f t="shared" si="43"/>
        <v>1214.1333333333332</v>
      </c>
      <c r="J321" s="2">
        <f t="shared" si="46"/>
        <v>1182.5549999999998</v>
      </c>
      <c r="K321" s="2">
        <f t="shared" si="47"/>
        <v>1159.6250000000002</v>
      </c>
      <c r="L321" s="2">
        <f t="shared" si="48"/>
        <v>1128.2541666666668</v>
      </c>
      <c r="M321" s="2">
        <f t="shared" si="49"/>
        <v>1082.284375</v>
      </c>
      <c r="N321" s="2">
        <f t="shared" si="44"/>
        <v>1123.3878472222223</v>
      </c>
      <c r="O321" s="4" t="str">
        <f t="shared" si="45"/>
        <v>买</v>
      </c>
      <c r="P321" s="4" t="str">
        <f t="shared" si="41"/>
        <v/>
      </c>
      <c r="Q321" s="3">
        <f>IF(O320="买",E321/E320-1,0)-IF(P321=1,计算结果!B$17,0)</f>
        <v>2.7223334755917206E-2</v>
      </c>
      <c r="R321" s="2">
        <f t="shared" si="42"/>
        <v>1.3083212198244967</v>
      </c>
      <c r="S321" s="3">
        <f>1-R321/MAX(R$2:R321)</f>
        <v>0</v>
      </c>
    </row>
    <row r="322" spans="1:19" x14ac:dyDescent="0.15">
      <c r="A322" s="1">
        <v>38847</v>
      </c>
      <c r="B322">
        <v>1257.98</v>
      </c>
      <c r="C322">
        <v>1273.68</v>
      </c>
      <c r="D322">
        <v>1243.47</v>
      </c>
      <c r="E322" s="2">
        <v>1265.93</v>
      </c>
      <c r="F322" s="16">
        <v>33568258048</v>
      </c>
      <c r="G322" s="3">
        <f t="shared" si="40"/>
        <v>1.1441263652415712E-2</v>
      </c>
      <c r="H322" s="3">
        <f>1-E322/MAX(E$2:E322)</f>
        <v>0</v>
      </c>
      <c r="I322" s="2">
        <f t="shared" si="43"/>
        <v>1245.3266666666668</v>
      </c>
      <c r="J322" s="2">
        <f t="shared" si="46"/>
        <v>1203.2216666666666</v>
      </c>
      <c r="K322" s="2">
        <f t="shared" si="47"/>
        <v>1171.4183333333335</v>
      </c>
      <c r="L322" s="2">
        <f t="shared" si="48"/>
        <v>1137.0166666666667</v>
      </c>
      <c r="M322" s="2">
        <f t="shared" si="49"/>
        <v>1086.7945833333333</v>
      </c>
      <c r="N322" s="2">
        <f t="shared" si="44"/>
        <v>1131.7431944444445</v>
      </c>
      <c r="O322" s="4" t="str">
        <f t="shared" si="45"/>
        <v>买</v>
      </c>
      <c r="P322" s="4" t="str">
        <f t="shared" si="41"/>
        <v/>
      </c>
      <c r="Q322" s="3">
        <f>IF(O321="买",E322/E321-1,0)-IF(P322=1,计算结果!B$17,0)</f>
        <v>1.1441263652415712E-2</v>
      </c>
      <c r="R322" s="2">
        <f t="shared" si="42"/>
        <v>1.323290067842559</v>
      </c>
      <c r="S322" s="3">
        <f>1-R322/MAX(R$2:R322)</f>
        <v>0</v>
      </c>
    </row>
    <row r="323" spans="1:19" x14ac:dyDescent="0.15">
      <c r="A323" s="1">
        <v>38848</v>
      </c>
      <c r="B323">
        <v>1267.22</v>
      </c>
      <c r="C323">
        <v>1294.8699999999999</v>
      </c>
      <c r="D323">
        <v>1254.3499999999999</v>
      </c>
      <c r="E323" s="2">
        <v>1255.04</v>
      </c>
      <c r="F323" s="16">
        <v>37299605504</v>
      </c>
      <c r="G323" s="3">
        <f t="shared" ref="G323:G386" si="50">E323/E322-1</f>
        <v>-8.6023713791442136E-3</v>
      </c>
      <c r="H323" s="3">
        <f>1-E323/MAX(E$2:E323)</f>
        <v>8.6023713791442136E-3</v>
      </c>
      <c r="I323" s="2">
        <f t="shared" si="43"/>
        <v>1257.5266666666666</v>
      </c>
      <c r="J323" s="2">
        <f t="shared" si="46"/>
        <v>1219.7733333333333</v>
      </c>
      <c r="K323" s="2">
        <f t="shared" si="47"/>
        <v>1181.7316666666668</v>
      </c>
      <c r="L323" s="2">
        <f t="shared" si="48"/>
        <v>1145.0979166666666</v>
      </c>
      <c r="M323" s="2">
        <f t="shared" si="49"/>
        <v>1091.1112500000002</v>
      </c>
      <c r="N323" s="2">
        <f t="shared" si="44"/>
        <v>1139.313611111111</v>
      </c>
      <c r="O323" s="4" t="str">
        <f t="shared" si="45"/>
        <v>买</v>
      </c>
      <c r="P323" s="4" t="str">
        <f t="shared" si="41"/>
        <v/>
      </c>
      <c r="Q323" s="3">
        <f>IF(O322="买",E323/E322-1,0)-IF(P323=1,计算结果!B$17,0)</f>
        <v>-8.6023713791442136E-3</v>
      </c>
      <c r="R323" s="2">
        <f t="shared" si="42"/>
        <v>1.3119066352366444</v>
      </c>
      <c r="S323" s="3">
        <f>1-R323/MAX(R$2:R323)</f>
        <v>8.6023713791442136E-3</v>
      </c>
    </row>
    <row r="324" spans="1:19" x14ac:dyDescent="0.15">
      <c r="A324" s="1">
        <v>38849</v>
      </c>
      <c r="B324">
        <v>1255.23</v>
      </c>
      <c r="C324">
        <v>1296.3800000000001</v>
      </c>
      <c r="D324">
        <v>1252.68</v>
      </c>
      <c r="E324" s="2">
        <v>1296.26</v>
      </c>
      <c r="F324" s="16">
        <v>34261843968</v>
      </c>
      <c r="G324" s="3">
        <f t="shared" si="50"/>
        <v>3.2843574706782341E-2</v>
      </c>
      <c r="H324" s="3">
        <f>1-E324/MAX(E$2:E324)</f>
        <v>0</v>
      </c>
      <c r="I324" s="2">
        <f t="shared" si="43"/>
        <v>1272.4100000000001</v>
      </c>
      <c r="J324" s="2">
        <f t="shared" si="46"/>
        <v>1243.2716666666668</v>
      </c>
      <c r="K324" s="2">
        <f t="shared" si="47"/>
        <v>1194.9000000000001</v>
      </c>
      <c r="L324" s="2">
        <f t="shared" si="48"/>
        <v>1154.1370833333333</v>
      </c>
      <c r="M324" s="2">
        <f t="shared" si="49"/>
        <v>1096.1789583333334</v>
      </c>
      <c r="N324" s="2">
        <f t="shared" si="44"/>
        <v>1148.4053472222224</v>
      </c>
      <c r="O324" s="4" t="str">
        <f t="shared" si="45"/>
        <v>买</v>
      </c>
      <c r="P324" s="4" t="str">
        <f t="shared" ref="P324:P387" si="51">IF(O323&lt;&gt;O324,1,"")</f>
        <v/>
      </c>
      <c r="Q324" s="3">
        <f>IF(O323="买",E324/E323-1,0)-IF(P324=1,计算结果!B$17,0)</f>
        <v>3.2843574706782341E-2</v>
      </c>
      <c r="R324" s="2">
        <f t="shared" ref="R324:R387" si="52">IFERROR(R323*(1+Q324),R323)</f>
        <v>1.3549943388193626</v>
      </c>
      <c r="S324" s="3">
        <f>1-R324/MAX(R$2:R324)</f>
        <v>0</v>
      </c>
    </row>
    <row r="325" spans="1:19" x14ac:dyDescent="0.15">
      <c r="A325" s="1">
        <v>38852</v>
      </c>
      <c r="B325">
        <v>1312.14</v>
      </c>
      <c r="C325">
        <v>1352.41</v>
      </c>
      <c r="D325">
        <v>1301.8</v>
      </c>
      <c r="E325" s="2">
        <v>1352.16</v>
      </c>
      <c r="F325" s="16">
        <v>45768187904</v>
      </c>
      <c r="G325" s="3">
        <f t="shared" si="50"/>
        <v>4.3124064616666402E-2</v>
      </c>
      <c r="H325" s="3">
        <f>1-E325/MAX(E$2:E325)</f>
        <v>0</v>
      </c>
      <c r="I325" s="2">
        <f t="shared" ref="I325:I388" si="53">AVERAGE(E323:E325)</f>
        <v>1301.1533333333334</v>
      </c>
      <c r="J325" s="2">
        <f t="shared" si="46"/>
        <v>1273.24</v>
      </c>
      <c r="K325" s="2">
        <f t="shared" si="47"/>
        <v>1213.0483333333336</v>
      </c>
      <c r="L325" s="2">
        <f t="shared" si="48"/>
        <v>1165.0866666666666</v>
      </c>
      <c r="M325" s="2">
        <f t="shared" si="49"/>
        <v>1102.3360416666669</v>
      </c>
      <c r="N325" s="2">
        <f t="shared" ref="N325:N388" si="54">IFERROR(AVERAGE(K325:M325),"")</f>
        <v>1160.157013888889</v>
      </c>
      <c r="O325" s="4" t="str">
        <f t="shared" ref="O325:O388" si="55">IF(E325&gt;N325,"买","卖")</f>
        <v>买</v>
      </c>
      <c r="P325" s="4" t="str">
        <f t="shared" si="51"/>
        <v/>
      </c>
      <c r="Q325" s="3">
        <f>IF(O324="买",E325/E324-1,0)-IF(P325=1,计算结果!B$17,0)</f>
        <v>4.3124064616666402E-2</v>
      </c>
      <c r="R325" s="2">
        <f t="shared" si="52"/>
        <v>1.4134272022418259</v>
      </c>
      <c r="S325" s="3">
        <f>1-R325/MAX(R$2:R325)</f>
        <v>0</v>
      </c>
    </row>
    <row r="326" spans="1:19" x14ac:dyDescent="0.15">
      <c r="A326" s="1">
        <v>38853</v>
      </c>
      <c r="B326">
        <v>1368.13</v>
      </c>
      <c r="C326">
        <v>1387.4</v>
      </c>
      <c r="D326">
        <v>1322.14</v>
      </c>
      <c r="E326" s="2">
        <v>1331.13</v>
      </c>
      <c r="F326" s="16">
        <v>50916397056</v>
      </c>
      <c r="G326" s="3">
        <f t="shared" si="50"/>
        <v>-1.5552893148739755E-2</v>
      </c>
      <c r="H326" s="3">
        <f>1-E326/MAX(E$2:E326)</f>
        <v>1.5552893148739755E-2</v>
      </c>
      <c r="I326" s="2">
        <f t="shared" si="53"/>
        <v>1326.5166666666667</v>
      </c>
      <c r="J326" s="2">
        <f t="shared" si="46"/>
        <v>1292.0216666666668</v>
      </c>
      <c r="K326" s="2">
        <f t="shared" si="47"/>
        <v>1228.2124999999999</v>
      </c>
      <c r="L326" s="2">
        <f t="shared" si="48"/>
        <v>1174.7183333333335</v>
      </c>
      <c r="M326" s="2">
        <f t="shared" si="49"/>
        <v>1108.4289583333334</v>
      </c>
      <c r="N326" s="2">
        <f t="shared" si="54"/>
        <v>1170.4532638888888</v>
      </c>
      <c r="O326" s="4" t="str">
        <f t="shared" si="55"/>
        <v>买</v>
      </c>
      <c r="P326" s="4" t="str">
        <f t="shared" si="51"/>
        <v/>
      </c>
      <c r="Q326" s="3">
        <f>IF(O325="买",E326/E325-1,0)-IF(P326=1,计算结果!B$17,0)</f>
        <v>-1.5552893148739755E-2</v>
      </c>
      <c r="R326" s="2">
        <f t="shared" si="52"/>
        <v>1.3914443199918367</v>
      </c>
      <c r="S326" s="3">
        <f>1-R326/MAX(R$2:R326)</f>
        <v>1.5552893148739755E-2</v>
      </c>
    </row>
    <row r="327" spans="1:19" x14ac:dyDescent="0.15">
      <c r="A327" s="1">
        <v>38854</v>
      </c>
      <c r="B327">
        <v>1331.69</v>
      </c>
      <c r="C327">
        <v>1356.13</v>
      </c>
      <c r="D327">
        <v>1306.8699999999999</v>
      </c>
      <c r="E327" s="2">
        <v>1335.52</v>
      </c>
      <c r="F327" s="16">
        <v>39133827072</v>
      </c>
      <c r="G327" s="3">
        <f t="shared" si="50"/>
        <v>3.2979498621470427E-3</v>
      </c>
      <c r="H327" s="3">
        <f>1-E327/MAX(E$2:E327)</f>
        <v>1.2306235948408517E-2</v>
      </c>
      <c r="I327" s="2">
        <f t="shared" si="53"/>
        <v>1339.6033333333332</v>
      </c>
      <c r="J327" s="2">
        <f t="shared" si="46"/>
        <v>1306.0066666666669</v>
      </c>
      <c r="K327" s="2">
        <f t="shared" si="47"/>
        <v>1244.2808333333332</v>
      </c>
      <c r="L327" s="2">
        <f t="shared" si="48"/>
        <v>1184.3966666666668</v>
      </c>
      <c r="M327" s="2">
        <f t="shared" si="49"/>
        <v>1114.5506250000001</v>
      </c>
      <c r="N327" s="2">
        <f t="shared" si="54"/>
        <v>1181.0760416666665</v>
      </c>
      <c r="O327" s="4" t="str">
        <f t="shared" si="55"/>
        <v>买</v>
      </c>
      <c r="P327" s="4" t="str">
        <f t="shared" si="51"/>
        <v/>
      </c>
      <c r="Q327" s="3">
        <f>IF(O326="买",E327/E326-1,0)-IF(P327=1,计算结果!B$17,0)</f>
        <v>3.2979498621470427E-3</v>
      </c>
      <c r="R327" s="2">
        <f t="shared" si="52"/>
        <v>1.3960332335951391</v>
      </c>
      <c r="S327" s="3">
        <f>1-R327/MAX(R$2:R327)</f>
        <v>1.2306235948408517E-2</v>
      </c>
    </row>
    <row r="328" spans="1:19" x14ac:dyDescent="0.15">
      <c r="A328" s="1">
        <v>38855</v>
      </c>
      <c r="B328">
        <v>1322.65</v>
      </c>
      <c r="C328">
        <v>1340.52</v>
      </c>
      <c r="D328">
        <v>1301.1099999999999</v>
      </c>
      <c r="E328" s="2">
        <v>1331.2</v>
      </c>
      <c r="F328" s="16">
        <v>31832852480</v>
      </c>
      <c r="G328" s="3">
        <f t="shared" si="50"/>
        <v>-3.2346951000359336E-3</v>
      </c>
      <c r="H328" s="3">
        <f>1-E328/MAX(E$2:E328)</f>
        <v>1.5501124127322186E-2</v>
      </c>
      <c r="I328" s="2">
        <f t="shared" si="53"/>
        <v>1332.6166666666668</v>
      </c>
      <c r="J328" s="2">
        <f t="shared" ref="J328:J391" si="56">AVERAGE(E323:E328)</f>
        <v>1316.885</v>
      </c>
      <c r="K328" s="2">
        <f t="shared" si="47"/>
        <v>1260.0533333333333</v>
      </c>
      <c r="L328" s="2">
        <f t="shared" si="48"/>
        <v>1193.8987500000001</v>
      </c>
      <c r="M328" s="2">
        <f t="shared" si="49"/>
        <v>1120.6408333333334</v>
      </c>
      <c r="N328" s="2">
        <f t="shared" si="54"/>
        <v>1191.5309722222223</v>
      </c>
      <c r="O328" s="4" t="str">
        <f t="shared" si="55"/>
        <v>买</v>
      </c>
      <c r="P328" s="4" t="str">
        <f t="shared" si="51"/>
        <v/>
      </c>
      <c r="Q328" s="3">
        <f>IF(O327="买",E328/E327-1,0)-IF(P328=1,计算结果!B$17,0)</f>
        <v>-3.2346951000359336E-3</v>
      </c>
      <c r="R328" s="2">
        <f t="shared" si="52"/>
        <v>1.3915174917349415</v>
      </c>
      <c r="S328" s="3">
        <f>1-R328/MAX(R$2:R328)</f>
        <v>1.5501124127322297E-2</v>
      </c>
    </row>
    <row r="329" spans="1:19" x14ac:dyDescent="0.15">
      <c r="A329" s="1">
        <v>38856</v>
      </c>
      <c r="B329">
        <v>1334.07</v>
      </c>
      <c r="C329">
        <v>1371.22</v>
      </c>
      <c r="D329">
        <v>1329.32</v>
      </c>
      <c r="E329" s="2">
        <v>1366.1</v>
      </c>
      <c r="F329" s="16">
        <v>36222361600</v>
      </c>
      <c r="G329" s="3">
        <f t="shared" si="50"/>
        <v>2.6216947115384581E-2</v>
      </c>
      <c r="H329" s="3">
        <f>1-E329/MAX(E$2:E329)</f>
        <v>0</v>
      </c>
      <c r="I329" s="2">
        <f t="shared" si="53"/>
        <v>1344.2733333333333</v>
      </c>
      <c r="J329" s="2">
        <f t="shared" si="56"/>
        <v>1335.3949999999998</v>
      </c>
      <c r="K329" s="2">
        <f t="shared" si="47"/>
        <v>1277.5841666666668</v>
      </c>
      <c r="L329" s="2">
        <f t="shared" si="48"/>
        <v>1204.24</v>
      </c>
      <c r="M329" s="2">
        <f t="shared" si="49"/>
        <v>1127.9560416666666</v>
      </c>
      <c r="N329" s="2">
        <f t="shared" si="54"/>
        <v>1203.2600694444445</v>
      </c>
      <c r="O329" s="4" t="str">
        <f t="shared" si="55"/>
        <v>买</v>
      </c>
      <c r="P329" s="4" t="str">
        <f t="shared" si="51"/>
        <v/>
      </c>
      <c r="Q329" s="3">
        <f>IF(O328="买",E329/E328-1,0)-IF(P329=1,计算结果!B$17,0)</f>
        <v>2.6216947115384581E-2</v>
      </c>
      <c r="R329" s="2">
        <f t="shared" si="52"/>
        <v>1.4279988322258892</v>
      </c>
      <c r="S329" s="3">
        <f>1-R329/MAX(R$2:R329)</f>
        <v>0</v>
      </c>
    </row>
    <row r="330" spans="1:19" x14ac:dyDescent="0.15">
      <c r="A330" s="1">
        <v>38859</v>
      </c>
      <c r="B330">
        <v>1366.32</v>
      </c>
      <c r="C330">
        <v>1387.57</v>
      </c>
      <c r="D330">
        <v>1360.35</v>
      </c>
      <c r="E330" s="2">
        <v>1373.67</v>
      </c>
      <c r="F330" s="16">
        <v>38198874112</v>
      </c>
      <c r="G330" s="3">
        <f t="shared" si="50"/>
        <v>5.5413220115658746E-3</v>
      </c>
      <c r="H330" s="3">
        <f>1-E330/MAX(E$2:E330)</f>
        <v>0</v>
      </c>
      <c r="I330" s="2">
        <f t="shared" si="53"/>
        <v>1356.99</v>
      </c>
      <c r="J330" s="2">
        <f t="shared" si="56"/>
        <v>1348.2966666666669</v>
      </c>
      <c r="K330" s="2">
        <f t="shared" si="47"/>
        <v>1295.784166666667</v>
      </c>
      <c r="L330" s="2">
        <f t="shared" si="48"/>
        <v>1214.6716666666669</v>
      </c>
      <c r="M330" s="2">
        <f t="shared" si="49"/>
        <v>1135.5477083333333</v>
      </c>
      <c r="N330" s="2">
        <f t="shared" si="54"/>
        <v>1215.334513888889</v>
      </c>
      <c r="O330" s="4" t="str">
        <f t="shared" si="55"/>
        <v>买</v>
      </c>
      <c r="P330" s="4" t="str">
        <f t="shared" si="51"/>
        <v/>
      </c>
      <c r="Q330" s="3">
        <f>IF(O329="买",E330/E329-1,0)-IF(P330=1,计算结果!B$17,0)</f>
        <v>5.5413220115658746E-3</v>
      </c>
      <c r="R330" s="2">
        <f t="shared" si="52"/>
        <v>1.4359118335873928</v>
      </c>
      <c r="S330" s="3">
        <f>1-R330/MAX(R$2:R330)</f>
        <v>0</v>
      </c>
    </row>
    <row r="331" spans="1:19" x14ac:dyDescent="0.15">
      <c r="A331" s="1">
        <v>38860</v>
      </c>
      <c r="B331">
        <v>1365.1</v>
      </c>
      <c r="C331">
        <v>1365.1</v>
      </c>
      <c r="D331">
        <v>1316.55</v>
      </c>
      <c r="E331" s="2">
        <v>1317.65</v>
      </c>
      <c r="F331" s="16">
        <v>32747751424</v>
      </c>
      <c r="G331" s="3">
        <f t="shared" si="50"/>
        <v>-4.0781264787030369E-2</v>
      </c>
      <c r="H331" s="3">
        <f>1-E331/MAX(E$2:E331)</f>
        <v>4.0781264787030369E-2</v>
      </c>
      <c r="I331" s="2">
        <f t="shared" si="53"/>
        <v>1352.4733333333334</v>
      </c>
      <c r="J331" s="2">
        <f t="shared" si="56"/>
        <v>1342.5450000000001</v>
      </c>
      <c r="K331" s="2">
        <f t="shared" si="47"/>
        <v>1307.8925000000002</v>
      </c>
      <c r="L331" s="2">
        <f t="shared" si="48"/>
        <v>1223.0291666666669</v>
      </c>
      <c r="M331" s="2">
        <f t="shared" si="49"/>
        <v>1142.075</v>
      </c>
      <c r="N331" s="2">
        <f t="shared" si="54"/>
        <v>1224.3322222222223</v>
      </c>
      <c r="O331" s="4" t="str">
        <f t="shared" si="55"/>
        <v>买</v>
      </c>
      <c r="P331" s="4" t="str">
        <f t="shared" si="51"/>
        <v/>
      </c>
      <c r="Q331" s="3">
        <f>IF(O330="买",E331/E330-1,0)-IF(P331=1,计算结果!B$17,0)</f>
        <v>-4.0781264787030369E-2</v>
      </c>
      <c r="R331" s="2">
        <f t="shared" si="52"/>
        <v>1.3773535328910351</v>
      </c>
      <c r="S331" s="3">
        <f>1-R331/MAX(R$2:R331)</f>
        <v>4.0781264787030369E-2</v>
      </c>
    </row>
    <row r="332" spans="1:19" x14ac:dyDescent="0.15">
      <c r="A332" s="1">
        <v>38861</v>
      </c>
      <c r="B332">
        <v>1325.68</v>
      </c>
      <c r="C332">
        <v>1351.31</v>
      </c>
      <c r="D332">
        <v>1277.33</v>
      </c>
      <c r="E332" s="2">
        <v>1308.24</v>
      </c>
      <c r="F332" s="16">
        <v>31096815616</v>
      </c>
      <c r="G332" s="3">
        <f t="shared" si="50"/>
        <v>-7.1415019162904825E-3</v>
      </c>
      <c r="H332" s="3">
        <f>1-E332/MAX(E$2:E332)</f>
        <v>4.763152722269548E-2</v>
      </c>
      <c r="I332" s="2">
        <f t="shared" si="53"/>
        <v>1333.1866666666667</v>
      </c>
      <c r="J332" s="2">
        <f t="shared" si="56"/>
        <v>1338.7299999999998</v>
      </c>
      <c r="K332" s="2">
        <f t="shared" si="47"/>
        <v>1315.3758333333333</v>
      </c>
      <c r="L332" s="2">
        <f t="shared" si="48"/>
        <v>1231.9587500000002</v>
      </c>
      <c r="M332" s="2">
        <f t="shared" si="49"/>
        <v>1148.31125</v>
      </c>
      <c r="N332" s="2">
        <f t="shared" si="54"/>
        <v>1231.8819444444443</v>
      </c>
      <c r="O332" s="4" t="str">
        <f t="shared" si="55"/>
        <v>买</v>
      </c>
      <c r="P332" s="4" t="str">
        <f t="shared" si="51"/>
        <v/>
      </c>
      <c r="Q332" s="3">
        <f>IF(O331="买",E332/E331-1,0)-IF(P332=1,计算结果!B$17,0)</f>
        <v>-7.1415019162904825E-3</v>
      </c>
      <c r="R332" s="2">
        <f t="shared" si="52"/>
        <v>1.3675171599964844</v>
      </c>
      <c r="S332" s="3">
        <f>1-R332/MAX(R$2:R332)</f>
        <v>4.763152722269548E-2</v>
      </c>
    </row>
    <row r="333" spans="1:19" x14ac:dyDescent="0.15">
      <c r="A333" s="1">
        <v>38862</v>
      </c>
      <c r="B333">
        <v>1304.69</v>
      </c>
      <c r="C333">
        <v>1316.47</v>
      </c>
      <c r="D333">
        <v>1285.73</v>
      </c>
      <c r="E333" s="2">
        <v>1307.7</v>
      </c>
      <c r="F333" s="16">
        <v>20482555904</v>
      </c>
      <c r="G333" s="3">
        <f t="shared" si="50"/>
        <v>-4.12768299394628E-4</v>
      </c>
      <c r="H333" s="3">
        <f>1-E333/MAX(E$2:E333)</f>
        <v>4.8024634737600769E-2</v>
      </c>
      <c r="I333" s="2">
        <f t="shared" si="53"/>
        <v>1311.1966666666667</v>
      </c>
      <c r="J333" s="2">
        <f t="shared" si="56"/>
        <v>1334.0933333333335</v>
      </c>
      <c r="K333" s="2">
        <f t="shared" si="47"/>
        <v>1320.0500000000002</v>
      </c>
      <c r="L333" s="2">
        <f t="shared" si="48"/>
        <v>1239.8375000000003</v>
      </c>
      <c r="M333" s="2">
        <f t="shared" si="49"/>
        <v>1154.3079166666666</v>
      </c>
      <c r="N333" s="2">
        <f t="shared" si="54"/>
        <v>1238.0651388888891</v>
      </c>
      <c r="O333" s="4" t="str">
        <f t="shared" si="55"/>
        <v>买</v>
      </c>
      <c r="P333" s="4" t="str">
        <f t="shared" si="51"/>
        <v/>
      </c>
      <c r="Q333" s="3">
        <f>IF(O332="买",E333/E332-1,0)-IF(P333=1,计算结果!B$17,0)</f>
        <v>-4.12768299394628E-4</v>
      </c>
      <c r="R333" s="2">
        <f t="shared" si="52"/>
        <v>1.3669526922639597</v>
      </c>
      <c r="S333" s="3">
        <f>1-R333/MAX(R$2:R333)</f>
        <v>4.8024634737600769E-2</v>
      </c>
    </row>
    <row r="334" spans="1:19" x14ac:dyDescent="0.15">
      <c r="A334" s="1">
        <v>38863</v>
      </c>
      <c r="B334">
        <v>1312.24</v>
      </c>
      <c r="C334">
        <v>1331.45</v>
      </c>
      <c r="D334">
        <v>1309.46</v>
      </c>
      <c r="E334" s="2">
        <v>1331.02</v>
      </c>
      <c r="F334" s="16">
        <v>21741991936</v>
      </c>
      <c r="G334" s="3">
        <f t="shared" si="50"/>
        <v>1.7832836277433595E-2</v>
      </c>
      <c r="H334" s="3">
        <f>1-E334/MAX(E$2:E334)</f>
        <v>3.1048213908726363E-2</v>
      </c>
      <c r="I334" s="2">
        <f t="shared" si="53"/>
        <v>1315.6533333333334</v>
      </c>
      <c r="J334" s="2">
        <f t="shared" si="56"/>
        <v>1334.0633333333333</v>
      </c>
      <c r="K334" s="2">
        <f t="shared" ref="K334:K397" si="57">AVERAGE(E323:E334)</f>
        <v>1325.4741666666666</v>
      </c>
      <c r="L334" s="2">
        <f t="shared" si="48"/>
        <v>1248.4462500000002</v>
      </c>
      <c r="M334" s="2">
        <f t="shared" si="49"/>
        <v>1160.8235416666666</v>
      </c>
      <c r="N334" s="2">
        <f t="shared" si="54"/>
        <v>1244.9146527777777</v>
      </c>
      <c r="O334" s="4" t="str">
        <f t="shared" si="55"/>
        <v>买</v>
      </c>
      <c r="P334" s="4" t="str">
        <f t="shared" si="51"/>
        <v/>
      </c>
      <c r="Q334" s="3">
        <f>IF(O333="买",E334/E333-1,0)-IF(P334=1,计算结果!B$17,0)</f>
        <v>1.7832836277433595E-2</v>
      </c>
      <c r="R334" s="2">
        <f t="shared" si="52"/>
        <v>1.3913293358240999</v>
      </c>
      <c r="S334" s="3">
        <f>1-R334/MAX(R$2:R334)</f>
        <v>3.1048213908726363E-2</v>
      </c>
    </row>
    <row r="335" spans="1:19" x14ac:dyDescent="0.15">
      <c r="A335" s="1">
        <v>38866</v>
      </c>
      <c r="B335">
        <v>1339.9</v>
      </c>
      <c r="C335">
        <v>1366.84</v>
      </c>
      <c r="D335">
        <v>1330.63</v>
      </c>
      <c r="E335" s="2">
        <v>1366.29</v>
      </c>
      <c r="F335" s="16">
        <v>27100626944</v>
      </c>
      <c r="G335" s="3">
        <f t="shared" si="50"/>
        <v>2.6498474853871468E-2</v>
      </c>
      <c r="H335" s="3">
        <f>1-E335/MAX(E$2:E335)</f>
        <v>5.3724693703728343E-3</v>
      </c>
      <c r="I335" s="2">
        <f t="shared" si="53"/>
        <v>1335.0033333333333</v>
      </c>
      <c r="J335" s="2">
        <f t="shared" si="56"/>
        <v>1334.095</v>
      </c>
      <c r="K335" s="2">
        <f t="shared" si="57"/>
        <v>1334.7449999999999</v>
      </c>
      <c r="L335" s="2">
        <f t="shared" si="48"/>
        <v>1258.2383333333339</v>
      </c>
      <c r="M335" s="2">
        <f t="shared" si="49"/>
        <v>1167.8512499999999</v>
      </c>
      <c r="N335" s="2">
        <f t="shared" si="54"/>
        <v>1253.6115277777778</v>
      </c>
      <c r="O335" s="4" t="str">
        <f t="shared" si="55"/>
        <v>买</v>
      </c>
      <c r="P335" s="4" t="str">
        <f t="shared" si="51"/>
        <v/>
      </c>
      <c r="Q335" s="3">
        <f>IF(O334="买",E335/E334-1,0)-IF(P335=1,计算结果!B$17,0)</f>
        <v>2.6498474853871468E-2</v>
      </c>
      <c r="R335" s="2">
        <f t="shared" si="52"/>
        <v>1.4281974412428886</v>
      </c>
      <c r="S335" s="3">
        <f>1-R335/MAX(R$2:R335)</f>
        <v>5.3724693703728343E-3</v>
      </c>
    </row>
    <row r="336" spans="1:19" x14ac:dyDescent="0.15">
      <c r="A336" s="1">
        <v>38867</v>
      </c>
      <c r="B336">
        <v>1375.3</v>
      </c>
      <c r="C336">
        <v>1384.68</v>
      </c>
      <c r="D336">
        <v>1360.55</v>
      </c>
      <c r="E336" s="2">
        <v>1378.76</v>
      </c>
      <c r="F336" s="16">
        <v>28992430080</v>
      </c>
      <c r="G336" s="3">
        <f t="shared" si="50"/>
        <v>9.1269057081586613E-3</v>
      </c>
      <c r="H336" s="3">
        <f>1-E336/MAX(E$2:E336)</f>
        <v>0</v>
      </c>
      <c r="I336" s="2">
        <f t="shared" si="53"/>
        <v>1358.6899999999998</v>
      </c>
      <c r="J336" s="2">
        <f t="shared" si="56"/>
        <v>1334.9433333333334</v>
      </c>
      <c r="K336" s="2">
        <f t="shared" si="57"/>
        <v>1341.6200000000001</v>
      </c>
      <c r="L336" s="2">
        <f t="shared" si="48"/>
        <v>1268.2600000000002</v>
      </c>
      <c r="M336" s="2">
        <f t="shared" si="49"/>
        <v>1175.1666666666665</v>
      </c>
      <c r="N336" s="2">
        <f t="shared" si="54"/>
        <v>1261.6822222222222</v>
      </c>
      <c r="O336" s="4" t="str">
        <f t="shared" si="55"/>
        <v>买</v>
      </c>
      <c r="P336" s="4" t="str">
        <f t="shared" si="51"/>
        <v/>
      </c>
      <c r="Q336" s="3">
        <f>IF(O335="买",E336/E335-1,0)-IF(P336=1,计算结果!B$17,0)</f>
        <v>9.1269057081586613E-3</v>
      </c>
      <c r="R336" s="2">
        <f t="shared" si="52"/>
        <v>1.441232464621746</v>
      </c>
      <c r="S336" s="3">
        <f>1-R336/MAX(R$2:R336)</f>
        <v>0</v>
      </c>
    </row>
    <row r="337" spans="1:19" x14ac:dyDescent="0.15">
      <c r="A337" s="1">
        <v>38868</v>
      </c>
      <c r="B337">
        <v>1377.45</v>
      </c>
      <c r="C337">
        <v>1386.94</v>
      </c>
      <c r="D337">
        <v>1355.01</v>
      </c>
      <c r="E337" s="2">
        <v>1365.45</v>
      </c>
      <c r="F337" s="16">
        <v>29359691776</v>
      </c>
      <c r="G337" s="3">
        <f t="shared" si="50"/>
        <v>-9.6536017871130531E-3</v>
      </c>
      <c r="H337" s="3">
        <f>1-E337/MAX(E$2:E337)</f>
        <v>9.6536017871130531E-3</v>
      </c>
      <c r="I337" s="2">
        <f t="shared" si="53"/>
        <v>1370.1666666666667</v>
      </c>
      <c r="J337" s="2">
        <f t="shared" si="56"/>
        <v>1342.91</v>
      </c>
      <c r="K337" s="2">
        <f t="shared" si="57"/>
        <v>1342.7275000000002</v>
      </c>
      <c r="L337" s="2">
        <f t="shared" si="48"/>
        <v>1277.887916666667</v>
      </c>
      <c r="M337" s="2">
        <f t="shared" si="49"/>
        <v>1182.2797916666666</v>
      </c>
      <c r="N337" s="2">
        <f t="shared" si="54"/>
        <v>1267.6317361111114</v>
      </c>
      <c r="O337" s="4" t="str">
        <f t="shared" si="55"/>
        <v>买</v>
      </c>
      <c r="P337" s="4" t="str">
        <f t="shared" si="51"/>
        <v/>
      </c>
      <c r="Q337" s="3">
        <f>IF(O336="买",E337/E336-1,0)-IF(P337=1,计算结果!B$17,0)</f>
        <v>-9.6536017871130531E-3</v>
      </c>
      <c r="R337" s="2">
        <f t="shared" si="52"/>
        <v>1.4273193803256281</v>
      </c>
      <c r="S337" s="3">
        <f>1-R337/MAX(R$2:R337)</f>
        <v>9.6536017871131641E-3</v>
      </c>
    </row>
    <row r="338" spans="1:19" x14ac:dyDescent="0.15">
      <c r="A338" s="1">
        <v>38869</v>
      </c>
      <c r="B338">
        <v>1364.18</v>
      </c>
      <c r="C338">
        <v>1403.27</v>
      </c>
      <c r="D338">
        <v>1362.94</v>
      </c>
      <c r="E338" s="2">
        <v>1402.88</v>
      </c>
      <c r="F338" s="16">
        <v>31383492608</v>
      </c>
      <c r="G338" s="3">
        <f t="shared" si="50"/>
        <v>2.7412208429455465E-2</v>
      </c>
      <c r="H338" s="3">
        <f>1-E338/MAX(E$2:E338)</f>
        <v>0</v>
      </c>
      <c r="I338" s="2">
        <f t="shared" si="53"/>
        <v>1382.3633333333335</v>
      </c>
      <c r="J338" s="2">
        <f t="shared" si="56"/>
        <v>1358.6833333333334</v>
      </c>
      <c r="K338" s="2">
        <f t="shared" si="57"/>
        <v>1348.7066666666667</v>
      </c>
      <c r="L338" s="2">
        <f t="shared" si="48"/>
        <v>1288.4595833333335</v>
      </c>
      <c r="M338" s="2">
        <f t="shared" si="49"/>
        <v>1189.8885416666665</v>
      </c>
      <c r="N338" s="2">
        <f t="shared" si="54"/>
        <v>1275.6849305555554</v>
      </c>
      <c r="O338" s="4" t="str">
        <f t="shared" si="55"/>
        <v>买</v>
      </c>
      <c r="P338" s="4" t="str">
        <f t="shared" si="51"/>
        <v/>
      </c>
      <c r="Q338" s="3">
        <f>IF(O337="买",E338/E337-1,0)-IF(P338=1,计算结果!B$17,0)</f>
        <v>2.7412208429455465E-2</v>
      </c>
      <c r="R338" s="2">
        <f t="shared" si="52"/>
        <v>1.4664453566745155</v>
      </c>
      <c r="S338" s="3">
        <f>1-R338/MAX(R$2:R338)</f>
        <v>0</v>
      </c>
    </row>
    <row r="339" spans="1:19" x14ac:dyDescent="0.15">
      <c r="A339" s="1">
        <v>38870</v>
      </c>
      <c r="B339">
        <v>1406.62</v>
      </c>
      <c r="C339">
        <v>1411.78</v>
      </c>
      <c r="D339">
        <v>1382</v>
      </c>
      <c r="E339" s="2">
        <v>1390.12</v>
      </c>
      <c r="F339" s="16">
        <v>37407322112</v>
      </c>
      <c r="G339" s="3">
        <f t="shared" si="50"/>
        <v>-9.095574817518437E-3</v>
      </c>
      <c r="H339" s="3">
        <f>1-E339/MAX(E$2:E339)</f>
        <v>9.095574817518437E-3</v>
      </c>
      <c r="I339" s="2">
        <f t="shared" si="53"/>
        <v>1386.1499999999999</v>
      </c>
      <c r="J339" s="2">
        <f t="shared" si="56"/>
        <v>1372.42</v>
      </c>
      <c r="K339" s="2">
        <f t="shared" si="57"/>
        <v>1353.2566666666664</v>
      </c>
      <c r="L339" s="2">
        <f t="shared" si="48"/>
        <v>1298.76875</v>
      </c>
      <c r="M339" s="2">
        <f t="shared" si="49"/>
        <v>1197.1668749999997</v>
      </c>
      <c r="N339" s="2">
        <f t="shared" si="54"/>
        <v>1283.064097222222</v>
      </c>
      <c r="O339" s="4" t="str">
        <f t="shared" si="55"/>
        <v>买</v>
      </c>
      <c r="P339" s="4" t="str">
        <f t="shared" si="51"/>
        <v/>
      </c>
      <c r="Q339" s="3">
        <f>IF(O338="买",E339/E338-1,0)-IF(P339=1,计算结果!B$17,0)</f>
        <v>-9.095574817518437E-3</v>
      </c>
      <c r="R339" s="2">
        <f t="shared" si="52"/>
        <v>1.4531071932170798</v>
      </c>
      <c r="S339" s="3">
        <f>1-R339/MAX(R$2:R339)</f>
        <v>9.095574817518548E-3</v>
      </c>
    </row>
    <row r="340" spans="1:19" x14ac:dyDescent="0.15">
      <c r="A340" s="1">
        <v>38873</v>
      </c>
      <c r="B340">
        <v>1391.46</v>
      </c>
      <c r="C340">
        <v>1403.3</v>
      </c>
      <c r="D340">
        <v>1362.72</v>
      </c>
      <c r="E340" s="2">
        <v>1403.16</v>
      </c>
      <c r="F340" s="16">
        <v>29784741888</v>
      </c>
      <c r="G340" s="3">
        <f t="shared" si="50"/>
        <v>9.3804851379737375E-3</v>
      </c>
      <c r="H340" s="3">
        <f>1-E340/MAX(E$2:E340)</f>
        <v>0</v>
      </c>
      <c r="I340" s="2">
        <f t="shared" si="53"/>
        <v>1398.72</v>
      </c>
      <c r="J340" s="2">
        <f t="shared" si="56"/>
        <v>1384.4433333333334</v>
      </c>
      <c r="K340" s="2">
        <f t="shared" si="57"/>
        <v>1359.2533333333331</v>
      </c>
      <c r="L340" s="2">
        <f t="shared" si="48"/>
        <v>1309.6533333333334</v>
      </c>
      <c r="M340" s="2">
        <f t="shared" si="49"/>
        <v>1204.5729166666663</v>
      </c>
      <c r="N340" s="2">
        <f t="shared" si="54"/>
        <v>1291.159861111111</v>
      </c>
      <c r="O340" s="4" t="str">
        <f t="shared" si="55"/>
        <v>买</v>
      </c>
      <c r="P340" s="4" t="str">
        <f t="shared" si="51"/>
        <v/>
      </c>
      <c r="Q340" s="3">
        <f>IF(O339="买",E340/E339-1,0)-IF(P340=1,计算结果!B$17,0)</f>
        <v>9.3804851379737375E-3</v>
      </c>
      <c r="R340" s="2">
        <f t="shared" si="52"/>
        <v>1.4667380436469353</v>
      </c>
      <c r="S340" s="3">
        <f>1-R340/MAX(R$2:R340)</f>
        <v>0</v>
      </c>
    </row>
    <row r="341" spans="1:19" x14ac:dyDescent="0.15">
      <c r="A341" s="1">
        <v>38874</v>
      </c>
      <c r="B341">
        <v>1400.27</v>
      </c>
      <c r="C341">
        <v>1413.11</v>
      </c>
      <c r="D341">
        <v>1391.9</v>
      </c>
      <c r="E341" s="2">
        <v>1399.14</v>
      </c>
      <c r="F341" s="16">
        <v>26497855488</v>
      </c>
      <c r="G341" s="3">
        <f t="shared" si="50"/>
        <v>-2.8649619430428652E-3</v>
      </c>
      <c r="H341" s="3">
        <f>1-E341/MAX(E$2:E341)</f>
        <v>2.8649619430428652E-3</v>
      </c>
      <c r="I341" s="2">
        <f t="shared" si="53"/>
        <v>1397.4733333333334</v>
      </c>
      <c r="J341" s="2">
        <f t="shared" si="56"/>
        <v>1389.9183333333333</v>
      </c>
      <c r="K341" s="2">
        <f t="shared" si="57"/>
        <v>1362.0066666666664</v>
      </c>
      <c r="L341" s="2">
        <f t="shared" si="48"/>
        <v>1319.7954166666668</v>
      </c>
      <c r="M341" s="2">
        <f t="shared" si="49"/>
        <v>1211.8770833333331</v>
      </c>
      <c r="N341" s="2">
        <f t="shared" si="54"/>
        <v>1297.8930555555553</v>
      </c>
      <c r="O341" s="4" t="str">
        <f t="shared" si="55"/>
        <v>买</v>
      </c>
      <c r="P341" s="4" t="str">
        <f t="shared" si="51"/>
        <v/>
      </c>
      <c r="Q341" s="3">
        <f>IF(O340="买",E341/E340-1,0)-IF(P341=1,计算结果!B$17,0)</f>
        <v>-2.8649619430428652E-3</v>
      </c>
      <c r="R341" s="2">
        <f t="shared" si="52"/>
        <v>1.4625358949714737</v>
      </c>
      <c r="S341" s="3">
        <f>1-R341/MAX(R$2:R341)</f>
        <v>2.8649619430428652E-3</v>
      </c>
    </row>
    <row r="342" spans="1:19" x14ac:dyDescent="0.15">
      <c r="A342" s="1">
        <v>38875</v>
      </c>
      <c r="B342">
        <v>1398.18</v>
      </c>
      <c r="C342">
        <v>1398.18</v>
      </c>
      <c r="D342">
        <v>1319.7</v>
      </c>
      <c r="E342" s="2">
        <v>1320.23</v>
      </c>
      <c r="F342" s="16">
        <v>31076290560</v>
      </c>
      <c r="G342" s="3">
        <f t="shared" si="50"/>
        <v>-5.6398930771759836E-2</v>
      </c>
      <c r="H342" s="3">
        <f>1-E342/MAX(E$2:E342)</f>
        <v>5.9102311924513318E-2</v>
      </c>
      <c r="I342" s="2">
        <f t="shared" si="53"/>
        <v>1374.176666666667</v>
      </c>
      <c r="J342" s="2">
        <f t="shared" si="56"/>
        <v>1380.1633333333332</v>
      </c>
      <c r="K342" s="2">
        <f t="shared" si="57"/>
        <v>1357.5533333333333</v>
      </c>
      <c r="L342" s="2">
        <f t="shared" si="48"/>
        <v>1326.6687500000003</v>
      </c>
      <c r="M342" s="2">
        <f t="shared" si="49"/>
        <v>1217.6610416666665</v>
      </c>
      <c r="N342" s="2">
        <f t="shared" si="54"/>
        <v>1300.6277083333334</v>
      </c>
      <c r="O342" s="4" t="str">
        <f t="shared" si="55"/>
        <v>买</v>
      </c>
      <c r="P342" s="4" t="str">
        <f t="shared" si="51"/>
        <v/>
      </c>
      <c r="Q342" s="3">
        <f>IF(O341="买",E342/E341-1,0)-IF(P342=1,计算结果!B$17,0)</f>
        <v>-5.6398930771759836E-2</v>
      </c>
      <c r="R342" s="2">
        <f t="shared" si="52"/>
        <v>1.3800504342797637</v>
      </c>
      <c r="S342" s="3">
        <f>1-R342/MAX(R$2:R342)</f>
        <v>5.9102311924513318E-2</v>
      </c>
    </row>
    <row r="343" spans="1:19" x14ac:dyDescent="0.15">
      <c r="A343" s="1">
        <v>38876</v>
      </c>
      <c r="B343">
        <v>1309.07</v>
      </c>
      <c r="C343">
        <v>1331.89</v>
      </c>
      <c r="D343">
        <v>1286.9000000000001</v>
      </c>
      <c r="E343" s="2">
        <v>1325.98</v>
      </c>
      <c r="F343" s="16">
        <v>26462586880</v>
      </c>
      <c r="G343" s="3">
        <f t="shared" si="50"/>
        <v>4.3553017277293549E-3</v>
      </c>
      <c r="H343" s="3">
        <f>1-E343/MAX(E$2:E343)</f>
        <v>5.5004418598021632E-2</v>
      </c>
      <c r="I343" s="2">
        <f t="shared" si="53"/>
        <v>1348.45</v>
      </c>
      <c r="J343" s="2">
        <f t="shared" si="56"/>
        <v>1373.585</v>
      </c>
      <c r="K343" s="2">
        <f t="shared" si="57"/>
        <v>1358.2474999999997</v>
      </c>
      <c r="L343" s="2">
        <f t="shared" si="48"/>
        <v>1333.07</v>
      </c>
      <c r="M343" s="2">
        <f t="shared" si="49"/>
        <v>1223.3958333333333</v>
      </c>
      <c r="N343" s="2">
        <f t="shared" si="54"/>
        <v>1304.9044444444444</v>
      </c>
      <c r="O343" s="4" t="str">
        <f t="shared" si="55"/>
        <v>买</v>
      </c>
      <c r="P343" s="4" t="str">
        <f t="shared" si="51"/>
        <v/>
      </c>
      <c r="Q343" s="3">
        <f>IF(O342="买",E343/E342-1,0)-IF(P343=1,计算结果!B$17,0)</f>
        <v>4.3553017277293549E-3</v>
      </c>
      <c r="R343" s="2">
        <f t="shared" si="52"/>
        <v>1.386060970320536</v>
      </c>
      <c r="S343" s="3">
        <f>1-R343/MAX(R$2:R343)</f>
        <v>5.5004418598021632E-2</v>
      </c>
    </row>
    <row r="344" spans="1:19" x14ac:dyDescent="0.15">
      <c r="A344" s="1">
        <v>38877</v>
      </c>
      <c r="B344">
        <v>1320.81</v>
      </c>
      <c r="C344">
        <v>1329.83</v>
      </c>
      <c r="D344">
        <v>1293.05</v>
      </c>
      <c r="E344" s="2">
        <v>1294.19</v>
      </c>
      <c r="F344" s="16">
        <v>21631041536</v>
      </c>
      <c r="G344" s="3">
        <f t="shared" si="50"/>
        <v>-2.3974720584020837E-2</v>
      </c>
      <c r="H344" s="3">
        <f>1-E344/MAX(E$2:E344)</f>
        <v>7.766042361526837E-2</v>
      </c>
      <c r="I344" s="2">
        <f t="shared" si="53"/>
        <v>1313.4666666666667</v>
      </c>
      <c r="J344" s="2">
        <f t="shared" si="56"/>
        <v>1355.47</v>
      </c>
      <c r="K344" s="2">
        <f t="shared" si="57"/>
        <v>1357.0766666666666</v>
      </c>
      <c r="L344" s="2">
        <f t="shared" si="48"/>
        <v>1336.2262499999999</v>
      </c>
      <c r="M344" s="2">
        <f t="shared" si="49"/>
        <v>1228.3585416666665</v>
      </c>
      <c r="N344" s="2">
        <f t="shared" si="54"/>
        <v>1307.2204861111111</v>
      </c>
      <c r="O344" s="4" t="str">
        <f t="shared" si="55"/>
        <v>卖</v>
      </c>
      <c r="P344" s="4">
        <f t="shared" si="51"/>
        <v>1</v>
      </c>
      <c r="Q344" s="3">
        <f>IF(O343="买",E344/E343-1,0)-IF(P344=1,计算结果!B$17,0)</f>
        <v>-2.3974720584020837E-2</v>
      </c>
      <c r="R344" s="2">
        <f t="shared" si="52"/>
        <v>1.3528305458446843</v>
      </c>
      <c r="S344" s="3">
        <f>1-R344/MAX(R$2:R344)</f>
        <v>7.766042361526837E-2</v>
      </c>
    </row>
    <row r="345" spans="1:19" x14ac:dyDescent="0.15">
      <c r="A345" s="1">
        <v>38880</v>
      </c>
      <c r="B345">
        <v>1283.83</v>
      </c>
      <c r="C345">
        <v>1308.1199999999999</v>
      </c>
      <c r="D345">
        <v>1275.4000000000001</v>
      </c>
      <c r="E345" s="2">
        <v>1297.67</v>
      </c>
      <c r="F345" s="16">
        <v>15025359872</v>
      </c>
      <c r="G345" s="3">
        <f t="shared" si="50"/>
        <v>2.6889405728680593E-3</v>
      </c>
      <c r="H345" s="3">
        <f>1-E345/MAX(E$2:E345)</f>
        <v>7.5180307306365601E-2</v>
      </c>
      <c r="I345" s="2">
        <f t="shared" si="53"/>
        <v>1305.9466666666667</v>
      </c>
      <c r="J345" s="2">
        <f t="shared" si="56"/>
        <v>1340.0616666666667</v>
      </c>
      <c r="K345" s="2">
        <f t="shared" si="57"/>
        <v>1356.2408333333333</v>
      </c>
      <c r="L345" s="2">
        <f t="shared" si="48"/>
        <v>1338.1454166666665</v>
      </c>
      <c r="M345" s="2">
        <f t="shared" si="49"/>
        <v>1233.1997916666667</v>
      </c>
      <c r="N345" s="2">
        <f t="shared" si="54"/>
        <v>1309.1953472222222</v>
      </c>
      <c r="O345" s="4" t="str">
        <f t="shared" si="55"/>
        <v>卖</v>
      </c>
      <c r="P345" s="4" t="str">
        <f t="shared" si="51"/>
        <v/>
      </c>
      <c r="Q345" s="3">
        <f>IF(O344="买",E345/E344-1,0)-IF(P345=1,计算结果!B$17,0)</f>
        <v>0</v>
      </c>
      <c r="R345" s="2">
        <f t="shared" si="52"/>
        <v>1.3528305458446843</v>
      </c>
      <c r="S345" s="3">
        <f>1-R345/MAX(R$2:R345)</f>
        <v>7.766042361526837E-2</v>
      </c>
    </row>
    <row r="346" spans="1:19" x14ac:dyDescent="0.15">
      <c r="A346" s="1">
        <v>38881</v>
      </c>
      <c r="B346">
        <v>1296.4100000000001</v>
      </c>
      <c r="C346">
        <v>1312.13</v>
      </c>
      <c r="D346">
        <v>1284.6199999999999</v>
      </c>
      <c r="E346" s="2">
        <v>1298.28</v>
      </c>
      <c r="F346" s="16">
        <v>16716170240</v>
      </c>
      <c r="G346" s="3">
        <f t="shared" si="50"/>
        <v>4.7007328519566016E-4</v>
      </c>
      <c r="H346" s="3">
        <f>1-E346/MAX(E$2:E346)</f>
        <v>7.4745574275207449E-2</v>
      </c>
      <c r="I346" s="2">
        <f t="shared" si="53"/>
        <v>1296.7133333333334</v>
      </c>
      <c r="J346" s="2">
        <f t="shared" si="56"/>
        <v>1322.5816666666667</v>
      </c>
      <c r="K346" s="2">
        <f t="shared" si="57"/>
        <v>1353.5125</v>
      </c>
      <c r="L346" s="2">
        <f t="shared" ref="L346:L409" si="58">AVERAGE(E323:E346)</f>
        <v>1339.4933333333331</v>
      </c>
      <c r="M346" s="2">
        <f t="shared" si="49"/>
        <v>1238.2549999999999</v>
      </c>
      <c r="N346" s="2">
        <f t="shared" si="54"/>
        <v>1310.4202777777775</v>
      </c>
      <c r="O346" s="4" t="str">
        <f t="shared" si="55"/>
        <v>卖</v>
      </c>
      <c r="P346" s="4" t="str">
        <f t="shared" si="51"/>
        <v/>
      </c>
      <c r="Q346" s="3">
        <f>IF(O345="买",E346/E345-1,0)-IF(P346=1,计算结果!B$17,0)</f>
        <v>0</v>
      </c>
      <c r="R346" s="2">
        <f t="shared" si="52"/>
        <v>1.3528305458446843</v>
      </c>
      <c r="S346" s="3">
        <f>1-R346/MAX(R$2:R346)</f>
        <v>7.766042361526837E-2</v>
      </c>
    </row>
    <row r="347" spans="1:19" x14ac:dyDescent="0.15">
      <c r="A347" s="1">
        <v>38882</v>
      </c>
      <c r="B347">
        <v>1291.69</v>
      </c>
      <c r="C347">
        <v>1291.69</v>
      </c>
      <c r="D347">
        <v>1269.52</v>
      </c>
      <c r="E347" s="2">
        <v>1283.8800000000001</v>
      </c>
      <c r="F347" s="16">
        <v>15982326784</v>
      </c>
      <c r="G347" s="3">
        <f t="shared" si="50"/>
        <v>-1.1091598114428169E-2</v>
      </c>
      <c r="H347" s="3">
        <f>1-E347/MAX(E$2:E347)</f>
        <v>8.5008124518942907E-2</v>
      </c>
      <c r="I347" s="2">
        <f t="shared" si="53"/>
        <v>1293.2766666666666</v>
      </c>
      <c r="J347" s="2">
        <f t="shared" si="56"/>
        <v>1303.3716666666667</v>
      </c>
      <c r="K347" s="2">
        <f t="shared" si="57"/>
        <v>1346.6450000000002</v>
      </c>
      <c r="L347" s="2">
        <f t="shared" si="58"/>
        <v>1340.6949999999999</v>
      </c>
      <c r="M347" s="2">
        <f t="shared" si="49"/>
        <v>1242.8964583333332</v>
      </c>
      <c r="N347" s="2">
        <f t="shared" si="54"/>
        <v>1310.0788194444444</v>
      </c>
      <c r="O347" s="4" t="str">
        <f t="shared" si="55"/>
        <v>卖</v>
      </c>
      <c r="P347" s="4" t="str">
        <f t="shared" si="51"/>
        <v/>
      </c>
      <c r="Q347" s="3">
        <f>IF(O346="买",E347/E346-1,0)-IF(P347=1,计算结果!B$17,0)</f>
        <v>0</v>
      </c>
      <c r="R347" s="2">
        <f t="shared" si="52"/>
        <v>1.3528305458446843</v>
      </c>
      <c r="S347" s="3">
        <f>1-R347/MAX(R$2:R347)</f>
        <v>7.766042361526837E-2</v>
      </c>
    </row>
    <row r="348" spans="1:19" x14ac:dyDescent="0.15">
      <c r="A348" s="1">
        <v>38883</v>
      </c>
      <c r="B348">
        <v>1283.72</v>
      </c>
      <c r="C348">
        <v>1300.1099999999999</v>
      </c>
      <c r="D348">
        <v>1280.5</v>
      </c>
      <c r="E348" s="2">
        <v>1285.3900000000001</v>
      </c>
      <c r="F348" s="16">
        <v>12947893248</v>
      </c>
      <c r="G348" s="3">
        <f t="shared" si="50"/>
        <v>1.1761223790385245E-3</v>
      </c>
      <c r="H348" s="3">
        <f>1-E348/MAX(E$2:E348)</f>
        <v>8.3931982097551261E-2</v>
      </c>
      <c r="I348" s="2">
        <f t="shared" si="53"/>
        <v>1289.1833333333334</v>
      </c>
      <c r="J348" s="2">
        <f t="shared" si="56"/>
        <v>1297.5650000000001</v>
      </c>
      <c r="K348" s="2">
        <f t="shared" si="57"/>
        <v>1338.8641666666665</v>
      </c>
      <c r="L348" s="2">
        <f t="shared" si="58"/>
        <v>1340.2420833333331</v>
      </c>
      <c r="M348" s="2">
        <f t="shared" si="49"/>
        <v>1247.1895833333331</v>
      </c>
      <c r="N348" s="2">
        <f t="shared" si="54"/>
        <v>1308.7652777777776</v>
      </c>
      <c r="O348" s="4" t="str">
        <f t="shared" si="55"/>
        <v>卖</v>
      </c>
      <c r="P348" s="4" t="str">
        <f t="shared" si="51"/>
        <v/>
      </c>
      <c r="Q348" s="3">
        <f>IF(O347="买",E348/E347-1,0)-IF(P348=1,计算结果!B$17,0)</f>
        <v>0</v>
      </c>
      <c r="R348" s="2">
        <f t="shared" si="52"/>
        <v>1.3528305458446843</v>
      </c>
      <c r="S348" s="3">
        <f>1-R348/MAX(R$2:R348)</f>
        <v>7.766042361526837E-2</v>
      </c>
    </row>
    <row r="349" spans="1:19" x14ac:dyDescent="0.15">
      <c r="A349" s="1">
        <v>38884</v>
      </c>
      <c r="B349">
        <v>1290</v>
      </c>
      <c r="C349">
        <v>1318.02</v>
      </c>
      <c r="D349">
        <v>1290</v>
      </c>
      <c r="E349" s="2">
        <v>1318.01</v>
      </c>
      <c r="F349" s="16">
        <v>16152374272</v>
      </c>
      <c r="G349" s="3">
        <f t="shared" si="50"/>
        <v>2.5377511883552861E-2</v>
      </c>
      <c r="H349" s="3">
        <f>1-E349/MAX(E$2:E349)</f>
        <v>6.0684455087089195E-2</v>
      </c>
      <c r="I349" s="2">
        <f t="shared" si="53"/>
        <v>1295.7600000000002</v>
      </c>
      <c r="J349" s="2">
        <f t="shared" si="56"/>
        <v>1296.2366666666669</v>
      </c>
      <c r="K349" s="2">
        <f t="shared" si="57"/>
        <v>1334.9108333333336</v>
      </c>
      <c r="L349" s="2">
        <f t="shared" si="58"/>
        <v>1338.8191666666664</v>
      </c>
      <c r="M349" s="2">
        <f t="shared" si="49"/>
        <v>1251.9529166666666</v>
      </c>
      <c r="N349" s="2">
        <f t="shared" si="54"/>
        <v>1308.5609722222223</v>
      </c>
      <c r="O349" s="4" t="str">
        <f t="shared" si="55"/>
        <v>买</v>
      </c>
      <c r="P349" s="4">
        <f t="shared" si="51"/>
        <v>1</v>
      </c>
      <c r="Q349" s="3">
        <f>IF(O348="买",E349/E348-1,0)-IF(P349=1,计算结果!B$17,0)</f>
        <v>0</v>
      </c>
      <c r="R349" s="2">
        <f t="shared" si="52"/>
        <v>1.3528305458446843</v>
      </c>
      <c r="S349" s="3">
        <f>1-R349/MAX(R$2:R349)</f>
        <v>7.766042361526837E-2</v>
      </c>
    </row>
    <row r="350" spans="1:19" x14ac:dyDescent="0.15">
      <c r="A350" s="1">
        <v>38887</v>
      </c>
      <c r="B350">
        <v>1306.26</v>
      </c>
      <c r="C350">
        <v>1341.99</v>
      </c>
      <c r="D350">
        <v>1294.9000000000001</v>
      </c>
      <c r="E350" s="2">
        <v>1334.89</v>
      </c>
      <c r="F350" s="16">
        <v>18672646144</v>
      </c>
      <c r="G350" s="3">
        <f t="shared" si="50"/>
        <v>1.2807186591907493E-2</v>
      </c>
      <c r="H350" s="3">
        <f>1-E350/MAX(E$2:E350)</f>
        <v>4.8654465634710209E-2</v>
      </c>
      <c r="I350" s="2">
        <f t="shared" si="53"/>
        <v>1312.7633333333333</v>
      </c>
      <c r="J350" s="2">
        <f t="shared" si="56"/>
        <v>1303.0200000000002</v>
      </c>
      <c r="K350" s="2">
        <f t="shared" si="57"/>
        <v>1329.2450000000001</v>
      </c>
      <c r="L350" s="2">
        <f t="shared" si="58"/>
        <v>1338.975833333333</v>
      </c>
      <c r="M350" s="2">
        <f t="shared" si="49"/>
        <v>1256.8470833333333</v>
      </c>
      <c r="N350" s="2">
        <f t="shared" si="54"/>
        <v>1308.3559722222219</v>
      </c>
      <c r="O350" s="4" t="str">
        <f t="shared" si="55"/>
        <v>买</v>
      </c>
      <c r="P350" s="4" t="str">
        <f t="shared" si="51"/>
        <v/>
      </c>
      <c r="Q350" s="3">
        <f>IF(O349="买",E350/E349-1,0)-IF(P350=1,计算结果!B$17,0)</f>
        <v>1.2807186591907493E-2</v>
      </c>
      <c r="R350" s="2">
        <f t="shared" si="52"/>
        <v>1.3701564990725492</v>
      </c>
      <c r="S350" s="3">
        <f>1-R350/MAX(R$2:R350)</f>
        <v>6.5847848559408173E-2</v>
      </c>
    </row>
    <row r="351" spans="1:19" x14ac:dyDescent="0.15">
      <c r="A351" s="1">
        <v>38888</v>
      </c>
      <c r="B351">
        <v>1333.62</v>
      </c>
      <c r="C351">
        <v>1341.24</v>
      </c>
      <c r="D351">
        <v>1323.78</v>
      </c>
      <c r="E351" s="2">
        <v>1338.22</v>
      </c>
      <c r="F351" s="16">
        <v>16416714752</v>
      </c>
      <c r="G351" s="3">
        <f t="shared" si="50"/>
        <v>2.494587569013218E-3</v>
      </c>
      <c r="H351" s="3">
        <f>1-E351/MAX(E$2:E351)</f>
        <v>4.6281250890846448E-2</v>
      </c>
      <c r="I351" s="2">
        <f t="shared" si="53"/>
        <v>1330.3733333333332</v>
      </c>
      <c r="J351" s="2">
        <f t="shared" si="56"/>
        <v>1309.7783333333334</v>
      </c>
      <c r="K351" s="2">
        <f t="shared" si="57"/>
        <v>1324.92</v>
      </c>
      <c r="L351" s="2">
        <f t="shared" si="58"/>
        <v>1339.0883333333331</v>
      </c>
      <c r="M351" s="2">
        <f t="shared" si="49"/>
        <v>1261.7425000000001</v>
      </c>
      <c r="N351" s="2">
        <f t="shared" si="54"/>
        <v>1308.5836111111112</v>
      </c>
      <c r="O351" s="4" t="str">
        <f t="shared" si="55"/>
        <v>买</v>
      </c>
      <c r="P351" s="4" t="str">
        <f t="shared" si="51"/>
        <v/>
      </c>
      <c r="Q351" s="3">
        <f>IF(O350="买",E351/E350-1,0)-IF(P351=1,计算结果!B$17,0)</f>
        <v>2.494587569013218E-3</v>
      </c>
      <c r="R351" s="2">
        <f t="shared" si="52"/>
        <v>1.3735744744427383</v>
      </c>
      <c r="S351" s="3">
        <f>1-R351/MAX(R$2:R351)</f>
        <v>6.3517524214857568E-2</v>
      </c>
    </row>
    <row r="352" spans="1:19" x14ac:dyDescent="0.15">
      <c r="A352" s="1">
        <v>38889</v>
      </c>
      <c r="B352">
        <v>1336.84</v>
      </c>
      <c r="C352">
        <v>1347</v>
      </c>
      <c r="D352">
        <v>1320.41</v>
      </c>
      <c r="E352" s="2">
        <v>1333.53</v>
      </c>
      <c r="F352" s="16">
        <v>18271592448</v>
      </c>
      <c r="G352" s="3">
        <f t="shared" si="50"/>
        <v>-3.5046554378204142E-3</v>
      </c>
      <c r="H352" s="3">
        <f>1-E352/MAX(E$2:E352)</f>
        <v>4.9623706491063069E-2</v>
      </c>
      <c r="I352" s="2">
        <f t="shared" si="53"/>
        <v>1335.5466666666669</v>
      </c>
      <c r="J352" s="2">
        <f t="shared" si="56"/>
        <v>1315.6533333333334</v>
      </c>
      <c r="K352" s="2">
        <f t="shared" si="57"/>
        <v>1319.1174999999998</v>
      </c>
      <c r="L352" s="2">
        <f t="shared" si="58"/>
        <v>1339.1854166666662</v>
      </c>
      <c r="M352" s="2">
        <f t="shared" si="49"/>
        <v>1266.5420833333333</v>
      </c>
      <c r="N352" s="2">
        <f t="shared" si="54"/>
        <v>1308.2816666666665</v>
      </c>
      <c r="O352" s="4" t="str">
        <f t="shared" si="55"/>
        <v>买</v>
      </c>
      <c r="P352" s="4" t="str">
        <f t="shared" si="51"/>
        <v/>
      </c>
      <c r="Q352" s="3">
        <f>IF(O351="买",E352/E351-1,0)-IF(P352=1,计算结果!B$17,0)</f>
        <v>-3.5046554378204142E-3</v>
      </c>
      <c r="R352" s="2">
        <f t="shared" si="52"/>
        <v>1.3687605691916311</v>
      </c>
      <c r="S352" s="3">
        <f>1-R352/MAX(R$2:R352)</f>
        <v>6.6799572616041525E-2</v>
      </c>
    </row>
    <row r="353" spans="1:19" x14ac:dyDescent="0.15">
      <c r="A353" s="1">
        <v>38890</v>
      </c>
      <c r="B353">
        <v>1331.93</v>
      </c>
      <c r="C353">
        <v>1341.73</v>
      </c>
      <c r="D353">
        <v>1326.15</v>
      </c>
      <c r="E353" s="2">
        <v>1331.55</v>
      </c>
      <c r="F353" s="16">
        <v>14642393088</v>
      </c>
      <c r="G353" s="3">
        <f t="shared" si="50"/>
        <v>-1.4847809948033142E-3</v>
      </c>
      <c r="H353" s="3">
        <f>1-E353/MAX(E$2:E353)</f>
        <v>5.1034807149576755E-2</v>
      </c>
      <c r="I353" s="2">
        <f t="shared" si="53"/>
        <v>1334.4333333333334</v>
      </c>
      <c r="J353" s="2">
        <f t="shared" si="56"/>
        <v>1323.5983333333334</v>
      </c>
      <c r="K353" s="2">
        <f t="shared" si="57"/>
        <v>1313.4849999999999</v>
      </c>
      <c r="L353" s="2">
        <f t="shared" si="58"/>
        <v>1337.7458333333329</v>
      </c>
      <c r="M353" s="2">
        <f t="shared" si="49"/>
        <v>1270.9929166666668</v>
      </c>
      <c r="N353" s="2">
        <f t="shared" si="54"/>
        <v>1307.4079166666668</v>
      </c>
      <c r="O353" s="4" t="str">
        <f t="shared" si="55"/>
        <v>买</v>
      </c>
      <c r="P353" s="4" t="str">
        <f t="shared" si="51"/>
        <v/>
      </c>
      <c r="Q353" s="3">
        <f>IF(O352="买",E353/E352-1,0)-IF(P353=1,计算结果!B$17,0)</f>
        <v>-1.4847809948033142E-3</v>
      </c>
      <c r="R353" s="2">
        <f t="shared" si="52"/>
        <v>1.3667282595120593</v>
      </c>
      <c r="S353" s="3">
        <f>1-R353/MAX(R$2:R353)</f>
        <v>6.8185170874963452E-2</v>
      </c>
    </row>
    <row r="354" spans="1:19" x14ac:dyDescent="0.15">
      <c r="A354" s="1">
        <v>38891</v>
      </c>
      <c r="B354">
        <v>1329.11</v>
      </c>
      <c r="C354">
        <v>1340.27</v>
      </c>
      <c r="D354">
        <v>1319.51</v>
      </c>
      <c r="E354" s="2">
        <v>1339.45</v>
      </c>
      <c r="F354" s="16">
        <v>15125536768</v>
      </c>
      <c r="G354" s="3">
        <f t="shared" si="50"/>
        <v>5.9329353009651697E-3</v>
      </c>
      <c r="H354" s="3">
        <f>1-E354/MAX(E$2:E354)</f>
        <v>4.5404658057527358E-2</v>
      </c>
      <c r="I354" s="2">
        <f t="shared" si="53"/>
        <v>1334.8433333333332</v>
      </c>
      <c r="J354" s="2">
        <f t="shared" si="56"/>
        <v>1332.6083333333333</v>
      </c>
      <c r="K354" s="2">
        <f t="shared" si="57"/>
        <v>1315.0866666666666</v>
      </c>
      <c r="L354" s="2">
        <f t="shared" si="58"/>
        <v>1336.3199999999997</v>
      </c>
      <c r="M354" s="2">
        <f t="shared" si="49"/>
        <v>1275.4958333333336</v>
      </c>
      <c r="N354" s="2">
        <f t="shared" si="54"/>
        <v>1308.9675</v>
      </c>
      <c r="O354" s="4" t="str">
        <f t="shared" si="55"/>
        <v>买</v>
      </c>
      <c r="P354" s="4" t="str">
        <f t="shared" si="51"/>
        <v/>
      </c>
      <c r="Q354" s="3">
        <f>IF(O353="买",E354/E353-1,0)-IF(P354=1,计算结果!B$17,0)</f>
        <v>5.9329353009651697E-3</v>
      </c>
      <c r="R354" s="2">
        <f t="shared" si="52"/>
        <v>1.3748369698497451</v>
      </c>
      <c r="S354" s="3">
        <f>1-R354/MAX(R$2:R354)</f>
        <v>6.2656773781284758E-2</v>
      </c>
    </row>
    <row r="355" spans="1:19" x14ac:dyDescent="0.15">
      <c r="A355" s="1">
        <v>38894</v>
      </c>
      <c r="B355">
        <v>1341.61</v>
      </c>
      <c r="C355">
        <v>1363.57</v>
      </c>
      <c r="D355">
        <v>1341.61</v>
      </c>
      <c r="E355" s="2">
        <v>1363.41</v>
      </c>
      <c r="F355" s="16">
        <v>18564767744</v>
      </c>
      <c r="G355" s="3">
        <f t="shared" si="50"/>
        <v>1.7887939079472837E-2</v>
      </c>
      <c r="H355" s="3">
        <f>1-E355/MAX(E$2:E355)</f>
        <v>2.8328914735311739E-2</v>
      </c>
      <c r="I355" s="2">
        <f t="shared" si="53"/>
        <v>1344.8033333333333</v>
      </c>
      <c r="J355" s="2">
        <f t="shared" si="56"/>
        <v>1340.175</v>
      </c>
      <c r="K355" s="2">
        <f t="shared" si="57"/>
        <v>1318.2058333333334</v>
      </c>
      <c r="L355" s="2">
        <f t="shared" si="58"/>
        <v>1338.2266666666662</v>
      </c>
      <c r="M355" s="2">
        <f t="shared" si="49"/>
        <v>1280.627916666667</v>
      </c>
      <c r="N355" s="2">
        <f t="shared" si="54"/>
        <v>1312.3534722222223</v>
      </c>
      <c r="O355" s="4" t="str">
        <f t="shared" si="55"/>
        <v>买</v>
      </c>
      <c r="P355" s="4" t="str">
        <f t="shared" si="51"/>
        <v/>
      </c>
      <c r="Q355" s="3">
        <f>IF(O354="买",E355/E354-1,0)-IF(P355=1,计算结果!B$17,0)</f>
        <v>1.7887939079472837E-2</v>
      </c>
      <c r="R355" s="2">
        <f t="shared" si="52"/>
        <v>1.3994299698106245</v>
      </c>
      <c r="S355" s="3">
        <f>1-R355/MAX(R$2:R355)</f>
        <v>4.5889635254127703E-2</v>
      </c>
    </row>
    <row r="356" spans="1:19" x14ac:dyDescent="0.15">
      <c r="A356" s="1">
        <v>38895</v>
      </c>
      <c r="B356">
        <v>1365.04</v>
      </c>
      <c r="C356">
        <v>1368.41</v>
      </c>
      <c r="D356">
        <v>1354.09</v>
      </c>
      <c r="E356" s="2">
        <v>1363.9</v>
      </c>
      <c r="F356" s="16">
        <v>16022197248</v>
      </c>
      <c r="G356" s="3">
        <f t="shared" si="50"/>
        <v>3.5939299257004009E-4</v>
      </c>
      <c r="H356" s="3">
        <f>1-E356/MAX(E$2:E356)</f>
        <v>2.7979702956184571E-2</v>
      </c>
      <c r="I356" s="2">
        <f t="shared" si="53"/>
        <v>1355.5866666666668</v>
      </c>
      <c r="J356" s="2">
        <f t="shared" si="56"/>
        <v>1345.01</v>
      </c>
      <c r="K356" s="2">
        <f t="shared" si="57"/>
        <v>1324.0150000000001</v>
      </c>
      <c r="L356" s="2">
        <f t="shared" si="58"/>
        <v>1340.5458333333333</v>
      </c>
      <c r="M356" s="2">
        <f t="shared" si="49"/>
        <v>1286.2522916666669</v>
      </c>
      <c r="N356" s="2">
        <f t="shared" si="54"/>
        <v>1316.9377083333336</v>
      </c>
      <c r="O356" s="4" t="str">
        <f t="shared" si="55"/>
        <v>买</v>
      </c>
      <c r="P356" s="4" t="str">
        <f t="shared" si="51"/>
        <v/>
      </c>
      <c r="Q356" s="3">
        <f>IF(O355="买",E356/E355-1,0)-IF(P356=1,计算结果!B$17,0)</f>
        <v>3.5939299257004009E-4</v>
      </c>
      <c r="R356" s="2">
        <f t="shared" si="52"/>
        <v>1.399932915135367</v>
      </c>
      <c r="S356" s="3">
        <f>1-R356/MAX(R$2:R356)</f>
        <v>4.5546734674899558E-2</v>
      </c>
    </row>
    <row r="357" spans="1:19" x14ac:dyDescent="0.15">
      <c r="A357" s="1">
        <v>38896</v>
      </c>
      <c r="B357">
        <v>1361.79</v>
      </c>
      <c r="C357">
        <v>1366.34</v>
      </c>
      <c r="D357">
        <v>1353.63</v>
      </c>
      <c r="E357" s="2">
        <v>1362.89</v>
      </c>
      <c r="F357" s="16">
        <v>14836163584</v>
      </c>
      <c r="G357" s="3">
        <f t="shared" si="50"/>
        <v>-7.4052349879027979E-4</v>
      </c>
      <c r="H357" s="3">
        <f>1-E357/MAX(E$2:E357)</f>
        <v>2.8699506827446597E-2</v>
      </c>
      <c r="I357" s="2">
        <f t="shared" si="53"/>
        <v>1363.4000000000003</v>
      </c>
      <c r="J357" s="2">
        <f t="shared" si="56"/>
        <v>1349.1216666666667</v>
      </c>
      <c r="K357" s="2">
        <f t="shared" si="57"/>
        <v>1329.45</v>
      </c>
      <c r="L357" s="2">
        <f t="shared" si="58"/>
        <v>1342.8454166666666</v>
      </c>
      <c r="M357" s="2">
        <f t="shared" si="49"/>
        <v>1291.3414583333335</v>
      </c>
      <c r="N357" s="2">
        <f t="shared" si="54"/>
        <v>1321.2122916666667</v>
      </c>
      <c r="O357" s="4" t="str">
        <f t="shared" si="55"/>
        <v>买</v>
      </c>
      <c r="P357" s="4" t="str">
        <f t="shared" si="51"/>
        <v/>
      </c>
      <c r="Q357" s="3">
        <f>IF(O356="买",E357/E356-1,0)-IF(P357=1,计算结果!B$17,0)</f>
        <v>-7.4052349879027979E-4</v>
      </c>
      <c r="R357" s="2">
        <f t="shared" si="52"/>
        <v>1.3988962319149794</v>
      </c>
      <c r="S357" s="3">
        <f>1-R357/MAX(R$2:R357)</f>
        <v>4.625352974636987E-2</v>
      </c>
    </row>
    <row r="358" spans="1:19" x14ac:dyDescent="0.15">
      <c r="A358" s="1">
        <v>38897</v>
      </c>
      <c r="B358">
        <v>1365.25</v>
      </c>
      <c r="C358">
        <v>1395.24</v>
      </c>
      <c r="D358">
        <v>1365.25</v>
      </c>
      <c r="E358" s="2">
        <v>1395.12</v>
      </c>
      <c r="F358" s="16">
        <v>24225652736</v>
      </c>
      <c r="G358" s="3">
        <f t="shared" si="50"/>
        <v>2.3648276823514669E-2</v>
      </c>
      <c r="H358" s="3">
        <f>1-E358/MAX(E$2:E358)</f>
        <v>5.7299238860858415E-3</v>
      </c>
      <c r="I358" s="2">
        <f t="shared" si="53"/>
        <v>1373.97</v>
      </c>
      <c r="J358" s="2">
        <f t="shared" si="56"/>
        <v>1359.3866666666665</v>
      </c>
      <c r="K358" s="2">
        <f t="shared" si="57"/>
        <v>1337.5200000000002</v>
      </c>
      <c r="L358" s="2">
        <f t="shared" si="58"/>
        <v>1345.5162499999999</v>
      </c>
      <c r="M358" s="2">
        <f t="shared" si="49"/>
        <v>1296.9812500000003</v>
      </c>
      <c r="N358" s="2">
        <f t="shared" si="54"/>
        <v>1326.6725000000001</v>
      </c>
      <c r="O358" s="4" t="str">
        <f t="shared" si="55"/>
        <v>买</v>
      </c>
      <c r="P358" s="4" t="str">
        <f t="shared" si="51"/>
        <v/>
      </c>
      <c r="Q358" s="3">
        <f>IF(O357="买",E358/E357-1,0)-IF(P358=1,计算结果!B$17,0)</f>
        <v>2.3648276823514669E-2</v>
      </c>
      <c r="R358" s="2">
        <f t="shared" si="52"/>
        <v>1.4319777172546764</v>
      </c>
      <c r="S358" s="3">
        <f>1-R358/MAX(R$2:R358)</f>
        <v>2.3699069198362066E-2</v>
      </c>
    </row>
    <row r="359" spans="1:19" x14ac:dyDescent="0.15">
      <c r="A359" s="1">
        <v>38898</v>
      </c>
      <c r="B359">
        <v>1402.59</v>
      </c>
      <c r="C359">
        <v>1408.79</v>
      </c>
      <c r="D359">
        <v>1384.99</v>
      </c>
      <c r="E359" s="2">
        <v>1393.96</v>
      </c>
      <c r="F359" s="16">
        <v>22942443520</v>
      </c>
      <c r="G359" s="3">
        <f t="shared" si="50"/>
        <v>-8.3146969436309615E-4</v>
      </c>
      <c r="H359" s="3">
        <f>1-E359/MAX(E$2:E359)</f>
        <v>6.5566293223866534E-3</v>
      </c>
      <c r="I359" s="2">
        <f t="shared" si="53"/>
        <v>1383.99</v>
      </c>
      <c r="J359" s="2">
        <f t="shared" si="56"/>
        <v>1369.7883333333332</v>
      </c>
      <c r="K359" s="2">
        <f t="shared" si="57"/>
        <v>1346.6933333333334</v>
      </c>
      <c r="L359" s="2">
        <f t="shared" si="58"/>
        <v>1346.6691666666666</v>
      </c>
      <c r="M359" s="2">
        <f t="shared" si="49"/>
        <v>1302.4537500000004</v>
      </c>
      <c r="N359" s="2">
        <f t="shared" si="54"/>
        <v>1331.9387500000003</v>
      </c>
      <c r="O359" s="4" t="str">
        <f t="shared" si="55"/>
        <v>买</v>
      </c>
      <c r="P359" s="4" t="str">
        <f t="shared" si="51"/>
        <v/>
      </c>
      <c r="Q359" s="3">
        <f>IF(O358="买",E359/E358-1,0)-IF(P359=1,计算结果!B$17,0)</f>
        <v>-8.3146969436309615E-4</v>
      </c>
      <c r="R359" s="2">
        <f t="shared" si="52"/>
        <v>1.4307870711797759</v>
      </c>
      <c r="S359" s="3">
        <f>1-R359/MAX(R$2:R359)</f>
        <v>2.4510833834902046E-2</v>
      </c>
    </row>
    <row r="360" spans="1:19" x14ac:dyDescent="0.15">
      <c r="A360" s="1">
        <v>38901</v>
      </c>
      <c r="B360">
        <v>1398.74</v>
      </c>
      <c r="C360">
        <v>1420.33</v>
      </c>
      <c r="D360">
        <v>1393.92</v>
      </c>
      <c r="E360" s="2">
        <v>1420.33</v>
      </c>
      <c r="F360" s="16">
        <v>24423131136</v>
      </c>
      <c r="G360" s="3">
        <f t="shared" si="50"/>
        <v>1.8917329048179221E-2</v>
      </c>
      <c r="H360" s="3">
        <f>1-E360/MAX(E$2:E360)</f>
        <v>0</v>
      </c>
      <c r="I360" s="2">
        <f t="shared" si="53"/>
        <v>1403.1366666666665</v>
      </c>
      <c r="J360" s="2">
        <f t="shared" si="56"/>
        <v>1383.2683333333334</v>
      </c>
      <c r="K360" s="2">
        <f t="shared" si="57"/>
        <v>1357.938333333333</v>
      </c>
      <c r="L360" s="2">
        <f t="shared" si="58"/>
        <v>1348.4012499999999</v>
      </c>
      <c r="M360" s="2">
        <f t="shared" si="49"/>
        <v>1308.3306250000005</v>
      </c>
      <c r="N360" s="2">
        <f t="shared" si="54"/>
        <v>1338.2234027777779</v>
      </c>
      <c r="O360" s="4" t="str">
        <f t="shared" si="55"/>
        <v>买</v>
      </c>
      <c r="P360" s="4" t="str">
        <f t="shared" si="51"/>
        <v/>
      </c>
      <c r="Q360" s="3">
        <f>IF(O359="买",E360/E359-1,0)-IF(P360=1,计算结果!B$17,0)</f>
        <v>1.8917329048179221E-2</v>
      </c>
      <c r="R360" s="2">
        <f t="shared" si="52"/>
        <v>1.4578537410031642</v>
      </c>
      <c r="S360" s="3">
        <f>1-R360/MAX(R$2:R360)</f>
        <v>6.0571842956230748E-3</v>
      </c>
    </row>
    <row r="361" spans="1:19" x14ac:dyDescent="0.15">
      <c r="A361" s="1">
        <v>38902</v>
      </c>
      <c r="B361">
        <v>1423.08</v>
      </c>
      <c r="C361">
        <v>1426.1</v>
      </c>
      <c r="D361">
        <v>1401.15</v>
      </c>
      <c r="E361" s="2">
        <v>1411.01</v>
      </c>
      <c r="F361" s="16">
        <v>28116074496</v>
      </c>
      <c r="G361" s="3">
        <f t="shared" si="50"/>
        <v>-6.5618553434764193E-3</v>
      </c>
      <c r="H361" s="3">
        <f>1-E361/MAX(E$2:E361)</f>
        <v>6.5618553434764193E-3</v>
      </c>
      <c r="I361" s="2">
        <f t="shared" si="53"/>
        <v>1408.4333333333334</v>
      </c>
      <c r="J361" s="2">
        <f t="shared" si="56"/>
        <v>1391.2016666666666</v>
      </c>
      <c r="K361" s="2">
        <f t="shared" si="57"/>
        <v>1365.6883333333333</v>
      </c>
      <c r="L361" s="2">
        <f t="shared" si="58"/>
        <v>1350.2995833333332</v>
      </c>
      <c r="M361" s="2">
        <f t="shared" si="49"/>
        <v>1314.0937500000007</v>
      </c>
      <c r="N361" s="2">
        <f t="shared" si="54"/>
        <v>1343.3605555555557</v>
      </c>
      <c r="O361" s="4" t="str">
        <f t="shared" si="55"/>
        <v>买</v>
      </c>
      <c r="P361" s="4" t="str">
        <f t="shared" si="51"/>
        <v/>
      </c>
      <c r="Q361" s="3">
        <f>IF(O360="买",E361/E360-1,0)-IF(P361=1,计算结果!B$17,0)</f>
        <v>-6.5618553434764193E-3</v>
      </c>
      <c r="R361" s="2">
        <f t="shared" si="52"/>
        <v>1.4482875156427555</v>
      </c>
      <c r="S361" s="3">
        <f>1-R361/MAX(R$2:R361)</f>
        <v>1.2579293271962833E-2</v>
      </c>
    </row>
    <row r="362" spans="1:19" x14ac:dyDescent="0.15">
      <c r="A362" s="1">
        <v>38903</v>
      </c>
      <c r="B362">
        <v>1409.9</v>
      </c>
      <c r="C362">
        <v>1409.9</v>
      </c>
      <c r="D362">
        <v>1377.22</v>
      </c>
      <c r="E362" s="2">
        <v>1393.01</v>
      </c>
      <c r="F362" s="16">
        <v>21154127872</v>
      </c>
      <c r="G362" s="3">
        <f t="shared" si="50"/>
        <v>-1.2756819583135459E-2</v>
      </c>
      <c r="H362" s="3">
        <f>1-E362/MAX(E$2:E362)</f>
        <v>1.9234966521864627E-2</v>
      </c>
      <c r="I362" s="2">
        <f t="shared" si="53"/>
        <v>1408.1166666666668</v>
      </c>
      <c r="J362" s="2">
        <f t="shared" si="56"/>
        <v>1396.0533333333333</v>
      </c>
      <c r="K362" s="2">
        <f t="shared" si="57"/>
        <v>1370.5316666666665</v>
      </c>
      <c r="L362" s="2">
        <f t="shared" si="58"/>
        <v>1349.8883333333331</v>
      </c>
      <c r="M362" s="2">
        <f t="shared" si="49"/>
        <v>1319.1739583333338</v>
      </c>
      <c r="N362" s="2">
        <f t="shared" si="54"/>
        <v>1346.5313194444445</v>
      </c>
      <c r="O362" s="4" t="str">
        <f t="shared" si="55"/>
        <v>买</v>
      </c>
      <c r="P362" s="4" t="str">
        <f t="shared" si="51"/>
        <v/>
      </c>
      <c r="Q362" s="3">
        <f>IF(O361="买",E362/E361-1,0)-IF(P362=1,计算结果!B$17,0)</f>
        <v>-1.2756819583135459E-2</v>
      </c>
      <c r="R362" s="2">
        <f t="shared" si="52"/>
        <v>1.4298119731011933</v>
      </c>
      <c r="S362" s="3">
        <f>1-R362/MAX(R$2:R362)</f>
        <v>2.5175641080344535E-2</v>
      </c>
    </row>
    <row r="363" spans="1:19" x14ac:dyDescent="0.15">
      <c r="A363" s="1">
        <v>38904</v>
      </c>
      <c r="B363">
        <v>1391.64</v>
      </c>
      <c r="C363">
        <v>1418.76</v>
      </c>
      <c r="D363">
        <v>1390.19</v>
      </c>
      <c r="E363" s="2">
        <v>1418.68</v>
      </c>
      <c r="F363" s="16">
        <v>21637517312</v>
      </c>
      <c r="G363" s="3">
        <f t="shared" si="50"/>
        <v>1.8427721265461106E-2</v>
      </c>
      <c r="H363" s="3">
        <f>1-E363/MAX(E$2:E363)</f>
        <v>1.1617018580187821E-3</v>
      </c>
      <c r="I363" s="2">
        <f t="shared" si="53"/>
        <v>1407.5666666666666</v>
      </c>
      <c r="J363" s="2">
        <f t="shared" si="56"/>
        <v>1405.3516666666667</v>
      </c>
      <c r="K363" s="2">
        <f t="shared" si="57"/>
        <v>1377.2366666666667</v>
      </c>
      <c r="L363" s="2">
        <f t="shared" si="58"/>
        <v>1351.0783333333331</v>
      </c>
      <c r="M363" s="2">
        <f t="shared" si="49"/>
        <v>1324.923541666667</v>
      </c>
      <c r="N363" s="2">
        <f t="shared" si="54"/>
        <v>1351.0795138888889</v>
      </c>
      <c r="O363" s="4" t="str">
        <f t="shared" si="55"/>
        <v>买</v>
      </c>
      <c r="P363" s="4" t="str">
        <f t="shared" si="51"/>
        <v/>
      </c>
      <c r="Q363" s="3">
        <f>IF(O362="买",E363/E362-1,0)-IF(P363=1,计算结果!B$17,0)</f>
        <v>1.8427721265461106E-2</v>
      </c>
      <c r="R363" s="2">
        <f t="shared" si="52"/>
        <v>1.456160149603521</v>
      </c>
      <c r="S363" s="3">
        <f>1-R363/MAX(R$2:R363)</f>
        <v>7.2118495113913106E-3</v>
      </c>
    </row>
    <row r="364" spans="1:19" x14ac:dyDescent="0.15">
      <c r="A364" s="1">
        <v>38905</v>
      </c>
      <c r="B364">
        <v>1423.72</v>
      </c>
      <c r="C364">
        <v>1426.4</v>
      </c>
      <c r="D364">
        <v>1405.99</v>
      </c>
      <c r="E364" s="2">
        <v>1410.43</v>
      </c>
      <c r="F364" s="16">
        <v>22529570816</v>
      </c>
      <c r="G364" s="3">
        <f t="shared" si="50"/>
        <v>-5.8152648941269813E-3</v>
      </c>
      <c r="H364" s="3">
        <f>1-E364/MAX(E$2:E364)</f>
        <v>6.9702111481133588E-3</v>
      </c>
      <c r="I364" s="2">
        <f t="shared" si="53"/>
        <v>1407.3733333333332</v>
      </c>
      <c r="J364" s="2">
        <f t="shared" si="56"/>
        <v>1407.9033333333334</v>
      </c>
      <c r="K364" s="2">
        <f t="shared" si="57"/>
        <v>1383.6449999999998</v>
      </c>
      <c r="L364" s="2">
        <f t="shared" si="58"/>
        <v>1351.3812499999997</v>
      </c>
      <c r="M364" s="2">
        <f t="shared" si="49"/>
        <v>1330.517291666667</v>
      </c>
      <c r="N364" s="2">
        <f t="shared" si="54"/>
        <v>1355.1811805555556</v>
      </c>
      <c r="O364" s="4" t="str">
        <f t="shared" si="55"/>
        <v>买</v>
      </c>
      <c r="P364" s="4" t="str">
        <f t="shared" si="51"/>
        <v/>
      </c>
      <c r="Q364" s="3">
        <f>IF(O363="买",E364/E363-1,0)-IF(P364=1,计算结果!B$17,0)</f>
        <v>-5.8152648941269813E-3</v>
      </c>
      <c r="R364" s="2">
        <f t="shared" si="52"/>
        <v>1.447692192605305</v>
      </c>
      <c r="S364" s="3">
        <f>1-R364/MAX(R$2:R364)</f>
        <v>1.2985175590232934E-2</v>
      </c>
    </row>
    <row r="365" spans="1:19" x14ac:dyDescent="0.15">
      <c r="A365" s="1">
        <v>38908</v>
      </c>
      <c r="B365">
        <v>1410.5</v>
      </c>
      <c r="C365">
        <v>1413.58</v>
      </c>
      <c r="D365">
        <v>1397.44</v>
      </c>
      <c r="E365" s="2">
        <v>1412.12</v>
      </c>
      <c r="F365" s="16">
        <v>18616784896</v>
      </c>
      <c r="G365" s="3">
        <f t="shared" si="50"/>
        <v>1.1982161468486741E-3</v>
      </c>
      <c r="H365" s="3">
        <f>1-E365/MAX(E$2:E365)</f>
        <v>5.7803468208093012E-3</v>
      </c>
      <c r="I365" s="2">
        <f t="shared" si="53"/>
        <v>1413.7433333333331</v>
      </c>
      <c r="J365" s="2">
        <f t="shared" si="56"/>
        <v>1410.9300000000003</v>
      </c>
      <c r="K365" s="2">
        <f t="shared" si="57"/>
        <v>1390.3591666666669</v>
      </c>
      <c r="L365" s="2">
        <f t="shared" si="58"/>
        <v>1351.9220833333331</v>
      </c>
      <c r="M365" s="2">
        <f t="shared" si="49"/>
        <v>1335.8587500000006</v>
      </c>
      <c r="N365" s="2">
        <f t="shared" si="54"/>
        <v>1359.38</v>
      </c>
      <c r="O365" s="4" t="str">
        <f t="shared" si="55"/>
        <v>买</v>
      </c>
      <c r="P365" s="4" t="str">
        <f t="shared" si="51"/>
        <v/>
      </c>
      <c r="Q365" s="3">
        <f>IF(O364="买",E365/E364-1,0)-IF(P365=1,计算结果!B$17,0)</f>
        <v>1.1982161468486741E-3</v>
      </c>
      <c r="R365" s="2">
        <f t="shared" si="52"/>
        <v>1.4494268407661515</v>
      </c>
      <c r="S365" s="3">
        <f>1-R365/MAX(R$2:R365)</f>
        <v>1.1802518490446223E-2</v>
      </c>
    </row>
    <row r="366" spans="1:19" x14ac:dyDescent="0.15">
      <c r="A366" s="1">
        <v>38909</v>
      </c>
      <c r="B366">
        <v>1414.14</v>
      </c>
      <c r="C366">
        <v>1418.82</v>
      </c>
      <c r="D366">
        <v>1406.5</v>
      </c>
      <c r="E366" s="2">
        <v>1418.57</v>
      </c>
      <c r="F366" s="16">
        <v>18958952448</v>
      </c>
      <c r="G366" s="3">
        <f t="shared" si="50"/>
        <v>4.5676004872108322E-3</v>
      </c>
      <c r="H366" s="3">
        <f>1-E366/MAX(E$2:E366)</f>
        <v>1.2391486485534564E-3</v>
      </c>
      <c r="I366" s="2">
        <f t="shared" si="53"/>
        <v>1413.7066666666667</v>
      </c>
      <c r="J366" s="2">
        <f t="shared" si="56"/>
        <v>1410.6366666666665</v>
      </c>
      <c r="K366" s="2">
        <f t="shared" si="57"/>
        <v>1396.9525000000001</v>
      </c>
      <c r="L366" s="2">
        <f t="shared" si="58"/>
        <v>1356.0195833333332</v>
      </c>
      <c r="M366" s="2">
        <f t="shared" si="49"/>
        <v>1341.344166666667</v>
      </c>
      <c r="N366" s="2">
        <f t="shared" si="54"/>
        <v>1364.7720833333333</v>
      </c>
      <c r="O366" s="4" t="str">
        <f t="shared" si="55"/>
        <v>买</v>
      </c>
      <c r="P366" s="4" t="str">
        <f t="shared" si="51"/>
        <v/>
      </c>
      <c r="Q366" s="3">
        <f>IF(O365="买",E366/E365-1,0)-IF(P366=1,计算结果!B$17,0)</f>
        <v>4.5676004872108322E-3</v>
      </c>
      <c r="R366" s="2">
        <f t="shared" si="52"/>
        <v>1.4560472435102114</v>
      </c>
      <c r="S366" s="3">
        <f>1-R366/MAX(R$2:R366)</f>
        <v>7.2888271924426151E-3</v>
      </c>
    </row>
    <row r="367" spans="1:19" x14ac:dyDescent="0.15">
      <c r="A367" s="1">
        <v>38910</v>
      </c>
      <c r="B367">
        <v>1419.07</v>
      </c>
      <c r="C367">
        <v>1430.94</v>
      </c>
      <c r="D367">
        <v>1416.74</v>
      </c>
      <c r="E367" s="2">
        <v>1419.2</v>
      </c>
      <c r="F367" s="16">
        <v>24831172608</v>
      </c>
      <c r="G367" s="3">
        <f t="shared" si="50"/>
        <v>4.4410920856918779E-4</v>
      </c>
      <c r="H367" s="3">
        <f>1-E367/MAX(E$2:E367)</f>
        <v>7.9558975730986692E-4</v>
      </c>
      <c r="I367" s="2">
        <f t="shared" si="53"/>
        <v>1416.6299999999999</v>
      </c>
      <c r="J367" s="2">
        <f t="shared" si="56"/>
        <v>1412.0016666666668</v>
      </c>
      <c r="K367" s="2">
        <f t="shared" si="57"/>
        <v>1401.6016666666667</v>
      </c>
      <c r="L367" s="2">
        <f t="shared" si="58"/>
        <v>1359.9037499999997</v>
      </c>
      <c r="M367" s="2">
        <f t="shared" si="49"/>
        <v>1346.4868750000003</v>
      </c>
      <c r="N367" s="2">
        <f t="shared" si="54"/>
        <v>1369.3307638888889</v>
      </c>
      <c r="O367" s="4" t="str">
        <f t="shared" si="55"/>
        <v>买</v>
      </c>
      <c r="P367" s="4" t="str">
        <f t="shared" si="51"/>
        <v/>
      </c>
      <c r="Q367" s="3">
        <f>IF(O366="买",E367/E366-1,0)-IF(P367=1,计算结果!B$17,0)</f>
        <v>4.4410920856918779E-4</v>
      </c>
      <c r="R367" s="2">
        <f t="shared" si="52"/>
        <v>1.4566938874991662</v>
      </c>
      <c r="S367" s="3">
        <f>1-R367/MAX(R$2:R367)</f>
        <v>6.8479550191491434E-3</v>
      </c>
    </row>
    <row r="368" spans="1:19" x14ac:dyDescent="0.15">
      <c r="A368" s="1">
        <v>38911</v>
      </c>
      <c r="B368">
        <v>1415.88</v>
      </c>
      <c r="C368">
        <v>1418.14</v>
      </c>
      <c r="D368">
        <v>1344.16</v>
      </c>
      <c r="E368" s="2">
        <v>1346.09</v>
      </c>
      <c r="F368" s="16">
        <v>31700086784</v>
      </c>
      <c r="G368" s="3">
        <f t="shared" si="50"/>
        <v>-5.1514937993235699E-2</v>
      </c>
      <c r="H368" s="3">
        <f>1-E368/MAX(E$2:E368)</f>
        <v>5.2269542993529705E-2</v>
      </c>
      <c r="I368" s="2">
        <f t="shared" si="53"/>
        <v>1394.62</v>
      </c>
      <c r="J368" s="2">
        <f t="shared" si="56"/>
        <v>1404.1816666666664</v>
      </c>
      <c r="K368" s="2">
        <f t="shared" si="57"/>
        <v>1400.1175000000001</v>
      </c>
      <c r="L368" s="2">
        <f t="shared" si="58"/>
        <v>1362.0662499999996</v>
      </c>
      <c r="M368" s="2">
        <f t="shared" si="49"/>
        <v>1349.14625</v>
      </c>
      <c r="N368" s="2">
        <f t="shared" si="54"/>
        <v>1370.4433333333334</v>
      </c>
      <c r="O368" s="4" t="str">
        <f t="shared" si="55"/>
        <v>卖</v>
      </c>
      <c r="P368" s="4">
        <f t="shared" si="51"/>
        <v>1</v>
      </c>
      <c r="Q368" s="3">
        <f>IF(O367="买",E368/E367-1,0)-IF(P368=1,计算结果!B$17,0)</f>
        <v>-5.1514937993235699E-2</v>
      </c>
      <c r="R368" s="2">
        <f t="shared" si="52"/>
        <v>1.3816523922095212</v>
      </c>
      <c r="S368" s="3">
        <f>1-R368/MAX(R$2:R368)</f>
        <v>5.8010121034192896E-2</v>
      </c>
    </row>
    <row r="369" spans="1:19" x14ac:dyDescent="0.15">
      <c r="A369" s="1">
        <v>38912</v>
      </c>
      <c r="B369">
        <v>1333.74</v>
      </c>
      <c r="C369">
        <v>1367.74</v>
      </c>
      <c r="D369">
        <v>1327.59</v>
      </c>
      <c r="E369" s="2">
        <v>1357.13</v>
      </c>
      <c r="F369" s="16">
        <v>21065093120</v>
      </c>
      <c r="G369" s="3">
        <f t="shared" si="50"/>
        <v>8.2015318440817886E-3</v>
      </c>
      <c r="H369" s="3">
        <f>1-E369/MAX(E$2:E369)</f>
        <v>4.4496701470784883E-2</v>
      </c>
      <c r="I369" s="2">
        <f t="shared" si="53"/>
        <v>1374.14</v>
      </c>
      <c r="J369" s="2">
        <f t="shared" si="56"/>
        <v>1393.9233333333334</v>
      </c>
      <c r="K369" s="2">
        <f t="shared" si="57"/>
        <v>1399.6375</v>
      </c>
      <c r="L369" s="2">
        <f t="shared" si="58"/>
        <v>1364.5437499999998</v>
      </c>
      <c r="M369" s="2">
        <f t="shared" si="49"/>
        <v>1351.3445833333333</v>
      </c>
      <c r="N369" s="2">
        <f t="shared" si="54"/>
        <v>1371.8419444444444</v>
      </c>
      <c r="O369" s="4" t="str">
        <f t="shared" si="55"/>
        <v>卖</v>
      </c>
      <c r="P369" s="4" t="str">
        <f t="shared" si="51"/>
        <v/>
      </c>
      <c r="Q369" s="3">
        <f>IF(O368="买",E369/E368-1,0)-IF(P369=1,计算结果!B$17,0)</f>
        <v>0</v>
      </c>
      <c r="R369" s="2">
        <f t="shared" si="52"/>
        <v>1.3816523922095212</v>
      </c>
      <c r="S369" s="3">
        <f>1-R369/MAX(R$2:R369)</f>
        <v>5.8010121034192896E-2</v>
      </c>
    </row>
    <row r="370" spans="1:19" x14ac:dyDescent="0.15">
      <c r="A370" s="1">
        <v>38915</v>
      </c>
      <c r="B370">
        <v>1354.14</v>
      </c>
      <c r="C370">
        <v>1372.25</v>
      </c>
      <c r="D370">
        <v>1348.43</v>
      </c>
      <c r="E370" s="2">
        <v>1372.25</v>
      </c>
      <c r="F370" s="16">
        <v>16046823424</v>
      </c>
      <c r="G370" s="3">
        <f t="shared" si="50"/>
        <v>1.1141158179393207E-2</v>
      </c>
      <c r="H370" s="3">
        <f>1-E370/MAX(E$2:E370)</f>
        <v>3.3851288080938846E-2</v>
      </c>
      <c r="I370" s="2">
        <f t="shared" si="53"/>
        <v>1358.49</v>
      </c>
      <c r="J370" s="2">
        <f t="shared" si="56"/>
        <v>1387.5600000000002</v>
      </c>
      <c r="K370" s="2">
        <f t="shared" si="57"/>
        <v>1397.7316666666668</v>
      </c>
      <c r="L370" s="2">
        <f t="shared" si="58"/>
        <v>1367.6258333333333</v>
      </c>
      <c r="M370" s="2">
        <f t="shared" ref="M370:M433" si="59">AVERAGE(E323:E370)</f>
        <v>1353.5595833333334</v>
      </c>
      <c r="N370" s="2">
        <f t="shared" si="54"/>
        <v>1372.9723611111112</v>
      </c>
      <c r="O370" s="4" t="str">
        <f t="shared" si="55"/>
        <v>卖</v>
      </c>
      <c r="P370" s="4" t="str">
        <f t="shared" si="51"/>
        <v/>
      </c>
      <c r="Q370" s="3">
        <f>IF(O369="买",E370/E369-1,0)-IF(P370=1,计算结果!B$17,0)</f>
        <v>0</v>
      </c>
      <c r="R370" s="2">
        <f t="shared" si="52"/>
        <v>1.3816523922095212</v>
      </c>
      <c r="S370" s="3">
        <f>1-R370/MAX(R$2:R370)</f>
        <v>5.8010121034192896E-2</v>
      </c>
    </row>
    <row r="371" spans="1:19" x14ac:dyDescent="0.15">
      <c r="A371" s="1">
        <v>38916</v>
      </c>
      <c r="B371">
        <v>1370.9</v>
      </c>
      <c r="C371">
        <v>1373.59</v>
      </c>
      <c r="D371">
        <v>1359.91</v>
      </c>
      <c r="E371" s="2">
        <v>1373.42</v>
      </c>
      <c r="F371" s="16">
        <v>14797115392</v>
      </c>
      <c r="G371" s="3">
        <f t="shared" si="50"/>
        <v>8.52614319548195E-4</v>
      </c>
      <c r="H371" s="3">
        <f>1-E371/MAX(E$2:E371)</f>
        <v>3.3027535854343593E-2</v>
      </c>
      <c r="I371" s="2">
        <f t="shared" si="53"/>
        <v>1367.6000000000001</v>
      </c>
      <c r="J371" s="2">
        <f t="shared" si="56"/>
        <v>1381.11</v>
      </c>
      <c r="K371" s="2">
        <f t="shared" si="57"/>
        <v>1396.0200000000004</v>
      </c>
      <c r="L371" s="2">
        <f t="shared" si="58"/>
        <v>1371.3566666666666</v>
      </c>
      <c r="M371" s="2">
        <f t="shared" si="59"/>
        <v>1356.0258333333334</v>
      </c>
      <c r="N371" s="2">
        <f t="shared" si="54"/>
        <v>1374.4675</v>
      </c>
      <c r="O371" s="4" t="str">
        <f t="shared" si="55"/>
        <v>卖</v>
      </c>
      <c r="P371" s="4" t="str">
        <f t="shared" si="51"/>
        <v/>
      </c>
      <c r="Q371" s="3">
        <f>IF(O370="买",E371/E370-1,0)-IF(P371=1,计算结果!B$17,0)</f>
        <v>0</v>
      </c>
      <c r="R371" s="2">
        <f t="shared" si="52"/>
        <v>1.3816523922095212</v>
      </c>
      <c r="S371" s="3">
        <f>1-R371/MAX(R$2:R371)</f>
        <v>5.8010121034192896E-2</v>
      </c>
    </row>
    <row r="372" spans="1:19" x14ac:dyDescent="0.15">
      <c r="A372" s="1">
        <v>38917</v>
      </c>
      <c r="B372">
        <v>1370.29</v>
      </c>
      <c r="C372">
        <v>1370.29</v>
      </c>
      <c r="D372">
        <v>1330.28</v>
      </c>
      <c r="E372" s="2">
        <v>1336.64</v>
      </c>
      <c r="F372" s="16">
        <v>15923620864</v>
      </c>
      <c r="G372" s="3">
        <f t="shared" si="50"/>
        <v>-2.677986340667815E-2</v>
      </c>
      <c r="H372" s="3">
        <f>1-E372/MAX(E$2:E372)</f>
        <v>5.8922926362183325E-2</v>
      </c>
      <c r="I372" s="2">
        <f t="shared" si="53"/>
        <v>1360.7700000000002</v>
      </c>
      <c r="J372" s="2">
        <f t="shared" si="56"/>
        <v>1367.4549999999999</v>
      </c>
      <c r="K372" s="2">
        <f t="shared" si="57"/>
        <v>1389.0458333333336</v>
      </c>
      <c r="L372" s="2">
        <f t="shared" si="58"/>
        <v>1373.4920833333333</v>
      </c>
      <c r="M372" s="2">
        <f t="shared" si="59"/>
        <v>1356.8670833333333</v>
      </c>
      <c r="N372" s="2">
        <f t="shared" si="54"/>
        <v>1373.1350000000002</v>
      </c>
      <c r="O372" s="4" t="str">
        <f t="shared" si="55"/>
        <v>卖</v>
      </c>
      <c r="P372" s="4" t="str">
        <f t="shared" si="51"/>
        <v/>
      </c>
      <c r="Q372" s="3">
        <f>IF(O371="买",E372/E371-1,0)-IF(P372=1,计算结果!B$17,0)</f>
        <v>0</v>
      </c>
      <c r="R372" s="2">
        <f t="shared" si="52"/>
        <v>1.3816523922095212</v>
      </c>
      <c r="S372" s="3">
        <f>1-R372/MAX(R$2:R372)</f>
        <v>5.8010121034192896E-2</v>
      </c>
    </row>
    <row r="373" spans="1:19" x14ac:dyDescent="0.15">
      <c r="A373" s="1">
        <v>38918</v>
      </c>
      <c r="B373">
        <v>1335.41</v>
      </c>
      <c r="C373">
        <v>1346.85</v>
      </c>
      <c r="D373">
        <v>1329.18</v>
      </c>
      <c r="E373" s="2">
        <v>1345.19</v>
      </c>
      <c r="F373" s="16">
        <v>11505538048</v>
      </c>
      <c r="G373" s="3">
        <f t="shared" si="50"/>
        <v>6.3966363418721528E-3</v>
      </c>
      <c r="H373" s="3">
        <f>1-E373/MAX(E$2:E373)</f>
        <v>5.290319855244896E-2</v>
      </c>
      <c r="I373" s="2">
        <f t="shared" si="53"/>
        <v>1351.7500000000002</v>
      </c>
      <c r="J373" s="2">
        <f t="shared" si="56"/>
        <v>1355.1200000000001</v>
      </c>
      <c r="K373" s="2">
        <f t="shared" si="57"/>
        <v>1383.5608333333332</v>
      </c>
      <c r="L373" s="2">
        <f t="shared" si="58"/>
        <v>1374.6245833333332</v>
      </c>
      <c r="M373" s="2">
        <f t="shared" si="59"/>
        <v>1356.721875</v>
      </c>
      <c r="N373" s="2">
        <f t="shared" si="54"/>
        <v>1371.6357638888887</v>
      </c>
      <c r="O373" s="4" t="str">
        <f t="shared" si="55"/>
        <v>卖</v>
      </c>
      <c r="P373" s="4" t="str">
        <f t="shared" si="51"/>
        <v/>
      </c>
      <c r="Q373" s="3">
        <f>IF(O372="买",E373/E372-1,0)-IF(P373=1,计算结果!B$17,0)</f>
        <v>0</v>
      </c>
      <c r="R373" s="2">
        <f t="shared" si="52"/>
        <v>1.3816523922095212</v>
      </c>
      <c r="S373" s="3">
        <f>1-R373/MAX(R$2:R373)</f>
        <v>5.8010121034192896E-2</v>
      </c>
    </row>
    <row r="374" spans="1:19" x14ac:dyDescent="0.15">
      <c r="A374" s="1">
        <v>38919</v>
      </c>
      <c r="B374">
        <v>1344.6</v>
      </c>
      <c r="C374">
        <v>1357.34</v>
      </c>
      <c r="D374">
        <v>1344.57</v>
      </c>
      <c r="E374" s="2">
        <v>1356.03</v>
      </c>
      <c r="F374" s="16">
        <v>12442432512</v>
      </c>
      <c r="G374" s="3">
        <f t="shared" si="50"/>
        <v>8.058341200871233E-3</v>
      </c>
      <c r="H374" s="3">
        <f>1-E374/MAX(E$2:E374)</f>
        <v>4.5271169376130849E-2</v>
      </c>
      <c r="I374" s="2">
        <f t="shared" si="53"/>
        <v>1345.9533333333331</v>
      </c>
      <c r="J374" s="2">
        <f t="shared" si="56"/>
        <v>1356.7766666666669</v>
      </c>
      <c r="K374" s="2">
        <f t="shared" si="57"/>
        <v>1380.4791666666663</v>
      </c>
      <c r="L374" s="2">
        <f t="shared" si="58"/>
        <v>1375.5054166666666</v>
      </c>
      <c r="M374" s="2">
        <f t="shared" si="59"/>
        <v>1357.2406249999999</v>
      </c>
      <c r="N374" s="2">
        <f t="shared" si="54"/>
        <v>1371.0750694444444</v>
      </c>
      <c r="O374" s="4" t="str">
        <f t="shared" si="55"/>
        <v>卖</v>
      </c>
      <c r="P374" s="4" t="str">
        <f t="shared" si="51"/>
        <v/>
      </c>
      <c r="Q374" s="3">
        <f>IF(O373="买",E374/E373-1,0)-IF(P374=1,计算结果!B$17,0)</f>
        <v>0</v>
      </c>
      <c r="R374" s="2">
        <f t="shared" si="52"/>
        <v>1.3816523922095212</v>
      </c>
      <c r="S374" s="3">
        <f>1-R374/MAX(R$2:R374)</f>
        <v>5.8010121034192896E-2</v>
      </c>
    </row>
    <row r="375" spans="1:19" x14ac:dyDescent="0.15">
      <c r="A375" s="1">
        <v>38922</v>
      </c>
      <c r="B375">
        <v>1340.28</v>
      </c>
      <c r="C375">
        <v>1359.56</v>
      </c>
      <c r="D375">
        <v>1327.9</v>
      </c>
      <c r="E375" s="2">
        <v>1358.12</v>
      </c>
      <c r="F375" s="16">
        <v>12517729280</v>
      </c>
      <c r="G375" s="3">
        <f t="shared" si="50"/>
        <v>1.5412638363456743E-3</v>
      </c>
      <c r="H375" s="3">
        <f>1-E375/MAX(E$2:E375)</f>
        <v>4.3799680355973591E-2</v>
      </c>
      <c r="I375" s="2">
        <f t="shared" si="53"/>
        <v>1353.1133333333335</v>
      </c>
      <c r="J375" s="2">
        <f t="shared" si="56"/>
        <v>1356.9416666666666</v>
      </c>
      <c r="K375" s="2">
        <f t="shared" si="57"/>
        <v>1375.4325000000001</v>
      </c>
      <c r="L375" s="2">
        <f t="shared" si="58"/>
        <v>1376.3345833333333</v>
      </c>
      <c r="M375" s="2">
        <f t="shared" si="59"/>
        <v>1357.7114583333334</v>
      </c>
      <c r="N375" s="2">
        <f t="shared" si="54"/>
        <v>1369.8261805555555</v>
      </c>
      <c r="O375" s="4" t="str">
        <f t="shared" si="55"/>
        <v>卖</v>
      </c>
      <c r="P375" s="4" t="str">
        <f t="shared" si="51"/>
        <v/>
      </c>
      <c r="Q375" s="3">
        <f>IF(O374="买",E375/E374-1,0)-IF(P375=1,计算结果!B$17,0)</f>
        <v>0</v>
      </c>
      <c r="R375" s="2">
        <f t="shared" si="52"/>
        <v>1.3816523922095212</v>
      </c>
      <c r="S375" s="3">
        <f>1-R375/MAX(R$2:R375)</f>
        <v>5.8010121034192896E-2</v>
      </c>
    </row>
    <row r="376" spans="1:19" x14ac:dyDescent="0.15">
      <c r="A376" s="1">
        <v>38923</v>
      </c>
      <c r="B376">
        <v>1359.32</v>
      </c>
      <c r="C376">
        <v>1378.84</v>
      </c>
      <c r="D376">
        <v>1359.32</v>
      </c>
      <c r="E376" s="2">
        <v>1374.17</v>
      </c>
      <c r="F376" s="16">
        <v>14089738240</v>
      </c>
      <c r="G376" s="3">
        <f t="shared" si="50"/>
        <v>1.1817806968456468E-2</v>
      </c>
      <c r="H376" s="3">
        <f>1-E376/MAX(E$2:E376)</f>
        <v>3.2499489555244065E-2</v>
      </c>
      <c r="I376" s="2">
        <f t="shared" si="53"/>
        <v>1362.7733333333333</v>
      </c>
      <c r="J376" s="2">
        <f t="shared" si="56"/>
        <v>1357.2616666666668</v>
      </c>
      <c r="K376" s="2">
        <f t="shared" si="57"/>
        <v>1372.4108333333334</v>
      </c>
      <c r="L376" s="2">
        <f t="shared" si="58"/>
        <v>1378.0279166666662</v>
      </c>
      <c r="M376" s="2">
        <f t="shared" si="59"/>
        <v>1358.6066666666666</v>
      </c>
      <c r="N376" s="2">
        <f t="shared" si="54"/>
        <v>1369.6818055555552</v>
      </c>
      <c r="O376" s="4" t="str">
        <f t="shared" si="55"/>
        <v>买</v>
      </c>
      <c r="P376" s="4">
        <f t="shared" si="51"/>
        <v>1</v>
      </c>
      <c r="Q376" s="3">
        <f>IF(O375="买",E376/E375-1,0)-IF(P376=1,计算结果!B$17,0)</f>
        <v>0</v>
      </c>
      <c r="R376" s="2">
        <f t="shared" si="52"/>
        <v>1.3816523922095212</v>
      </c>
      <c r="S376" s="3">
        <f>1-R376/MAX(R$2:R376)</f>
        <v>5.8010121034192896E-2</v>
      </c>
    </row>
    <row r="377" spans="1:19" x14ac:dyDescent="0.15">
      <c r="A377" s="1">
        <v>38924</v>
      </c>
      <c r="B377">
        <v>1377.78</v>
      </c>
      <c r="C377">
        <v>1380.8</v>
      </c>
      <c r="D377">
        <v>1367.05</v>
      </c>
      <c r="E377" s="2">
        <v>1371.3</v>
      </c>
      <c r="F377" s="16">
        <v>12059952128</v>
      </c>
      <c r="G377" s="3">
        <f t="shared" si="50"/>
        <v>-2.0885334420051027E-3</v>
      </c>
      <c r="H377" s="3">
        <f>1-E377/MAX(E$2:E377)</f>
        <v>3.4520146726464973E-2</v>
      </c>
      <c r="I377" s="2">
        <f t="shared" si="53"/>
        <v>1367.8633333333335</v>
      </c>
      <c r="J377" s="2">
        <f t="shared" si="56"/>
        <v>1356.9083333333333</v>
      </c>
      <c r="K377" s="2">
        <f t="shared" si="57"/>
        <v>1369.0091666666667</v>
      </c>
      <c r="L377" s="2">
        <f t="shared" si="58"/>
        <v>1379.6841666666667</v>
      </c>
      <c r="M377" s="2">
        <f t="shared" si="59"/>
        <v>1358.7149999999999</v>
      </c>
      <c r="N377" s="2">
        <f t="shared" si="54"/>
        <v>1369.1361111111112</v>
      </c>
      <c r="O377" s="4" t="str">
        <f t="shared" si="55"/>
        <v>买</v>
      </c>
      <c r="P377" s="4" t="str">
        <f t="shared" si="51"/>
        <v/>
      </c>
      <c r="Q377" s="3">
        <f>IF(O376="买",E377/E376-1,0)-IF(P377=1,计算结果!B$17,0)</f>
        <v>-2.0885334420051027E-3</v>
      </c>
      <c r="R377" s="2">
        <f t="shared" si="52"/>
        <v>1.3787667649831652</v>
      </c>
      <c r="S377" s="3">
        <f>1-R377/MAX(R$2:R377)</f>
        <v>5.9977498398443463E-2</v>
      </c>
    </row>
    <row r="378" spans="1:19" x14ac:dyDescent="0.15">
      <c r="A378" s="1">
        <v>38925</v>
      </c>
      <c r="B378">
        <v>1370.75</v>
      </c>
      <c r="C378">
        <v>1379.25</v>
      </c>
      <c r="D378">
        <v>1347.29</v>
      </c>
      <c r="E378" s="2">
        <v>1355.55</v>
      </c>
      <c r="F378" s="16">
        <v>14751695872</v>
      </c>
      <c r="G378" s="3">
        <f t="shared" si="50"/>
        <v>-1.1485451761102605E-2</v>
      </c>
      <c r="H378" s="3">
        <f>1-E378/MAX(E$2:E378)</f>
        <v>4.5609119007554599E-2</v>
      </c>
      <c r="I378" s="2">
        <f t="shared" si="53"/>
        <v>1367.0066666666669</v>
      </c>
      <c r="J378" s="2">
        <f t="shared" si="56"/>
        <v>1360.0600000000002</v>
      </c>
      <c r="K378" s="2">
        <f t="shared" si="57"/>
        <v>1363.7574999999999</v>
      </c>
      <c r="L378" s="2">
        <f t="shared" si="58"/>
        <v>1380.3549999999998</v>
      </c>
      <c r="M378" s="2">
        <f t="shared" si="59"/>
        <v>1358.3375000000001</v>
      </c>
      <c r="N378" s="2">
        <f t="shared" si="54"/>
        <v>1367.4833333333333</v>
      </c>
      <c r="O378" s="4" t="str">
        <f t="shared" si="55"/>
        <v>卖</v>
      </c>
      <c r="P378" s="4">
        <f t="shared" si="51"/>
        <v>1</v>
      </c>
      <c r="Q378" s="3">
        <f>IF(O377="买",E378/E377-1,0)-IF(P378=1,计算结果!B$17,0)</f>
        <v>-1.1485451761102605E-2</v>
      </c>
      <c r="R378" s="2">
        <f t="shared" si="52"/>
        <v>1.3629310058141395</v>
      </c>
      <c r="S378" s="3">
        <f>1-R378/MAX(R$2:R378)</f>
        <v>7.0774081494939134E-2</v>
      </c>
    </row>
    <row r="379" spans="1:19" x14ac:dyDescent="0.15">
      <c r="A379" s="1">
        <v>38926</v>
      </c>
      <c r="B379">
        <v>1354.92</v>
      </c>
      <c r="C379">
        <v>1359.74</v>
      </c>
      <c r="D379">
        <v>1327.66</v>
      </c>
      <c r="E379" s="2">
        <v>1341.39</v>
      </c>
      <c r="F379" s="16">
        <v>13809393664</v>
      </c>
      <c r="G379" s="3">
        <f t="shared" si="50"/>
        <v>-1.0445944450591882E-2</v>
      </c>
      <c r="H379" s="3">
        <f>1-E379/MAX(E$2:E379)</f>
        <v>5.5578633134553135E-2</v>
      </c>
      <c r="I379" s="2">
        <f t="shared" si="53"/>
        <v>1356.08</v>
      </c>
      <c r="J379" s="2">
        <f t="shared" si="56"/>
        <v>1359.4266666666667</v>
      </c>
      <c r="K379" s="2">
        <f t="shared" si="57"/>
        <v>1357.2733333333333</v>
      </c>
      <c r="L379" s="2">
        <f t="shared" si="58"/>
        <v>1379.4374999999998</v>
      </c>
      <c r="M379" s="2">
        <f t="shared" si="59"/>
        <v>1358.8320833333332</v>
      </c>
      <c r="N379" s="2">
        <f t="shared" si="54"/>
        <v>1365.1809722222222</v>
      </c>
      <c r="O379" s="4" t="str">
        <f t="shared" si="55"/>
        <v>卖</v>
      </c>
      <c r="P379" s="4" t="str">
        <f t="shared" si="51"/>
        <v/>
      </c>
      <c r="Q379" s="3">
        <f>IF(O378="买",E379/E378-1,0)-IF(P379=1,计算结果!B$17,0)</f>
        <v>0</v>
      </c>
      <c r="R379" s="2">
        <f t="shared" si="52"/>
        <v>1.3629310058141395</v>
      </c>
      <c r="S379" s="3">
        <f>1-R379/MAX(R$2:R379)</f>
        <v>7.0774081494939134E-2</v>
      </c>
    </row>
    <row r="380" spans="1:19" x14ac:dyDescent="0.15">
      <c r="A380" s="1">
        <v>38929</v>
      </c>
      <c r="B380">
        <v>1338.04</v>
      </c>
      <c r="C380">
        <v>1338.04</v>
      </c>
      <c r="D380">
        <v>1293.53</v>
      </c>
      <c r="E380" s="2">
        <v>1294.33</v>
      </c>
      <c r="F380" s="16">
        <v>13115401216</v>
      </c>
      <c r="G380" s="3">
        <f t="shared" si="50"/>
        <v>-3.5083010906597045E-2</v>
      </c>
      <c r="H380" s="3">
        <f>1-E380/MAX(E$2:E380)</f>
        <v>8.8711778248716899E-2</v>
      </c>
      <c r="I380" s="2">
        <f t="shared" si="53"/>
        <v>1330.4233333333334</v>
      </c>
      <c r="J380" s="2">
        <f t="shared" si="56"/>
        <v>1349.1433333333334</v>
      </c>
      <c r="K380" s="2">
        <f t="shared" si="57"/>
        <v>1352.9599999999998</v>
      </c>
      <c r="L380" s="2">
        <f t="shared" si="58"/>
        <v>1376.5387499999997</v>
      </c>
      <c r="M380" s="2">
        <f t="shared" si="59"/>
        <v>1358.5422916666669</v>
      </c>
      <c r="N380" s="2">
        <f t="shared" si="54"/>
        <v>1362.6803472222221</v>
      </c>
      <c r="O380" s="4" t="str">
        <f t="shared" si="55"/>
        <v>卖</v>
      </c>
      <c r="P380" s="4" t="str">
        <f t="shared" si="51"/>
        <v/>
      </c>
      <c r="Q380" s="3">
        <f>IF(O379="买",E380/E379-1,0)-IF(P380=1,计算结果!B$17,0)</f>
        <v>0</v>
      </c>
      <c r="R380" s="2">
        <f t="shared" si="52"/>
        <v>1.3629310058141395</v>
      </c>
      <c r="S380" s="3">
        <f>1-R380/MAX(R$2:R380)</f>
        <v>7.0774081494939134E-2</v>
      </c>
    </row>
    <row r="381" spans="1:19" x14ac:dyDescent="0.15">
      <c r="A381" s="1">
        <v>38930</v>
      </c>
      <c r="B381">
        <v>1292.71</v>
      </c>
      <c r="C381">
        <v>1302.8900000000001</v>
      </c>
      <c r="D381">
        <v>1278.54</v>
      </c>
      <c r="E381" s="2">
        <v>1282.06</v>
      </c>
      <c r="F381" s="16">
        <v>10137959424</v>
      </c>
      <c r="G381" s="3">
        <f t="shared" si="50"/>
        <v>-9.4798080860367673E-3</v>
      </c>
      <c r="H381" s="3">
        <f>1-E381/MAX(E$2:E381)</f>
        <v>9.7350615701984777E-2</v>
      </c>
      <c r="I381" s="2">
        <f t="shared" si="53"/>
        <v>1305.9266666666667</v>
      </c>
      <c r="J381" s="2">
        <f t="shared" si="56"/>
        <v>1336.4666666666669</v>
      </c>
      <c r="K381" s="2">
        <f t="shared" si="57"/>
        <v>1346.7041666666664</v>
      </c>
      <c r="L381" s="2">
        <f t="shared" si="58"/>
        <v>1373.1708333333329</v>
      </c>
      <c r="M381" s="2">
        <f t="shared" si="59"/>
        <v>1358.0081250000001</v>
      </c>
      <c r="N381" s="2">
        <f t="shared" si="54"/>
        <v>1359.2943749999997</v>
      </c>
      <c r="O381" s="4" t="str">
        <f t="shared" si="55"/>
        <v>卖</v>
      </c>
      <c r="P381" s="4" t="str">
        <f t="shared" si="51"/>
        <v/>
      </c>
      <c r="Q381" s="3">
        <f>IF(O380="买",E381/E380-1,0)-IF(P381=1,计算结果!B$17,0)</f>
        <v>0</v>
      </c>
      <c r="R381" s="2">
        <f t="shared" si="52"/>
        <v>1.3629310058141395</v>
      </c>
      <c r="S381" s="3">
        <f>1-R381/MAX(R$2:R381)</f>
        <v>7.0774081494939134E-2</v>
      </c>
    </row>
    <row r="382" spans="1:19" x14ac:dyDescent="0.15">
      <c r="A382" s="1">
        <v>38931</v>
      </c>
      <c r="B382">
        <v>1281.8900000000001</v>
      </c>
      <c r="C382">
        <v>1288.6099999999999</v>
      </c>
      <c r="D382">
        <v>1258.01</v>
      </c>
      <c r="E382" s="2">
        <v>1275.0899999999999</v>
      </c>
      <c r="F382" s="16">
        <v>10180840448</v>
      </c>
      <c r="G382" s="3">
        <f t="shared" si="50"/>
        <v>-5.4365630313714108E-3</v>
      </c>
      <c r="H382" s="3">
        <f>1-E382/MAX(E$2:E382)</f>
        <v>0.10225792597494954</v>
      </c>
      <c r="I382" s="2">
        <f t="shared" si="53"/>
        <v>1283.8266666666666</v>
      </c>
      <c r="J382" s="2">
        <f t="shared" si="56"/>
        <v>1319.9533333333331</v>
      </c>
      <c r="K382" s="2">
        <f t="shared" si="57"/>
        <v>1338.6074999999998</v>
      </c>
      <c r="L382" s="2">
        <f t="shared" si="58"/>
        <v>1368.1695833333333</v>
      </c>
      <c r="M382" s="2">
        <f t="shared" si="59"/>
        <v>1356.8429166666667</v>
      </c>
      <c r="N382" s="2">
        <f t="shared" si="54"/>
        <v>1354.54</v>
      </c>
      <c r="O382" s="4" t="str">
        <f t="shared" si="55"/>
        <v>卖</v>
      </c>
      <c r="P382" s="4" t="str">
        <f t="shared" si="51"/>
        <v/>
      </c>
      <c r="Q382" s="3">
        <f>IF(O381="买",E382/E381-1,0)-IF(P382=1,计算结果!B$17,0)</f>
        <v>0</v>
      </c>
      <c r="R382" s="2">
        <f t="shared" si="52"/>
        <v>1.3629310058141395</v>
      </c>
      <c r="S382" s="3">
        <f>1-R382/MAX(R$2:R382)</f>
        <v>7.0774081494939134E-2</v>
      </c>
    </row>
    <row r="383" spans="1:19" x14ac:dyDescent="0.15">
      <c r="A383" s="1">
        <v>38932</v>
      </c>
      <c r="B383">
        <v>1277.6300000000001</v>
      </c>
      <c r="C383">
        <v>1281.79</v>
      </c>
      <c r="D383">
        <v>1261.69</v>
      </c>
      <c r="E383" s="2">
        <v>1271.74</v>
      </c>
      <c r="F383" s="16">
        <v>8115992064</v>
      </c>
      <c r="G383" s="3">
        <f t="shared" si="50"/>
        <v>-2.6272655263549494E-3</v>
      </c>
      <c r="H383" s="3">
        <f>1-E383/MAX(E$2:E383)</f>
        <v>0.10461653277759386</v>
      </c>
      <c r="I383" s="2">
        <f t="shared" si="53"/>
        <v>1276.2966666666664</v>
      </c>
      <c r="J383" s="2">
        <f t="shared" si="56"/>
        <v>1303.3599999999999</v>
      </c>
      <c r="K383" s="2">
        <f t="shared" si="57"/>
        <v>1330.1341666666665</v>
      </c>
      <c r="L383" s="2">
        <f t="shared" si="58"/>
        <v>1363.0770833333333</v>
      </c>
      <c r="M383" s="2">
        <f t="shared" si="59"/>
        <v>1354.8731249999998</v>
      </c>
      <c r="N383" s="2">
        <f t="shared" si="54"/>
        <v>1349.3614583333331</v>
      </c>
      <c r="O383" s="4" t="str">
        <f t="shared" si="55"/>
        <v>卖</v>
      </c>
      <c r="P383" s="4" t="str">
        <f t="shared" si="51"/>
        <v/>
      </c>
      <c r="Q383" s="3">
        <f>IF(O382="买",E383/E382-1,0)-IF(P383=1,计算结果!B$17,0)</f>
        <v>0</v>
      </c>
      <c r="R383" s="2">
        <f t="shared" si="52"/>
        <v>1.3629310058141395</v>
      </c>
      <c r="S383" s="3">
        <f>1-R383/MAX(R$2:R383)</f>
        <v>7.0774081494939134E-2</v>
      </c>
    </row>
    <row r="384" spans="1:19" x14ac:dyDescent="0.15">
      <c r="A384" s="1">
        <v>38933</v>
      </c>
      <c r="B384">
        <v>1272.3599999999999</v>
      </c>
      <c r="C384">
        <v>1278.25</v>
      </c>
      <c r="D384">
        <v>1239.3800000000001</v>
      </c>
      <c r="E384" s="2">
        <v>1241.9100000000001</v>
      </c>
      <c r="F384" s="16">
        <v>9762333696</v>
      </c>
      <c r="G384" s="3">
        <f t="shared" si="50"/>
        <v>-2.3456052337741951E-2</v>
      </c>
      <c r="H384" s="3">
        <f>1-E384/MAX(E$2:E384)</f>
        <v>0.12561869424711147</v>
      </c>
      <c r="I384" s="2">
        <f t="shared" si="53"/>
        <v>1262.9133333333332</v>
      </c>
      <c r="J384" s="2">
        <f t="shared" si="56"/>
        <v>1284.4199999999998</v>
      </c>
      <c r="K384" s="2">
        <f t="shared" si="57"/>
        <v>1322.24</v>
      </c>
      <c r="L384" s="2">
        <f t="shared" si="58"/>
        <v>1355.6429166666667</v>
      </c>
      <c r="M384" s="2">
        <f t="shared" si="59"/>
        <v>1352.0220833333333</v>
      </c>
      <c r="N384" s="2">
        <f t="shared" si="54"/>
        <v>1343.3016666666665</v>
      </c>
      <c r="O384" s="4" t="str">
        <f t="shared" si="55"/>
        <v>卖</v>
      </c>
      <c r="P384" s="4" t="str">
        <f t="shared" si="51"/>
        <v/>
      </c>
      <c r="Q384" s="3">
        <f>IF(O383="买",E384/E383-1,0)-IF(P384=1,计算结果!B$17,0)</f>
        <v>0</v>
      </c>
      <c r="R384" s="2">
        <f t="shared" si="52"/>
        <v>1.3629310058141395</v>
      </c>
      <c r="S384" s="3">
        <f>1-R384/MAX(R$2:R384)</f>
        <v>7.0774081494939134E-2</v>
      </c>
    </row>
    <row r="385" spans="1:19" x14ac:dyDescent="0.15">
      <c r="A385" s="1">
        <v>38936</v>
      </c>
      <c r="B385">
        <v>1233.49</v>
      </c>
      <c r="C385">
        <v>1241.8499999999999</v>
      </c>
      <c r="D385">
        <v>1221.99</v>
      </c>
      <c r="E385" s="2">
        <v>1224.0999999999999</v>
      </c>
      <c r="F385" s="16">
        <v>8515702784</v>
      </c>
      <c r="G385" s="3">
        <f t="shared" si="50"/>
        <v>-1.4340813746567926E-2</v>
      </c>
      <c r="H385" s="3">
        <f>1-E385/MAX(E$2:E385)</f>
        <v>0.13815803369639457</v>
      </c>
      <c r="I385" s="2">
        <f t="shared" si="53"/>
        <v>1245.9166666666667</v>
      </c>
      <c r="J385" s="2">
        <f t="shared" si="56"/>
        <v>1264.8716666666667</v>
      </c>
      <c r="K385" s="2">
        <f t="shared" si="57"/>
        <v>1312.1491666666666</v>
      </c>
      <c r="L385" s="2">
        <f t="shared" si="58"/>
        <v>1347.8549999999998</v>
      </c>
      <c r="M385" s="2">
        <f t="shared" si="59"/>
        <v>1349.0772916666665</v>
      </c>
      <c r="N385" s="2">
        <f t="shared" si="54"/>
        <v>1336.360486111111</v>
      </c>
      <c r="O385" s="4" t="str">
        <f t="shared" si="55"/>
        <v>卖</v>
      </c>
      <c r="P385" s="4" t="str">
        <f t="shared" si="51"/>
        <v/>
      </c>
      <c r="Q385" s="3">
        <f>IF(O384="买",E385/E384-1,0)-IF(P385=1,计算结果!B$17,0)</f>
        <v>0</v>
      </c>
      <c r="R385" s="2">
        <f t="shared" si="52"/>
        <v>1.3629310058141395</v>
      </c>
      <c r="S385" s="3">
        <f>1-R385/MAX(R$2:R385)</f>
        <v>7.0774081494939134E-2</v>
      </c>
    </row>
    <row r="386" spans="1:19" x14ac:dyDescent="0.15">
      <c r="A386" s="1">
        <v>38937</v>
      </c>
      <c r="B386">
        <v>1225.04</v>
      </c>
      <c r="C386">
        <v>1252.3900000000001</v>
      </c>
      <c r="D386">
        <v>1225.04</v>
      </c>
      <c r="E386" s="2">
        <v>1252.3900000000001</v>
      </c>
      <c r="F386" s="16">
        <v>8387431424</v>
      </c>
      <c r="G386" s="3">
        <f t="shared" si="50"/>
        <v>2.3110856956131132E-2</v>
      </c>
      <c r="H386" s="3">
        <f>1-E386/MAX(E$2:E386)</f>
        <v>0.11824012729436106</v>
      </c>
      <c r="I386" s="2">
        <f t="shared" si="53"/>
        <v>1239.4666666666669</v>
      </c>
      <c r="J386" s="2">
        <f t="shared" si="56"/>
        <v>1257.8816666666667</v>
      </c>
      <c r="K386" s="2">
        <f t="shared" si="57"/>
        <v>1303.5125</v>
      </c>
      <c r="L386" s="2">
        <f t="shared" si="58"/>
        <v>1341.9958333333332</v>
      </c>
      <c r="M386" s="2">
        <f t="shared" si="59"/>
        <v>1345.9420833333331</v>
      </c>
      <c r="N386" s="2">
        <f t="shared" si="54"/>
        <v>1330.4834722222222</v>
      </c>
      <c r="O386" s="4" t="str">
        <f t="shared" si="55"/>
        <v>卖</v>
      </c>
      <c r="P386" s="4" t="str">
        <f t="shared" si="51"/>
        <v/>
      </c>
      <c r="Q386" s="3">
        <f>IF(O385="买",E386/E385-1,0)-IF(P386=1,计算结果!B$17,0)</f>
        <v>0</v>
      </c>
      <c r="R386" s="2">
        <f t="shared" si="52"/>
        <v>1.3629310058141395</v>
      </c>
      <c r="S386" s="3">
        <f>1-R386/MAX(R$2:R386)</f>
        <v>7.0774081494939134E-2</v>
      </c>
    </row>
    <row r="387" spans="1:19" x14ac:dyDescent="0.15">
      <c r="A387" s="1">
        <v>38938</v>
      </c>
      <c r="B387">
        <v>1254.3699999999999</v>
      </c>
      <c r="C387">
        <v>1258.21</v>
      </c>
      <c r="D387">
        <v>1245.3900000000001</v>
      </c>
      <c r="E387" s="2">
        <v>1251.3</v>
      </c>
      <c r="F387" s="16">
        <v>7485120512</v>
      </c>
      <c r="G387" s="3">
        <f t="shared" ref="G387:G450" si="60">E387/E386-1</f>
        <v>-8.7033591772545105E-4</v>
      </c>
      <c r="H387" s="3">
        <f>1-E387/MAX(E$2:E387)</f>
        <v>0.11900755458238577</v>
      </c>
      <c r="I387" s="2">
        <f t="shared" si="53"/>
        <v>1242.5966666666666</v>
      </c>
      <c r="J387" s="2">
        <f t="shared" si="56"/>
        <v>1252.7550000000001</v>
      </c>
      <c r="K387" s="2">
        <f t="shared" si="57"/>
        <v>1294.6108333333334</v>
      </c>
      <c r="L387" s="2">
        <f t="shared" si="58"/>
        <v>1335.0216666666668</v>
      </c>
      <c r="M387" s="2">
        <f t="shared" si="59"/>
        <v>1343.05</v>
      </c>
      <c r="N387" s="2">
        <f t="shared" si="54"/>
        <v>1324.2275</v>
      </c>
      <c r="O387" s="4" t="str">
        <f t="shared" si="55"/>
        <v>卖</v>
      </c>
      <c r="P387" s="4" t="str">
        <f t="shared" si="51"/>
        <v/>
      </c>
      <c r="Q387" s="3">
        <f>IF(O386="买",E387/E386-1,0)-IF(P387=1,计算结果!B$17,0)</f>
        <v>0</v>
      </c>
      <c r="R387" s="2">
        <f t="shared" si="52"/>
        <v>1.3629310058141395</v>
      </c>
      <c r="S387" s="3">
        <f>1-R387/MAX(R$2:R387)</f>
        <v>7.0774081494939134E-2</v>
      </c>
    </row>
    <row r="388" spans="1:19" x14ac:dyDescent="0.15">
      <c r="A388" s="1">
        <v>38939</v>
      </c>
      <c r="B388">
        <v>1251.1600000000001</v>
      </c>
      <c r="C388">
        <v>1271.47</v>
      </c>
      <c r="D388">
        <v>1251.08</v>
      </c>
      <c r="E388" s="2">
        <v>1271.47</v>
      </c>
      <c r="F388" s="16">
        <v>10020038656</v>
      </c>
      <c r="G388" s="3">
        <f t="shared" si="60"/>
        <v>1.6119235994565662E-2</v>
      </c>
      <c r="H388" s="3">
        <f>1-E388/MAX(E$2:E388)</f>
        <v>0.10480662944526975</v>
      </c>
      <c r="I388" s="2">
        <f t="shared" si="53"/>
        <v>1258.3866666666665</v>
      </c>
      <c r="J388" s="2">
        <f t="shared" si="56"/>
        <v>1252.1516666666669</v>
      </c>
      <c r="K388" s="2">
        <f t="shared" si="57"/>
        <v>1286.0524999999998</v>
      </c>
      <c r="L388" s="2">
        <f t="shared" si="58"/>
        <v>1329.2316666666668</v>
      </c>
      <c r="M388" s="2">
        <f t="shared" si="59"/>
        <v>1340.3064583333332</v>
      </c>
      <c r="N388" s="2">
        <f t="shared" si="54"/>
        <v>1318.5302083333333</v>
      </c>
      <c r="O388" s="4" t="str">
        <f t="shared" si="55"/>
        <v>卖</v>
      </c>
      <c r="P388" s="4" t="str">
        <f t="shared" ref="P388:P451" si="61">IF(O387&lt;&gt;O388,1,"")</f>
        <v/>
      </c>
      <c r="Q388" s="3">
        <f>IF(O387="买",E388/E387-1,0)-IF(P388=1,计算结果!B$17,0)</f>
        <v>0</v>
      </c>
      <c r="R388" s="2">
        <f t="shared" ref="R388:R451" si="62">IFERROR(R387*(1+Q388),R387)</f>
        <v>1.3629310058141395</v>
      </c>
      <c r="S388" s="3">
        <f>1-R388/MAX(R$2:R388)</f>
        <v>7.0774081494939134E-2</v>
      </c>
    </row>
    <row r="389" spans="1:19" x14ac:dyDescent="0.15">
      <c r="A389" s="1">
        <v>38940</v>
      </c>
      <c r="B389">
        <v>1273.27</v>
      </c>
      <c r="C389">
        <v>1277.97</v>
      </c>
      <c r="D389">
        <v>1265.52</v>
      </c>
      <c r="E389" s="2">
        <v>1275.6500000000001</v>
      </c>
      <c r="F389" s="16">
        <v>9033367552</v>
      </c>
      <c r="G389" s="3">
        <f t="shared" si="60"/>
        <v>3.2875333275657059E-3</v>
      </c>
      <c r="H389" s="3">
        <f>1-E389/MAX(E$2:E389)</f>
        <v>0.10186365140495512</v>
      </c>
      <c r="I389" s="2">
        <f t="shared" ref="I389:I452" si="63">AVERAGE(E387:E389)</f>
        <v>1266.1400000000001</v>
      </c>
      <c r="J389" s="2">
        <f t="shared" si="56"/>
        <v>1252.8033333333335</v>
      </c>
      <c r="K389" s="2">
        <f t="shared" si="57"/>
        <v>1278.0816666666665</v>
      </c>
      <c r="L389" s="2">
        <f t="shared" si="58"/>
        <v>1323.5454166666666</v>
      </c>
      <c r="M389" s="2">
        <f t="shared" si="59"/>
        <v>1337.7337499999999</v>
      </c>
      <c r="N389" s="2">
        <f t="shared" ref="N389:N452" si="64">IFERROR(AVERAGE(K389:M389),"")</f>
        <v>1313.1202777777776</v>
      </c>
      <c r="O389" s="4" t="str">
        <f t="shared" ref="O389:O452" si="65">IF(E389&gt;N389,"买","卖")</f>
        <v>卖</v>
      </c>
      <c r="P389" s="4" t="str">
        <f t="shared" si="61"/>
        <v/>
      </c>
      <c r="Q389" s="3">
        <f>IF(O388="买",E389/E388-1,0)-IF(P389=1,计算结果!B$17,0)</f>
        <v>0</v>
      </c>
      <c r="R389" s="2">
        <f t="shared" si="62"/>
        <v>1.3629310058141395</v>
      </c>
      <c r="S389" s="3">
        <f>1-R389/MAX(R$2:R389)</f>
        <v>7.0774081494939134E-2</v>
      </c>
    </row>
    <row r="390" spans="1:19" x14ac:dyDescent="0.15">
      <c r="A390" s="1">
        <v>38943</v>
      </c>
      <c r="B390">
        <v>1275.1400000000001</v>
      </c>
      <c r="C390">
        <v>1279.31</v>
      </c>
      <c r="D390">
        <v>1241.95</v>
      </c>
      <c r="E390" s="2">
        <v>1245.72</v>
      </c>
      <c r="F390" s="16">
        <v>9870530560</v>
      </c>
      <c r="G390" s="3">
        <f t="shared" si="60"/>
        <v>-2.3462548504683989E-2</v>
      </c>
      <c r="H390" s="3">
        <f>1-E390/MAX(E$2:E390)</f>
        <v>0.12293621904768604</v>
      </c>
      <c r="I390" s="2">
        <f t="shared" si="63"/>
        <v>1264.28</v>
      </c>
      <c r="J390" s="2">
        <f t="shared" si="56"/>
        <v>1253.4383333333333</v>
      </c>
      <c r="K390" s="2">
        <f t="shared" si="57"/>
        <v>1268.9291666666663</v>
      </c>
      <c r="L390" s="2">
        <f t="shared" si="58"/>
        <v>1316.3433333333335</v>
      </c>
      <c r="M390" s="2">
        <f t="shared" si="59"/>
        <v>1336.1814583333332</v>
      </c>
      <c r="N390" s="2">
        <f t="shared" si="64"/>
        <v>1307.1513194444444</v>
      </c>
      <c r="O390" s="4" t="str">
        <f t="shared" si="65"/>
        <v>卖</v>
      </c>
      <c r="P390" s="4" t="str">
        <f t="shared" si="61"/>
        <v/>
      </c>
      <c r="Q390" s="3">
        <f>IF(O389="买",E390/E389-1,0)-IF(P390=1,计算结果!B$17,0)</f>
        <v>0</v>
      </c>
      <c r="R390" s="2">
        <f t="shared" si="62"/>
        <v>1.3629310058141395</v>
      </c>
      <c r="S390" s="3">
        <f>1-R390/MAX(R$2:R390)</f>
        <v>7.0774081494939134E-2</v>
      </c>
    </row>
    <row r="391" spans="1:19" x14ac:dyDescent="0.15">
      <c r="A391" s="1">
        <v>38944</v>
      </c>
      <c r="B391">
        <v>1243.1600000000001</v>
      </c>
      <c r="C391">
        <v>1265.8599999999999</v>
      </c>
      <c r="D391">
        <v>1239.9100000000001</v>
      </c>
      <c r="E391" s="2">
        <v>1265.8599999999999</v>
      </c>
      <c r="F391" s="16">
        <v>8592503808</v>
      </c>
      <c r="G391" s="3">
        <f t="shared" si="60"/>
        <v>1.616735703047234E-2</v>
      </c>
      <c r="H391" s="3">
        <f>1-E391/MAX(E$2:E391)</f>
        <v>0.10875641576253403</v>
      </c>
      <c r="I391" s="2">
        <f t="shared" si="63"/>
        <v>1262.4099999999999</v>
      </c>
      <c r="J391" s="2">
        <f t="shared" si="56"/>
        <v>1260.3983333333333</v>
      </c>
      <c r="K391" s="2">
        <f t="shared" si="57"/>
        <v>1262.6349999999998</v>
      </c>
      <c r="L391" s="2">
        <f t="shared" si="58"/>
        <v>1309.9541666666669</v>
      </c>
      <c r="M391" s="2">
        <f t="shared" si="59"/>
        <v>1334.9289583333332</v>
      </c>
      <c r="N391" s="2">
        <f t="shared" si="64"/>
        <v>1302.5060416666665</v>
      </c>
      <c r="O391" s="4" t="str">
        <f t="shared" si="65"/>
        <v>卖</v>
      </c>
      <c r="P391" s="4" t="str">
        <f t="shared" si="61"/>
        <v/>
      </c>
      <c r="Q391" s="3">
        <f>IF(O390="买",E391/E390-1,0)-IF(P391=1,计算结果!B$17,0)</f>
        <v>0</v>
      </c>
      <c r="R391" s="2">
        <f t="shared" si="62"/>
        <v>1.3629310058141395</v>
      </c>
      <c r="S391" s="3">
        <f>1-R391/MAX(R$2:R391)</f>
        <v>7.0774081494939134E-2</v>
      </c>
    </row>
    <row r="392" spans="1:19" x14ac:dyDescent="0.15">
      <c r="A392" s="1">
        <v>38945</v>
      </c>
      <c r="B392">
        <v>1266.82</v>
      </c>
      <c r="C392">
        <v>1283.57</v>
      </c>
      <c r="D392">
        <v>1262.54</v>
      </c>
      <c r="E392" s="2">
        <v>1283.57</v>
      </c>
      <c r="F392" s="16">
        <v>12267020288</v>
      </c>
      <c r="G392" s="3">
        <f t="shared" si="60"/>
        <v>1.3990488679632929E-2</v>
      </c>
      <c r="H392" s="3">
        <f>1-E392/MAX(E$2:E392)</f>
        <v>9.628748248646446E-2</v>
      </c>
      <c r="I392" s="2">
        <f t="shared" si="63"/>
        <v>1265.05</v>
      </c>
      <c r="J392" s="2">
        <f t="shared" ref="J392:J455" si="66">AVERAGE(E387:E392)</f>
        <v>1265.595</v>
      </c>
      <c r="K392" s="2">
        <f t="shared" si="57"/>
        <v>1261.7383333333332</v>
      </c>
      <c r="L392" s="2">
        <f t="shared" si="58"/>
        <v>1307.3491666666666</v>
      </c>
      <c r="M392" s="2">
        <f t="shared" si="59"/>
        <v>1334.7077083333334</v>
      </c>
      <c r="N392" s="2">
        <f t="shared" si="64"/>
        <v>1301.2650694444444</v>
      </c>
      <c r="O392" s="4" t="str">
        <f t="shared" si="65"/>
        <v>卖</v>
      </c>
      <c r="P392" s="4" t="str">
        <f t="shared" si="61"/>
        <v/>
      </c>
      <c r="Q392" s="3">
        <f>IF(O391="买",E392/E391-1,0)-IF(P392=1,计算结果!B$17,0)</f>
        <v>0</v>
      </c>
      <c r="R392" s="2">
        <f t="shared" si="62"/>
        <v>1.3629310058141395</v>
      </c>
      <c r="S392" s="3">
        <f>1-R392/MAX(R$2:R392)</f>
        <v>7.0774081494939134E-2</v>
      </c>
    </row>
    <row r="393" spans="1:19" x14ac:dyDescent="0.15">
      <c r="A393" s="1">
        <v>38946</v>
      </c>
      <c r="B393">
        <v>1280.28</v>
      </c>
      <c r="C393">
        <v>1280.28</v>
      </c>
      <c r="D393">
        <v>1263.93</v>
      </c>
      <c r="E393" s="2">
        <v>1271.6300000000001</v>
      </c>
      <c r="F393" s="16">
        <v>8843866112</v>
      </c>
      <c r="G393" s="3">
        <f t="shared" si="60"/>
        <v>-9.3021806368175364E-3</v>
      </c>
      <c r="H393" s="3">
        <f>1-E393/MAX(E$2:E393)</f>
        <v>0.10469397956812843</v>
      </c>
      <c r="I393" s="2">
        <f t="shared" si="63"/>
        <v>1273.6866666666667</v>
      </c>
      <c r="J393" s="2">
        <f t="shared" si="66"/>
        <v>1268.9833333333333</v>
      </c>
      <c r="K393" s="2">
        <f t="shared" si="57"/>
        <v>1260.8691666666666</v>
      </c>
      <c r="L393" s="2">
        <f t="shared" si="58"/>
        <v>1303.7866666666666</v>
      </c>
      <c r="M393" s="2">
        <f t="shared" si="59"/>
        <v>1334.1652083333333</v>
      </c>
      <c r="N393" s="2">
        <f t="shared" si="64"/>
        <v>1299.6070138888888</v>
      </c>
      <c r="O393" s="4" t="str">
        <f t="shared" si="65"/>
        <v>卖</v>
      </c>
      <c r="P393" s="4" t="str">
        <f t="shared" si="61"/>
        <v/>
      </c>
      <c r="Q393" s="3">
        <f>IF(O392="买",E393/E392-1,0)-IF(P393=1,计算结果!B$17,0)</f>
        <v>0</v>
      </c>
      <c r="R393" s="2">
        <f t="shared" si="62"/>
        <v>1.3629310058141395</v>
      </c>
      <c r="S393" s="3">
        <f>1-R393/MAX(R$2:R393)</f>
        <v>7.0774081494939134E-2</v>
      </c>
    </row>
    <row r="394" spans="1:19" x14ac:dyDescent="0.15">
      <c r="A394" s="1">
        <v>38947</v>
      </c>
      <c r="B394">
        <v>1270.22</v>
      </c>
      <c r="C394">
        <v>1280.83</v>
      </c>
      <c r="D394">
        <v>1265.82</v>
      </c>
      <c r="E394" s="2">
        <v>1267.8699999999999</v>
      </c>
      <c r="F394" s="16">
        <v>7951341056</v>
      </c>
      <c r="G394" s="3">
        <f t="shared" si="60"/>
        <v>-2.9568349283991546E-3</v>
      </c>
      <c r="H394" s="3">
        <f>1-E394/MAX(E$2:E394)</f>
        <v>0.10734125168094744</v>
      </c>
      <c r="I394" s="2">
        <f t="shared" si="63"/>
        <v>1274.3566666666666</v>
      </c>
      <c r="J394" s="2">
        <f t="shared" si="66"/>
        <v>1268.3833333333332</v>
      </c>
      <c r="K394" s="2">
        <f t="shared" si="57"/>
        <v>1260.2674999999999</v>
      </c>
      <c r="L394" s="2">
        <f t="shared" si="58"/>
        <v>1299.4375</v>
      </c>
      <c r="M394" s="2">
        <f t="shared" si="59"/>
        <v>1333.5316666666668</v>
      </c>
      <c r="N394" s="2">
        <f t="shared" si="64"/>
        <v>1297.7455555555555</v>
      </c>
      <c r="O394" s="4" t="str">
        <f t="shared" si="65"/>
        <v>卖</v>
      </c>
      <c r="P394" s="4" t="str">
        <f t="shared" si="61"/>
        <v/>
      </c>
      <c r="Q394" s="3">
        <f>IF(O393="买",E394/E393-1,0)-IF(P394=1,计算结果!B$17,0)</f>
        <v>0</v>
      </c>
      <c r="R394" s="2">
        <f t="shared" si="62"/>
        <v>1.3629310058141395</v>
      </c>
      <c r="S394" s="3">
        <f>1-R394/MAX(R$2:R394)</f>
        <v>7.0774081494939134E-2</v>
      </c>
    </row>
    <row r="395" spans="1:19" x14ac:dyDescent="0.15">
      <c r="A395" s="1">
        <v>38950</v>
      </c>
      <c r="B395">
        <v>1235.43</v>
      </c>
      <c r="C395">
        <v>1270.67</v>
      </c>
      <c r="D395">
        <v>1229.17</v>
      </c>
      <c r="E395" s="2">
        <v>1270.56</v>
      </c>
      <c r="F395" s="16">
        <v>8661630976</v>
      </c>
      <c r="G395" s="3">
        <f t="shared" si="60"/>
        <v>2.1216686253322514E-3</v>
      </c>
      <c r="H395" s="3">
        <f>1-E395/MAX(E$2:E395)</f>
        <v>0.10544732562151049</v>
      </c>
      <c r="I395" s="2">
        <f t="shared" si="63"/>
        <v>1270.02</v>
      </c>
      <c r="J395" s="2">
        <f t="shared" si="66"/>
        <v>1267.5349999999999</v>
      </c>
      <c r="K395" s="2">
        <f t="shared" si="57"/>
        <v>1260.1691666666668</v>
      </c>
      <c r="L395" s="2">
        <f t="shared" si="58"/>
        <v>1295.1516666666669</v>
      </c>
      <c r="M395" s="2">
        <f t="shared" si="59"/>
        <v>1333.2541666666668</v>
      </c>
      <c r="N395" s="2">
        <f t="shared" si="64"/>
        <v>1296.1916666666668</v>
      </c>
      <c r="O395" s="4" t="str">
        <f t="shared" si="65"/>
        <v>卖</v>
      </c>
      <c r="P395" s="4" t="str">
        <f t="shared" si="61"/>
        <v/>
      </c>
      <c r="Q395" s="3">
        <f>IF(O394="买",E395/E394-1,0)-IF(P395=1,计算结果!B$17,0)</f>
        <v>0</v>
      </c>
      <c r="R395" s="2">
        <f t="shared" si="62"/>
        <v>1.3629310058141395</v>
      </c>
      <c r="S395" s="3">
        <f>1-R395/MAX(R$2:R395)</f>
        <v>7.0774081494939134E-2</v>
      </c>
    </row>
    <row r="396" spans="1:19" x14ac:dyDescent="0.15">
      <c r="A396" s="1">
        <v>38951</v>
      </c>
      <c r="B396">
        <v>1270.0999999999999</v>
      </c>
      <c r="C396">
        <v>1289.02</v>
      </c>
      <c r="D396">
        <v>1269.0999999999999</v>
      </c>
      <c r="E396" s="2">
        <v>1285.27</v>
      </c>
      <c r="F396" s="16">
        <v>11224121344</v>
      </c>
      <c r="G396" s="3">
        <f t="shared" si="60"/>
        <v>1.1577572094194633E-2</v>
      </c>
      <c r="H396" s="3">
        <f>1-E396/MAX(E$2:E396)</f>
        <v>9.5090577541838806E-2</v>
      </c>
      <c r="I396" s="2">
        <f t="shared" si="63"/>
        <v>1274.5666666666666</v>
      </c>
      <c r="J396" s="2">
        <f t="shared" si="66"/>
        <v>1274.1266666666668</v>
      </c>
      <c r="K396" s="2">
        <f t="shared" si="57"/>
        <v>1263.7824999999998</v>
      </c>
      <c r="L396" s="2">
        <f t="shared" si="58"/>
        <v>1293.0112500000002</v>
      </c>
      <c r="M396" s="2">
        <f t="shared" si="59"/>
        <v>1333.2516666666668</v>
      </c>
      <c r="N396" s="2">
        <f t="shared" si="64"/>
        <v>1296.6818055555557</v>
      </c>
      <c r="O396" s="4" t="str">
        <f t="shared" si="65"/>
        <v>卖</v>
      </c>
      <c r="P396" s="4" t="str">
        <f t="shared" si="61"/>
        <v/>
      </c>
      <c r="Q396" s="3">
        <f>IF(O395="买",E396/E395-1,0)-IF(P396=1,计算结果!B$17,0)</f>
        <v>0</v>
      </c>
      <c r="R396" s="2">
        <f t="shared" si="62"/>
        <v>1.3629310058141395</v>
      </c>
      <c r="S396" s="3">
        <f>1-R396/MAX(R$2:R396)</f>
        <v>7.0774081494939134E-2</v>
      </c>
    </row>
    <row r="397" spans="1:19" x14ac:dyDescent="0.15">
      <c r="A397" s="1">
        <v>38952</v>
      </c>
      <c r="B397">
        <v>1284.82</v>
      </c>
      <c r="C397">
        <v>1294.82</v>
      </c>
      <c r="D397">
        <v>1282.8399999999999</v>
      </c>
      <c r="E397" s="2">
        <v>1285.68</v>
      </c>
      <c r="F397" s="16">
        <v>12215590912</v>
      </c>
      <c r="G397" s="3">
        <f t="shared" si="60"/>
        <v>3.1899912080746162E-4</v>
      </c>
      <c r="H397" s="3">
        <f>1-E397/MAX(E$2:E397)</f>
        <v>9.4801912231664343E-2</v>
      </c>
      <c r="I397" s="2">
        <f t="shared" si="63"/>
        <v>1280.5033333333333</v>
      </c>
      <c r="J397" s="2">
        <f t="shared" si="66"/>
        <v>1277.43</v>
      </c>
      <c r="K397" s="2">
        <f t="shared" si="57"/>
        <v>1268.9141666666667</v>
      </c>
      <c r="L397" s="2">
        <f t="shared" si="58"/>
        <v>1290.531666666667</v>
      </c>
      <c r="M397" s="2">
        <f t="shared" si="59"/>
        <v>1332.578125</v>
      </c>
      <c r="N397" s="2">
        <f t="shared" si="64"/>
        <v>1297.3413194444445</v>
      </c>
      <c r="O397" s="4" t="str">
        <f t="shared" si="65"/>
        <v>卖</v>
      </c>
      <c r="P397" s="4" t="str">
        <f t="shared" si="61"/>
        <v/>
      </c>
      <c r="Q397" s="3">
        <f>IF(O396="买",E397/E396-1,0)-IF(P397=1,计算结果!B$17,0)</f>
        <v>0</v>
      </c>
      <c r="R397" s="2">
        <f t="shared" si="62"/>
        <v>1.3629310058141395</v>
      </c>
      <c r="S397" s="3">
        <f>1-R397/MAX(R$2:R397)</f>
        <v>7.0774081494939134E-2</v>
      </c>
    </row>
    <row r="398" spans="1:19" x14ac:dyDescent="0.15">
      <c r="A398" s="1">
        <v>38953</v>
      </c>
      <c r="B398">
        <v>1284.83</v>
      </c>
      <c r="C398">
        <v>1292.4000000000001</v>
      </c>
      <c r="D398">
        <v>1274.56</v>
      </c>
      <c r="E398" s="2">
        <v>1292.4000000000001</v>
      </c>
      <c r="F398" s="16">
        <v>9416605696</v>
      </c>
      <c r="G398" s="3">
        <f t="shared" si="60"/>
        <v>5.226806048161281E-3</v>
      </c>
      <c r="H398" s="3">
        <f>1-E398/MAX(E$2:E398)</f>
        <v>9.0070617391732832E-2</v>
      </c>
      <c r="I398" s="2">
        <f t="shared" si="63"/>
        <v>1287.7833333333333</v>
      </c>
      <c r="J398" s="2">
        <f t="shared" si="66"/>
        <v>1278.9016666666666</v>
      </c>
      <c r="K398" s="2">
        <f t="shared" ref="K398:K461" si="67">AVERAGE(E387:E398)</f>
        <v>1272.2483333333332</v>
      </c>
      <c r="L398" s="2">
        <f t="shared" si="58"/>
        <v>1287.8804166666671</v>
      </c>
      <c r="M398" s="2">
        <f t="shared" si="59"/>
        <v>1331.6929166666666</v>
      </c>
      <c r="N398" s="2">
        <f t="shared" si="64"/>
        <v>1297.2738888888889</v>
      </c>
      <c r="O398" s="4" t="str">
        <f t="shared" si="65"/>
        <v>卖</v>
      </c>
      <c r="P398" s="4" t="str">
        <f t="shared" si="61"/>
        <v/>
      </c>
      <c r="Q398" s="3">
        <f>IF(O397="买",E398/E397-1,0)-IF(P398=1,计算结果!B$17,0)</f>
        <v>0</v>
      </c>
      <c r="R398" s="2">
        <f t="shared" si="62"/>
        <v>1.3629310058141395</v>
      </c>
      <c r="S398" s="3">
        <f>1-R398/MAX(R$2:R398)</f>
        <v>7.0774081494939134E-2</v>
      </c>
    </row>
    <row r="399" spans="1:19" x14ac:dyDescent="0.15">
      <c r="A399" s="1">
        <v>38954</v>
      </c>
      <c r="B399">
        <v>1293.5</v>
      </c>
      <c r="C399">
        <v>1301.75</v>
      </c>
      <c r="D399">
        <v>1292.45</v>
      </c>
      <c r="E399" s="2">
        <v>1295.44</v>
      </c>
      <c r="F399" s="16">
        <v>11586280448</v>
      </c>
      <c r="G399" s="3">
        <f t="shared" si="60"/>
        <v>2.3522129371711387E-3</v>
      </c>
      <c r="H399" s="3">
        <f>1-E399/MAX(E$2:E399)</f>
        <v>8.7930269726049448E-2</v>
      </c>
      <c r="I399" s="2">
        <f t="shared" si="63"/>
        <v>1291.1733333333334</v>
      </c>
      <c r="J399" s="2">
        <f t="shared" si="66"/>
        <v>1282.8700000000001</v>
      </c>
      <c r="K399" s="2">
        <f t="shared" si="67"/>
        <v>1275.9266666666667</v>
      </c>
      <c r="L399" s="2">
        <f t="shared" si="58"/>
        <v>1285.2687500000002</v>
      </c>
      <c r="M399" s="2">
        <f t="shared" si="59"/>
        <v>1330.8016666666667</v>
      </c>
      <c r="N399" s="2">
        <f t="shared" si="64"/>
        <v>1297.3323611111111</v>
      </c>
      <c r="O399" s="4" t="str">
        <f t="shared" si="65"/>
        <v>卖</v>
      </c>
      <c r="P399" s="4" t="str">
        <f t="shared" si="61"/>
        <v/>
      </c>
      <c r="Q399" s="3">
        <f>IF(O398="买",E399/E398-1,0)-IF(P399=1,计算结果!B$17,0)</f>
        <v>0</v>
      </c>
      <c r="R399" s="2">
        <f t="shared" si="62"/>
        <v>1.3629310058141395</v>
      </c>
      <c r="S399" s="3">
        <f>1-R399/MAX(R$2:R399)</f>
        <v>7.0774081494939134E-2</v>
      </c>
    </row>
    <row r="400" spans="1:19" x14ac:dyDescent="0.15">
      <c r="A400" s="1">
        <v>38957</v>
      </c>
      <c r="B400">
        <v>1298.46</v>
      </c>
      <c r="C400">
        <v>1325.89</v>
      </c>
      <c r="D400">
        <v>1298.3599999999999</v>
      </c>
      <c r="E400" s="2">
        <v>1325.89</v>
      </c>
      <c r="F400" s="16">
        <v>16640986112</v>
      </c>
      <c r="G400" s="3">
        <f t="shared" si="60"/>
        <v>2.3505527079602295E-2</v>
      </c>
      <c r="H400" s="3">
        <f>1-E400/MAX(E$2:E400)</f>
        <v>6.6491589982609511E-2</v>
      </c>
      <c r="I400" s="2">
        <f t="shared" si="63"/>
        <v>1304.5766666666668</v>
      </c>
      <c r="J400" s="2">
        <f t="shared" si="66"/>
        <v>1292.5400000000002</v>
      </c>
      <c r="K400" s="2">
        <f t="shared" si="67"/>
        <v>1280.4616666666666</v>
      </c>
      <c r="L400" s="2">
        <f t="shared" si="58"/>
        <v>1283.2570833333334</v>
      </c>
      <c r="M400" s="2">
        <f t="shared" si="59"/>
        <v>1330.6424999999999</v>
      </c>
      <c r="N400" s="2">
        <f t="shared" si="64"/>
        <v>1298.1204166666666</v>
      </c>
      <c r="O400" s="4" t="str">
        <f t="shared" si="65"/>
        <v>买</v>
      </c>
      <c r="P400" s="4">
        <f t="shared" si="61"/>
        <v>1</v>
      </c>
      <c r="Q400" s="3">
        <f>IF(O399="买",E400/E399-1,0)-IF(P400=1,计算结果!B$17,0)</f>
        <v>0</v>
      </c>
      <c r="R400" s="2">
        <f t="shared" si="62"/>
        <v>1.3629310058141395</v>
      </c>
      <c r="S400" s="3">
        <f>1-R400/MAX(R$2:R400)</f>
        <v>7.0774081494939134E-2</v>
      </c>
    </row>
    <row r="401" spans="1:19" x14ac:dyDescent="0.15">
      <c r="A401" s="1">
        <v>38958</v>
      </c>
      <c r="B401">
        <v>1328.61</v>
      </c>
      <c r="C401">
        <v>1349.2</v>
      </c>
      <c r="D401">
        <v>1327</v>
      </c>
      <c r="E401" s="2">
        <v>1330.16</v>
      </c>
      <c r="F401" s="16">
        <v>20558598144</v>
      </c>
      <c r="G401" s="3">
        <f t="shared" si="60"/>
        <v>3.2204783202225418E-3</v>
      </c>
      <c r="H401" s="3">
        <f>1-E401/MAX(E$2:E401)</f>
        <v>6.3485246386403071E-2</v>
      </c>
      <c r="I401" s="2">
        <f t="shared" si="63"/>
        <v>1317.1633333333332</v>
      </c>
      <c r="J401" s="2">
        <f t="shared" si="66"/>
        <v>1302.4733333333334</v>
      </c>
      <c r="K401" s="2">
        <f t="shared" si="67"/>
        <v>1285.0041666666666</v>
      </c>
      <c r="L401" s="2">
        <f t="shared" si="58"/>
        <v>1281.5429166666665</v>
      </c>
      <c r="M401" s="2">
        <f t="shared" si="59"/>
        <v>1330.6135416666668</v>
      </c>
      <c r="N401" s="2">
        <f t="shared" si="64"/>
        <v>1299.0535416666664</v>
      </c>
      <c r="O401" s="4" t="str">
        <f t="shared" si="65"/>
        <v>买</v>
      </c>
      <c r="P401" s="4" t="str">
        <f t="shared" si="61"/>
        <v/>
      </c>
      <c r="Q401" s="3">
        <f>IF(O400="买",E401/E400-1,0)-IF(P401=1,计算结果!B$17,0)</f>
        <v>3.2204783202225418E-3</v>
      </c>
      <c r="R401" s="2">
        <f t="shared" si="62"/>
        <v>1.367320295570323</v>
      </c>
      <c r="S401" s="3">
        <f>1-R401/MAX(R$2:R401)</f>
        <v>6.7781529569804766E-2</v>
      </c>
    </row>
    <row r="402" spans="1:19" x14ac:dyDescent="0.15">
      <c r="A402" s="1">
        <v>38959</v>
      </c>
      <c r="B402">
        <v>1328.37</v>
      </c>
      <c r="C402">
        <v>1336.39</v>
      </c>
      <c r="D402">
        <v>1319.82</v>
      </c>
      <c r="E402" s="2">
        <v>1334.67</v>
      </c>
      <c r="F402" s="16">
        <v>12994582528</v>
      </c>
      <c r="G402" s="3">
        <f t="shared" si="60"/>
        <v>3.3905695555422888E-3</v>
      </c>
      <c r="H402" s="3">
        <f>1-E402/MAX(E$2:E402)</f>
        <v>6.0309927974484756E-2</v>
      </c>
      <c r="I402" s="2">
        <f t="shared" si="63"/>
        <v>1330.24</v>
      </c>
      <c r="J402" s="2">
        <f t="shared" si="66"/>
        <v>1310.7066666666667</v>
      </c>
      <c r="K402" s="2">
        <f t="shared" si="67"/>
        <v>1292.4166666666667</v>
      </c>
      <c r="L402" s="2">
        <f t="shared" si="58"/>
        <v>1280.6729166666664</v>
      </c>
      <c r="M402" s="2">
        <f t="shared" si="59"/>
        <v>1330.5139583333332</v>
      </c>
      <c r="N402" s="2">
        <f t="shared" si="64"/>
        <v>1301.2011805555555</v>
      </c>
      <c r="O402" s="4" t="str">
        <f t="shared" si="65"/>
        <v>买</v>
      </c>
      <c r="P402" s="4" t="str">
        <f t="shared" si="61"/>
        <v/>
      </c>
      <c r="Q402" s="3">
        <f>IF(O401="买",E402/E401-1,0)-IF(P402=1,计算结果!B$17,0)</f>
        <v>3.3905695555422888E-3</v>
      </c>
      <c r="R402" s="2">
        <f t="shared" si="62"/>
        <v>1.3719562901371587</v>
      </c>
      <c r="S402" s="3">
        <f>1-R402/MAX(R$2:R402)</f>
        <v>6.4620778004849999E-2</v>
      </c>
    </row>
    <row r="403" spans="1:19" x14ac:dyDescent="0.15">
      <c r="A403" s="1">
        <v>38960</v>
      </c>
      <c r="B403">
        <v>1335.59</v>
      </c>
      <c r="C403">
        <v>1342.79</v>
      </c>
      <c r="D403">
        <v>1331.29</v>
      </c>
      <c r="E403" s="2">
        <v>1338.69</v>
      </c>
      <c r="F403" s="16">
        <v>13932001280</v>
      </c>
      <c r="G403" s="3">
        <f t="shared" si="60"/>
        <v>3.0119804895591962E-3</v>
      </c>
      <c r="H403" s="3">
        <f>1-E403/MAX(E$2:E403)</f>
        <v>5.7479599811311344E-2</v>
      </c>
      <c r="I403" s="2">
        <f t="shared" si="63"/>
        <v>1334.5066666666667</v>
      </c>
      <c r="J403" s="2">
        <f t="shared" si="66"/>
        <v>1319.5416666666667</v>
      </c>
      <c r="K403" s="2">
        <f t="shared" si="67"/>
        <v>1298.4858333333334</v>
      </c>
      <c r="L403" s="2">
        <f t="shared" si="58"/>
        <v>1280.5604166666667</v>
      </c>
      <c r="M403" s="2">
        <f t="shared" si="59"/>
        <v>1329.9989583333333</v>
      </c>
      <c r="N403" s="2">
        <f t="shared" si="64"/>
        <v>1303.0150694444446</v>
      </c>
      <c r="O403" s="4" t="str">
        <f t="shared" si="65"/>
        <v>买</v>
      </c>
      <c r="P403" s="4" t="str">
        <f t="shared" si="61"/>
        <v/>
      </c>
      <c r="Q403" s="3">
        <f>IF(O402="买",E403/E402-1,0)-IF(P403=1,计算结果!B$17,0)</f>
        <v>3.0119804895591962E-3</v>
      </c>
      <c r="R403" s="2">
        <f t="shared" si="62"/>
        <v>1.3760885957155797</v>
      </c>
      <c r="S403" s="3">
        <f>1-R403/MAX(R$2:R403)</f>
        <v>6.1803434037861593E-2</v>
      </c>
    </row>
    <row r="404" spans="1:19" x14ac:dyDescent="0.15">
      <c r="A404" s="1">
        <v>38961</v>
      </c>
      <c r="B404">
        <v>1339.31</v>
      </c>
      <c r="C404">
        <v>1340.13</v>
      </c>
      <c r="D404">
        <v>1314.57</v>
      </c>
      <c r="E404" s="2">
        <v>1318.1</v>
      </c>
      <c r="F404" s="16">
        <v>14832251904</v>
      </c>
      <c r="G404" s="3">
        <f t="shared" si="60"/>
        <v>-1.5380708005587662E-2</v>
      </c>
      <c r="H404" s="3">
        <f>1-E404/MAX(E$2:E404)</f>
        <v>7.1976230875923197E-2</v>
      </c>
      <c r="I404" s="2">
        <f t="shared" si="63"/>
        <v>1330.4866666666667</v>
      </c>
      <c r="J404" s="2">
        <f t="shared" si="66"/>
        <v>1323.825</v>
      </c>
      <c r="K404" s="2">
        <f t="shared" si="67"/>
        <v>1301.3633333333335</v>
      </c>
      <c r="L404" s="2">
        <f t="shared" si="58"/>
        <v>1281.5508333333332</v>
      </c>
      <c r="M404" s="2">
        <f t="shared" si="59"/>
        <v>1329.0447916666665</v>
      </c>
      <c r="N404" s="2">
        <f t="shared" si="64"/>
        <v>1303.9863194444442</v>
      </c>
      <c r="O404" s="4" t="str">
        <f t="shared" si="65"/>
        <v>买</v>
      </c>
      <c r="P404" s="4" t="str">
        <f t="shared" si="61"/>
        <v/>
      </c>
      <c r="Q404" s="3">
        <f>IF(O403="买",E404/E403-1,0)-IF(P404=1,计算结果!B$17,0)</f>
        <v>-1.5380708005587662E-2</v>
      </c>
      <c r="R404" s="2">
        <f t="shared" si="62"/>
        <v>1.3549233788350592</v>
      </c>
      <c r="S404" s="3">
        <f>1-R404/MAX(R$2:R404)</f>
        <v>7.6233561470770317E-2</v>
      </c>
    </row>
    <row r="405" spans="1:19" x14ac:dyDescent="0.15">
      <c r="A405" s="1">
        <v>38964</v>
      </c>
      <c r="B405">
        <v>1315.71</v>
      </c>
      <c r="C405">
        <v>1337.24</v>
      </c>
      <c r="D405">
        <v>1315.61</v>
      </c>
      <c r="E405" s="2">
        <v>1337.24</v>
      </c>
      <c r="F405" s="16">
        <v>12470373376</v>
      </c>
      <c r="G405" s="3">
        <f t="shared" si="60"/>
        <v>1.4520901297321975E-2</v>
      </c>
      <c r="H405" s="3">
        <f>1-E405/MAX(E$2:E405)</f>
        <v>5.8500489322903748E-2</v>
      </c>
      <c r="I405" s="2">
        <f t="shared" si="63"/>
        <v>1331.3433333333332</v>
      </c>
      <c r="J405" s="2">
        <f t="shared" si="66"/>
        <v>1330.7916666666667</v>
      </c>
      <c r="K405" s="2">
        <f t="shared" si="67"/>
        <v>1306.8308333333334</v>
      </c>
      <c r="L405" s="2">
        <f t="shared" si="58"/>
        <v>1283.8500000000001</v>
      </c>
      <c r="M405" s="2">
        <f t="shared" si="59"/>
        <v>1328.5104166666665</v>
      </c>
      <c r="N405" s="2">
        <f t="shared" si="64"/>
        <v>1306.3970833333335</v>
      </c>
      <c r="O405" s="4" t="str">
        <f t="shared" si="65"/>
        <v>买</v>
      </c>
      <c r="P405" s="4" t="str">
        <f t="shared" si="61"/>
        <v/>
      </c>
      <c r="Q405" s="3">
        <f>IF(O404="买",E405/E404-1,0)-IF(P405=1,计算结果!B$17,0)</f>
        <v>1.4520901297321975E-2</v>
      </c>
      <c r="R405" s="2">
        <f t="shared" si="62"/>
        <v>1.3745980874845571</v>
      </c>
      <c r="S405" s="3">
        <f>1-R405/MAX(R$2:R405)</f>
        <v>6.2819640195108661E-2</v>
      </c>
    </row>
    <row r="406" spans="1:19" x14ac:dyDescent="0.15">
      <c r="A406" s="1">
        <v>38965</v>
      </c>
      <c r="B406">
        <v>1339.59</v>
      </c>
      <c r="C406">
        <v>1345.71</v>
      </c>
      <c r="D406">
        <v>1334.72</v>
      </c>
      <c r="E406" s="2">
        <v>1340.68</v>
      </c>
      <c r="F406" s="16">
        <v>15959669760</v>
      </c>
      <c r="G406" s="3">
        <f t="shared" si="60"/>
        <v>2.5724626843348641E-3</v>
      </c>
      <c r="H406" s="3">
        <f>1-E406/MAX(E$2:E406)</f>
        <v>5.6078516964367386E-2</v>
      </c>
      <c r="I406" s="2">
        <f t="shared" si="63"/>
        <v>1332.0066666666669</v>
      </c>
      <c r="J406" s="2">
        <f t="shared" si="66"/>
        <v>1333.2566666666667</v>
      </c>
      <c r="K406" s="2">
        <f t="shared" si="67"/>
        <v>1312.8983333333335</v>
      </c>
      <c r="L406" s="2">
        <f t="shared" si="58"/>
        <v>1286.5829166666665</v>
      </c>
      <c r="M406" s="2">
        <f t="shared" si="59"/>
        <v>1327.37625</v>
      </c>
      <c r="N406" s="2">
        <f t="shared" si="64"/>
        <v>1308.9525000000001</v>
      </c>
      <c r="O406" s="4" t="str">
        <f t="shared" si="65"/>
        <v>买</v>
      </c>
      <c r="P406" s="4" t="str">
        <f t="shared" si="61"/>
        <v/>
      </c>
      <c r="Q406" s="3">
        <f>IF(O405="买",E406/E405-1,0)-IF(P406=1,计算结果!B$17,0)</f>
        <v>2.5724626843348641E-3</v>
      </c>
      <c r="R406" s="2">
        <f t="shared" si="62"/>
        <v>1.3781341897705692</v>
      </c>
      <c r="S406" s="3">
        <f>1-R406/MAX(R$2:R406)</f>
        <v>6.0408778691019127E-2</v>
      </c>
    </row>
    <row r="407" spans="1:19" x14ac:dyDescent="0.15">
      <c r="A407" s="1">
        <v>38966</v>
      </c>
      <c r="B407">
        <v>1341.4</v>
      </c>
      <c r="C407">
        <v>1346.37</v>
      </c>
      <c r="D407">
        <v>1331.85</v>
      </c>
      <c r="E407" s="2">
        <v>1346.37</v>
      </c>
      <c r="F407" s="16">
        <v>13799604224</v>
      </c>
      <c r="G407" s="3">
        <f t="shared" si="60"/>
        <v>4.2441149267533618E-3</v>
      </c>
      <c r="H407" s="3">
        <f>1-E407/MAX(E$2:E407)</f>
        <v>5.2072405708532554E-2</v>
      </c>
      <c r="I407" s="2">
        <f t="shared" si="63"/>
        <v>1341.43</v>
      </c>
      <c r="J407" s="2">
        <f t="shared" si="66"/>
        <v>1335.9583333333333</v>
      </c>
      <c r="K407" s="2">
        <f t="shared" si="67"/>
        <v>1319.2158333333334</v>
      </c>
      <c r="L407" s="2">
        <f t="shared" si="58"/>
        <v>1289.6924999999999</v>
      </c>
      <c r="M407" s="2">
        <f t="shared" si="59"/>
        <v>1326.3847916666668</v>
      </c>
      <c r="N407" s="2">
        <f t="shared" si="64"/>
        <v>1311.764375</v>
      </c>
      <c r="O407" s="4" t="str">
        <f t="shared" si="65"/>
        <v>买</v>
      </c>
      <c r="P407" s="4" t="str">
        <f t="shared" si="61"/>
        <v/>
      </c>
      <c r="Q407" s="3">
        <f>IF(O406="买",E407/E406-1,0)-IF(P407=1,计算结果!B$17,0)</f>
        <v>4.2441149267533618E-3</v>
      </c>
      <c r="R407" s="2">
        <f t="shared" si="62"/>
        <v>1.3839831496564436</v>
      </c>
      <c r="S407" s="3">
        <f>1-R407/MAX(R$2:R407)</f>
        <v>5.6421045563615269E-2</v>
      </c>
    </row>
    <row r="408" spans="1:19" x14ac:dyDescent="0.15">
      <c r="A408" s="1">
        <v>38967</v>
      </c>
      <c r="B408">
        <v>1348.17</v>
      </c>
      <c r="C408">
        <v>1348.28</v>
      </c>
      <c r="D408">
        <v>1323.98</v>
      </c>
      <c r="E408" s="2">
        <v>1328.38</v>
      </c>
      <c r="F408" s="16">
        <v>13054999552</v>
      </c>
      <c r="G408" s="3">
        <f t="shared" si="60"/>
        <v>-1.3361854467939582E-2</v>
      </c>
      <c r="H408" s="3">
        <f>1-E408/MAX(E$2:E408)</f>
        <v>6.4738476269599166E-2</v>
      </c>
      <c r="I408" s="2">
        <f t="shared" si="63"/>
        <v>1338.4766666666667</v>
      </c>
      <c r="J408" s="2">
        <f t="shared" si="66"/>
        <v>1334.91</v>
      </c>
      <c r="K408" s="2">
        <f t="shared" si="67"/>
        <v>1322.8083333333334</v>
      </c>
      <c r="L408" s="2">
        <f t="shared" si="58"/>
        <v>1293.2954166666666</v>
      </c>
      <c r="M408" s="2">
        <f t="shared" si="59"/>
        <v>1324.4691666666668</v>
      </c>
      <c r="N408" s="2">
        <f t="shared" si="64"/>
        <v>1313.5243055555557</v>
      </c>
      <c r="O408" s="4" t="str">
        <f t="shared" si="65"/>
        <v>买</v>
      </c>
      <c r="P408" s="4" t="str">
        <f t="shared" si="61"/>
        <v/>
      </c>
      <c r="Q408" s="3">
        <f>IF(O407="买",E408/E407-1,0)-IF(P408=1,计算结果!B$17,0)</f>
        <v>-1.3361854467939582E-2</v>
      </c>
      <c r="R408" s="2">
        <f t="shared" si="62"/>
        <v>1.3654905682246536</v>
      </c>
      <c r="S408" s="3">
        <f>1-R408/MAX(R$2:R408)</f>
        <v>6.9029010231804744E-2</v>
      </c>
    </row>
    <row r="409" spans="1:19" x14ac:dyDescent="0.15">
      <c r="A409" s="1">
        <v>38968</v>
      </c>
      <c r="B409">
        <v>1327.56</v>
      </c>
      <c r="C409">
        <v>1334.73</v>
      </c>
      <c r="D409">
        <v>1326.25</v>
      </c>
      <c r="E409" s="2">
        <v>1332.15</v>
      </c>
      <c r="F409" s="16">
        <v>10157794304</v>
      </c>
      <c r="G409" s="3">
        <f t="shared" si="60"/>
        <v>2.8380433309744824E-3</v>
      </c>
      <c r="H409" s="3">
        <f>1-E409/MAX(E$2:E409)</f>
        <v>6.2084163539459003E-2</v>
      </c>
      <c r="I409" s="2">
        <f t="shared" si="63"/>
        <v>1335.6333333333334</v>
      </c>
      <c r="J409" s="2">
        <f t="shared" si="66"/>
        <v>1333.82</v>
      </c>
      <c r="K409" s="2">
        <f t="shared" si="67"/>
        <v>1326.6808333333333</v>
      </c>
      <c r="L409" s="2">
        <f t="shared" si="58"/>
        <v>1297.7974999999999</v>
      </c>
      <c r="M409" s="2">
        <f t="shared" si="59"/>
        <v>1322.8262500000001</v>
      </c>
      <c r="N409" s="2">
        <f t="shared" si="64"/>
        <v>1315.7681944444446</v>
      </c>
      <c r="O409" s="4" t="str">
        <f t="shared" si="65"/>
        <v>买</v>
      </c>
      <c r="P409" s="4" t="str">
        <f t="shared" si="61"/>
        <v/>
      </c>
      <c r="Q409" s="3">
        <f>IF(O408="买",E409/E408-1,0)-IF(P409=1,计算结果!B$17,0)</f>
        <v>2.8380433309744824E-3</v>
      </c>
      <c r="R409" s="2">
        <f t="shared" si="62"/>
        <v>1.3693658896253122</v>
      </c>
      <c r="S409" s="3">
        <f>1-R409/MAX(R$2:R409)</f>
        <v>6.6386874222962411E-2</v>
      </c>
    </row>
    <row r="410" spans="1:19" x14ac:dyDescent="0.15">
      <c r="A410" s="1">
        <v>38971</v>
      </c>
      <c r="B410">
        <v>1331.89</v>
      </c>
      <c r="C410">
        <v>1338.76</v>
      </c>
      <c r="D410">
        <v>1319.21</v>
      </c>
      <c r="E410" s="2">
        <v>1338.76</v>
      </c>
      <c r="F410" s="16">
        <v>12839285760</v>
      </c>
      <c r="G410" s="3">
        <f t="shared" si="60"/>
        <v>4.9619036895243163E-3</v>
      </c>
      <c r="H410" s="3">
        <f>1-E410/MAX(E$2:E410)</f>
        <v>5.7430315490062167E-2</v>
      </c>
      <c r="I410" s="2">
        <f t="shared" si="63"/>
        <v>1333.0966666666666</v>
      </c>
      <c r="J410" s="2">
        <f t="shared" si="66"/>
        <v>1337.2633333333333</v>
      </c>
      <c r="K410" s="2">
        <f t="shared" si="67"/>
        <v>1330.5441666666668</v>
      </c>
      <c r="L410" s="2">
        <f t="shared" ref="L410:L473" si="68">AVERAGE(E387:E410)</f>
        <v>1301.39625</v>
      </c>
      <c r="M410" s="2">
        <f t="shared" si="59"/>
        <v>1321.6960416666668</v>
      </c>
      <c r="N410" s="2">
        <f t="shared" si="64"/>
        <v>1317.8788194444444</v>
      </c>
      <c r="O410" s="4" t="str">
        <f t="shared" si="65"/>
        <v>买</v>
      </c>
      <c r="P410" s="4" t="str">
        <f t="shared" si="61"/>
        <v/>
      </c>
      <c r="Q410" s="3">
        <f>IF(O409="买",E410/E409-1,0)-IF(P410=1,计算结果!B$17,0)</f>
        <v>4.9619036895243163E-3</v>
      </c>
      <c r="R410" s="2">
        <f t="shared" si="62"/>
        <v>1.3761605512853528</v>
      </c>
      <c r="S410" s="3">
        <f>1-R410/MAX(R$2:R410)</f>
        <v>6.1754375809581097E-2</v>
      </c>
    </row>
    <row r="411" spans="1:19" x14ac:dyDescent="0.15">
      <c r="A411" s="1">
        <v>38972</v>
      </c>
      <c r="B411">
        <v>1338.81</v>
      </c>
      <c r="C411">
        <v>1350.53</v>
      </c>
      <c r="D411">
        <v>1337.3</v>
      </c>
      <c r="E411" s="2">
        <v>1347.64</v>
      </c>
      <c r="F411" s="16">
        <v>15787257856</v>
      </c>
      <c r="G411" s="3">
        <f t="shared" si="60"/>
        <v>6.6330036750426036E-3</v>
      </c>
      <c r="H411" s="3">
        <f>1-E411/MAX(E$2:E411)</f>
        <v>5.117824730872389E-2</v>
      </c>
      <c r="I411" s="2">
        <f t="shared" si="63"/>
        <v>1339.5166666666667</v>
      </c>
      <c r="J411" s="2">
        <f t="shared" si="66"/>
        <v>1338.9966666666667</v>
      </c>
      <c r="K411" s="2">
        <f t="shared" si="67"/>
        <v>1334.8941666666667</v>
      </c>
      <c r="L411" s="2">
        <f t="shared" si="68"/>
        <v>1305.4104166666668</v>
      </c>
      <c r="M411" s="2">
        <f t="shared" si="59"/>
        <v>1320.2160416666668</v>
      </c>
      <c r="N411" s="2">
        <f t="shared" si="64"/>
        <v>1320.1735416666668</v>
      </c>
      <c r="O411" s="4" t="str">
        <f t="shared" si="65"/>
        <v>买</v>
      </c>
      <c r="P411" s="4" t="str">
        <f t="shared" si="61"/>
        <v/>
      </c>
      <c r="Q411" s="3">
        <f>IF(O410="买",E411/E410-1,0)-IF(P411=1,计算结果!B$17,0)</f>
        <v>6.6330036750426036E-3</v>
      </c>
      <c r="R411" s="2">
        <f t="shared" si="62"/>
        <v>1.385288629279477</v>
      </c>
      <c r="S411" s="3">
        <f>1-R411/MAX(R$2:R411)</f>
        <v>5.5530989136233444E-2</v>
      </c>
    </row>
    <row r="412" spans="1:19" x14ac:dyDescent="0.15">
      <c r="A412" s="1">
        <v>38973</v>
      </c>
      <c r="B412">
        <v>1348.85</v>
      </c>
      <c r="C412">
        <v>1356.86</v>
      </c>
      <c r="D412">
        <v>1337.46</v>
      </c>
      <c r="E412" s="2">
        <v>1338.39</v>
      </c>
      <c r="F412" s="16">
        <v>18701750272</v>
      </c>
      <c r="G412" s="3">
        <f t="shared" si="60"/>
        <v>-6.8638508800570319E-3</v>
      </c>
      <c r="H412" s="3">
        <f>1-E412/MAX(E$2:E412)</f>
        <v>5.7690818330951132E-2</v>
      </c>
      <c r="I412" s="2">
        <f t="shared" si="63"/>
        <v>1341.5966666666666</v>
      </c>
      <c r="J412" s="2">
        <f t="shared" si="66"/>
        <v>1338.615</v>
      </c>
      <c r="K412" s="2">
        <f t="shared" si="67"/>
        <v>1335.9358333333332</v>
      </c>
      <c r="L412" s="2">
        <f t="shared" si="68"/>
        <v>1308.19875</v>
      </c>
      <c r="M412" s="2">
        <f t="shared" si="59"/>
        <v>1318.7152083333333</v>
      </c>
      <c r="N412" s="2">
        <f t="shared" si="64"/>
        <v>1320.9499305555555</v>
      </c>
      <c r="O412" s="4" t="str">
        <f t="shared" si="65"/>
        <v>买</v>
      </c>
      <c r="P412" s="4" t="str">
        <f t="shared" si="61"/>
        <v/>
      </c>
      <c r="Q412" s="3">
        <f>IF(O411="买",E412/E411-1,0)-IF(P412=1,计算结果!B$17,0)</f>
        <v>-6.8638508800570319E-3</v>
      </c>
      <c r="R412" s="2">
        <f t="shared" si="62"/>
        <v>1.3757802147022642</v>
      </c>
      <c r="S412" s="3">
        <f>1-R412/MAX(R$2:R412)</f>
        <v>6.2013683587637258E-2</v>
      </c>
    </row>
    <row r="413" spans="1:19" x14ac:dyDescent="0.15">
      <c r="A413" s="1">
        <v>38974</v>
      </c>
      <c r="B413">
        <v>1338.35</v>
      </c>
      <c r="C413">
        <v>1345.59</v>
      </c>
      <c r="D413">
        <v>1323.8</v>
      </c>
      <c r="E413" s="2">
        <v>1338.28</v>
      </c>
      <c r="F413" s="16">
        <v>13679517696</v>
      </c>
      <c r="G413" s="3">
        <f t="shared" si="60"/>
        <v>-8.2188300869034947E-5</v>
      </c>
      <c r="H413" s="3">
        <f>1-E413/MAX(E$2:E413)</f>
        <v>5.7768265121485807E-2</v>
      </c>
      <c r="I413" s="2">
        <f t="shared" si="63"/>
        <v>1341.4366666666667</v>
      </c>
      <c r="J413" s="2">
        <f t="shared" si="66"/>
        <v>1337.2666666666667</v>
      </c>
      <c r="K413" s="2">
        <f t="shared" si="67"/>
        <v>1336.6125</v>
      </c>
      <c r="L413" s="2">
        <f t="shared" si="68"/>
        <v>1310.8083333333332</v>
      </c>
      <c r="M413" s="2">
        <f t="shared" si="59"/>
        <v>1317.1768749999999</v>
      </c>
      <c r="N413" s="2">
        <f t="shared" si="64"/>
        <v>1321.5325694444443</v>
      </c>
      <c r="O413" s="4" t="str">
        <f t="shared" si="65"/>
        <v>买</v>
      </c>
      <c r="P413" s="4" t="str">
        <f t="shared" si="61"/>
        <v/>
      </c>
      <c r="Q413" s="3">
        <f>IF(O412="买",E413/E412-1,0)-IF(P413=1,计算结果!B$17,0)</f>
        <v>-8.2188300869034947E-5</v>
      </c>
      <c r="R413" s="2">
        <f t="shared" si="62"/>
        <v>1.3756671416640487</v>
      </c>
      <c r="S413" s="3">
        <f>1-R413/MAX(R$2:R413)</f>
        <v>6.2090775089221451E-2</v>
      </c>
    </row>
    <row r="414" spans="1:19" x14ac:dyDescent="0.15">
      <c r="A414" s="1">
        <v>38975</v>
      </c>
      <c r="B414">
        <v>1338.41</v>
      </c>
      <c r="C414">
        <v>1362.4</v>
      </c>
      <c r="D414">
        <v>1338.14</v>
      </c>
      <c r="E414" s="2">
        <v>1362.32</v>
      </c>
      <c r="F414" s="16">
        <v>19594629120</v>
      </c>
      <c r="G414" s="3">
        <f t="shared" si="60"/>
        <v>1.7963355949427662E-2</v>
      </c>
      <c r="H414" s="3">
        <f>1-E414/MAX(E$2:E414)</f>
        <v>4.0842621081016328E-2</v>
      </c>
      <c r="I414" s="2">
        <f t="shared" si="63"/>
        <v>1346.33</v>
      </c>
      <c r="J414" s="2">
        <f t="shared" si="66"/>
        <v>1342.9233333333334</v>
      </c>
      <c r="K414" s="2">
        <f t="shared" si="67"/>
        <v>1338.9166666666667</v>
      </c>
      <c r="L414" s="2">
        <f t="shared" si="68"/>
        <v>1315.6666666666665</v>
      </c>
      <c r="M414" s="2">
        <f t="shared" si="59"/>
        <v>1316.0049999999999</v>
      </c>
      <c r="N414" s="2">
        <f t="shared" si="64"/>
        <v>1323.5294444444444</v>
      </c>
      <c r="O414" s="4" t="str">
        <f t="shared" si="65"/>
        <v>买</v>
      </c>
      <c r="P414" s="4" t="str">
        <f t="shared" si="61"/>
        <v/>
      </c>
      <c r="Q414" s="3">
        <f>IF(O413="买",E414/E413-1,0)-IF(P414=1,计算结果!B$17,0)</f>
        <v>1.7963355949427662E-2</v>
      </c>
      <c r="R414" s="2">
        <f t="shared" si="62"/>
        <v>1.4003787401976917</v>
      </c>
      <c r="S414" s="3">
        <f>1-R414/MAX(R$2:R414)</f>
        <v>4.5242777833897407E-2</v>
      </c>
    </row>
    <row r="415" spans="1:19" x14ac:dyDescent="0.15">
      <c r="A415" s="1">
        <v>38978</v>
      </c>
      <c r="B415">
        <v>1367.65</v>
      </c>
      <c r="C415">
        <v>1375.58</v>
      </c>
      <c r="D415">
        <v>1362.14</v>
      </c>
      <c r="E415" s="2">
        <v>1375.56</v>
      </c>
      <c r="F415" s="16">
        <v>18187622400</v>
      </c>
      <c r="G415" s="3">
        <f t="shared" si="60"/>
        <v>9.718715133008482E-3</v>
      </c>
      <c r="H415" s="3">
        <f>1-E415/MAX(E$2:E415)</f>
        <v>3.1520843747579796E-2</v>
      </c>
      <c r="I415" s="2">
        <f t="shared" si="63"/>
        <v>1358.72</v>
      </c>
      <c r="J415" s="2">
        <f t="shared" si="66"/>
        <v>1350.1583333333331</v>
      </c>
      <c r="K415" s="2">
        <f t="shared" si="67"/>
        <v>1341.9891666666665</v>
      </c>
      <c r="L415" s="2">
        <f t="shared" si="68"/>
        <v>1320.2375</v>
      </c>
      <c r="M415" s="2">
        <f t="shared" si="59"/>
        <v>1315.0958333333335</v>
      </c>
      <c r="N415" s="2">
        <f t="shared" si="64"/>
        <v>1325.7741666666668</v>
      </c>
      <c r="O415" s="4" t="str">
        <f t="shared" si="65"/>
        <v>买</v>
      </c>
      <c r="P415" s="4" t="str">
        <f t="shared" si="61"/>
        <v/>
      </c>
      <c r="Q415" s="3">
        <f>IF(O414="买",E415/E414-1,0)-IF(P415=1,计算结果!B$17,0)</f>
        <v>9.718715133008482E-3</v>
      </c>
      <c r="R415" s="2">
        <f t="shared" si="62"/>
        <v>1.4139886222519944</v>
      </c>
      <c r="S415" s="3">
        <f>1-R415/MAX(R$2:R415)</f>
        <v>3.5963764370482543E-2</v>
      </c>
    </row>
    <row r="416" spans="1:19" x14ac:dyDescent="0.15">
      <c r="A416" s="1">
        <v>38979</v>
      </c>
      <c r="B416">
        <v>1377.72</v>
      </c>
      <c r="C416">
        <v>1385.62</v>
      </c>
      <c r="D416">
        <v>1371.43</v>
      </c>
      <c r="E416" s="2">
        <v>1378.31</v>
      </c>
      <c r="F416" s="16">
        <v>15942860800</v>
      </c>
      <c r="G416" s="3">
        <f t="shared" si="60"/>
        <v>1.9991857861525464E-3</v>
      </c>
      <c r="H416" s="3">
        <f>1-E416/MAX(E$2:E416)</f>
        <v>2.9584673984214938E-2</v>
      </c>
      <c r="I416" s="2">
        <f t="shared" si="63"/>
        <v>1372.0633333333335</v>
      </c>
      <c r="J416" s="2">
        <f t="shared" si="66"/>
        <v>1356.75</v>
      </c>
      <c r="K416" s="2">
        <f t="shared" si="67"/>
        <v>1347.0066666666664</v>
      </c>
      <c r="L416" s="2">
        <f t="shared" si="68"/>
        <v>1324.1850000000002</v>
      </c>
      <c r="M416" s="2">
        <f t="shared" si="59"/>
        <v>1315.7670833333334</v>
      </c>
      <c r="N416" s="2">
        <f t="shared" si="64"/>
        <v>1328.9862499999999</v>
      </c>
      <c r="O416" s="4" t="str">
        <f t="shared" si="65"/>
        <v>买</v>
      </c>
      <c r="P416" s="4" t="str">
        <f t="shared" si="61"/>
        <v/>
      </c>
      <c r="Q416" s="3">
        <f>IF(O415="买",E416/E415-1,0)-IF(P416=1,计算结果!B$17,0)</f>
        <v>1.9991857861525464E-3</v>
      </c>
      <c r="R416" s="2">
        <f t="shared" si="62"/>
        <v>1.416815448207382</v>
      </c>
      <c r="S416" s="3">
        <f>1-R416/MAX(R$2:R416)</f>
        <v>3.4036476830875961E-2</v>
      </c>
    </row>
    <row r="417" spans="1:19" x14ac:dyDescent="0.15">
      <c r="A417" s="1">
        <v>38980</v>
      </c>
      <c r="B417">
        <v>1376.12</v>
      </c>
      <c r="C417">
        <v>1381.81</v>
      </c>
      <c r="D417">
        <v>1365.72</v>
      </c>
      <c r="E417" s="2">
        <v>1378.46</v>
      </c>
      <c r="F417" s="16">
        <v>14017240064</v>
      </c>
      <c r="G417" s="3">
        <f t="shared" si="60"/>
        <v>1.0882892818031564E-4</v>
      </c>
      <c r="H417" s="3">
        <f>1-E417/MAX(E$2:E417)</f>
        <v>2.9479064724394988E-2</v>
      </c>
      <c r="I417" s="2">
        <f t="shared" si="63"/>
        <v>1377.4433333333334</v>
      </c>
      <c r="J417" s="2">
        <f t="shared" si="66"/>
        <v>1361.8866666666665</v>
      </c>
      <c r="K417" s="2">
        <f t="shared" si="67"/>
        <v>1350.4416666666666</v>
      </c>
      <c r="L417" s="2">
        <f t="shared" si="68"/>
        <v>1328.63625</v>
      </c>
      <c r="M417" s="2">
        <f t="shared" si="59"/>
        <v>1316.2114583333332</v>
      </c>
      <c r="N417" s="2">
        <f t="shared" si="64"/>
        <v>1331.7631249999999</v>
      </c>
      <c r="O417" s="4" t="str">
        <f t="shared" si="65"/>
        <v>买</v>
      </c>
      <c r="P417" s="4" t="str">
        <f t="shared" si="61"/>
        <v/>
      </c>
      <c r="Q417" s="3">
        <f>IF(O416="买",E417/E416-1,0)-IF(P417=1,计算结果!B$17,0)</f>
        <v>1.0882892818031564E-4</v>
      </c>
      <c r="R417" s="2">
        <f t="shared" si="62"/>
        <v>1.4169696387140398</v>
      </c>
      <c r="S417" s="3">
        <f>1-R417/MAX(R$2:R417)</f>
        <v>3.3931352055988184E-2</v>
      </c>
    </row>
    <row r="418" spans="1:19" x14ac:dyDescent="0.15">
      <c r="A418" s="1">
        <v>38981</v>
      </c>
      <c r="B418">
        <v>1378.46</v>
      </c>
      <c r="C418">
        <v>1390.62</v>
      </c>
      <c r="D418">
        <v>1378.46</v>
      </c>
      <c r="E418" s="2">
        <v>1387.37</v>
      </c>
      <c r="F418" s="16">
        <v>16026131456</v>
      </c>
      <c r="G418" s="3">
        <f t="shared" si="60"/>
        <v>6.4637348925611349E-3</v>
      </c>
      <c r="H418" s="3">
        <f>1-E418/MAX(E$2:E418)</f>
        <v>2.320587469109292E-2</v>
      </c>
      <c r="I418" s="2">
        <f t="shared" si="63"/>
        <v>1381.3799999999999</v>
      </c>
      <c r="J418" s="2">
        <f t="shared" si="66"/>
        <v>1370.05</v>
      </c>
      <c r="K418" s="2">
        <f t="shared" si="67"/>
        <v>1354.3324999999998</v>
      </c>
      <c r="L418" s="2">
        <f t="shared" si="68"/>
        <v>1333.6154166666668</v>
      </c>
      <c r="M418" s="2">
        <f t="shared" si="59"/>
        <v>1316.5264583333335</v>
      </c>
      <c r="N418" s="2">
        <f t="shared" si="64"/>
        <v>1334.8247916666667</v>
      </c>
      <c r="O418" s="4" t="str">
        <f t="shared" si="65"/>
        <v>买</v>
      </c>
      <c r="P418" s="4" t="str">
        <f t="shared" si="61"/>
        <v/>
      </c>
      <c r="Q418" s="3">
        <f>IF(O417="买",E418/E417-1,0)-IF(P418=1,计算结果!B$17,0)</f>
        <v>6.4637348925611349E-3</v>
      </c>
      <c r="R418" s="2">
        <f t="shared" si="62"/>
        <v>1.4261285548094955</v>
      </c>
      <c r="S418" s="3">
        <f>1-R418/MAX(R$2:R418)</f>
        <v>2.7686940427663065E-2</v>
      </c>
    </row>
    <row r="419" spans="1:19" x14ac:dyDescent="0.15">
      <c r="A419" s="1">
        <v>38982</v>
      </c>
      <c r="B419">
        <v>1389.87</v>
      </c>
      <c r="C419">
        <v>1393.53</v>
      </c>
      <c r="D419">
        <v>1373.94</v>
      </c>
      <c r="E419" s="2">
        <v>1374.85</v>
      </c>
      <c r="F419" s="16">
        <v>18173169664</v>
      </c>
      <c r="G419" s="3">
        <f t="shared" si="60"/>
        <v>-9.0242689405133358E-3</v>
      </c>
      <c r="H419" s="3">
        <f>1-E419/MAX(E$2:E419)</f>
        <v>3.2020727577394048E-2</v>
      </c>
      <c r="I419" s="2">
        <f t="shared" si="63"/>
        <v>1380.2266666666667</v>
      </c>
      <c r="J419" s="2">
        <f t="shared" si="66"/>
        <v>1376.1450000000002</v>
      </c>
      <c r="K419" s="2">
        <f t="shared" si="67"/>
        <v>1356.7058333333332</v>
      </c>
      <c r="L419" s="2">
        <f t="shared" si="68"/>
        <v>1337.9608333333333</v>
      </c>
      <c r="M419" s="2">
        <f t="shared" si="59"/>
        <v>1316.5562500000001</v>
      </c>
      <c r="N419" s="2">
        <f t="shared" si="64"/>
        <v>1337.0743055555556</v>
      </c>
      <c r="O419" s="4" t="str">
        <f t="shared" si="65"/>
        <v>买</v>
      </c>
      <c r="P419" s="4" t="str">
        <f t="shared" si="61"/>
        <v/>
      </c>
      <c r="Q419" s="3">
        <f>IF(O418="买",E419/E418-1,0)-IF(P419=1,计算结果!B$17,0)</f>
        <v>-9.0242689405133358E-3</v>
      </c>
      <c r="R419" s="2">
        <f t="shared" si="62"/>
        <v>1.4132587871871489</v>
      </c>
      <c r="S419" s="3">
        <f>1-R419/MAX(R$2:R419)</f>
        <v>3.6461354971617288E-2</v>
      </c>
    </row>
    <row r="420" spans="1:19" x14ac:dyDescent="0.15">
      <c r="A420" s="1">
        <v>38985</v>
      </c>
      <c r="B420">
        <v>1372.81</v>
      </c>
      <c r="C420">
        <v>1383.77</v>
      </c>
      <c r="D420">
        <v>1361.61</v>
      </c>
      <c r="E420" s="2">
        <v>1372.4</v>
      </c>
      <c r="F420" s="16">
        <v>15493804032</v>
      </c>
      <c r="G420" s="3">
        <f t="shared" si="60"/>
        <v>-1.7820125831907729E-3</v>
      </c>
      <c r="H420" s="3">
        <f>1-E420/MAX(E$2:E420)</f>
        <v>3.3745678821118896E-2</v>
      </c>
      <c r="I420" s="2">
        <f t="shared" si="63"/>
        <v>1378.2066666666667</v>
      </c>
      <c r="J420" s="2">
        <f t="shared" si="66"/>
        <v>1377.8249999999998</v>
      </c>
      <c r="K420" s="2">
        <f t="shared" si="67"/>
        <v>1360.3741666666665</v>
      </c>
      <c r="L420" s="2">
        <f t="shared" si="68"/>
        <v>1341.5912499999999</v>
      </c>
      <c r="M420" s="2">
        <f t="shared" si="59"/>
        <v>1317.3012500000002</v>
      </c>
      <c r="N420" s="2">
        <f t="shared" si="64"/>
        <v>1339.7555555555555</v>
      </c>
      <c r="O420" s="4" t="str">
        <f t="shared" si="65"/>
        <v>买</v>
      </c>
      <c r="P420" s="4" t="str">
        <f t="shared" si="61"/>
        <v/>
      </c>
      <c r="Q420" s="3">
        <f>IF(O419="买",E420/E419-1,0)-IF(P420=1,计算结果!B$17,0)</f>
        <v>-1.7820125831907729E-3</v>
      </c>
      <c r="R420" s="2">
        <f t="shared" si="62"/>
        <v>1.4107403422450764</v>
      </c>
      <c r="S420" s="3">
        <f>1-R420/MAX(R$2:R420)</f>
        <v>3.8178392961448537E-2</v>
      </c>
    </row>
    <row r="421" spans="1:19" x14ac:dyDescent="0.15">
      <c r="A421" s="1">
        <v>38986</v>
      </c>
      <c r="B421">
        <v>1370.86</v>
      </c>
      <c r="C421">
        <v>1371.58</v>
      </c>
      <c r="D421">
        <v>1351.18</v>
      </c>
      <c r="E421" s="2">
        <v>1357.65</v>
      </c>
      <c r="F421" s="16">
        <v>11953759232</v>
      </c>
      <c r="G421" s="3">
        <f t="shared" si="60"/>
        <v>-1.0747595453220682E-2</v>
      </c>
      <c r="H421" s="3">
        <f>1-E421/MAX(E$2:E421)</f>
        <v>4.4130589370075857E-2</v>
      </c>
      <c r="I421" s="2">
        <f t="shared" si="63"/>
        <v>1368.3</v>
      </c>
      <c r="J421" s="2">
        <f t="shared" si="66"/>
        <v>1374.84</v>
      </c>
      <c r="K421" s="2">
        <f t="shared" si="67"/>
        <v>1362.4991666666663</v>
      </c>
      <c r="L421" s="2">
        <f t="shared" si="68"/>
        <v>1344.59</v>
      </c>
      <c r="M421" s="2">
        <f t="shared" si="59"/>
        <v>1317.5608333333334</v>
      </c>
      <c r="N421" s="2">
        <f t="shared" si="64"/>
        <v>1341.55</v>
      </c>
      <c r="O421" s="4" t="str">
        <f t="shared" si="65"/>
        <v>买</v>
      </c>
      <c r="P421" s="4" t="str">
        <f t="shared" si="61"/>
        <v/>
      </c>
      <c r="Q421" s="3">
        <f>IF(O420="买",E421/E420-1,0)-IF(P421=1,计算结果!B$17,0)</f>
        <v>-1.0747595453220682E-2</v>
      </c>
      <c r="R421" s="2">
        <f t="shared" si="62"/>
        <v>1.3955782757570883</v>
      </c>
      <c r="S421" s="3">
        <f>1-R421/MAX(R$2:R421)</f>
        <v>4.8515662492065403E-2</v>
      </c>
    </row>
    <row r="422" spans="1:19" x14ac:dyDescent="0.15">
      <c r="A422" s="1">
        <v>38987</v>
      </c>
      <c r="B422">
        <v>1357.28</v>
      </c>
      <c r="C422">
        <v>1371.12</v>
      </c>
      <c r="D422">
        <v>1355.39</v>
      </c>
      <c r="E422" s="2">
        <v>1371.12</v>
      </c>
      <c r="F422" s="16">
        <v>10897805312</v>
      </c>
      <c r="G422" s="3">
        <f t="shared" si="60"/>
        <v>9.9215556292120421E-3</v>
      </c>
      <c r="H422" s="3">
        <f>1-E422/MAX(E$2:E422)</f>
        <v>3.4646877838248935E-2</v>
      </c>
      <c r="I422" s="2">
        <f t="shared" si="63"/>
        <v>1367.0566666666666</v>
      </c>
      <c r="J422" s="2">
        <f t="shared" si="66"/>
        <v>1373.6416666666664</v>
      </c>
      <c r="K422" s="2">
        <f t="shared" si="67"/>
        <v>1365.1958333333332</v>
      </c>
      <c r="L422" s="2">
        <f t="shared" si="68"/>
        <v>1347.8700000000001</v>
      </c>
      <c r="M422" s="2">
        <f t="shared" si="59"/>
        <v>1317.8752083333336</v>
      </c>
      <c r="N422" s="2">
        <f t="shared" si="64"/>
        <v>1343.647013888889</v>
      </c>
      <c r="O422" s="4" t="str">
        <f t="shared" si="65"/>
        <v>买</v>
      </c>
      <c r="P422" s="4" t="str">
        <f t="shared" si="61"/>
        <v/>
      </c>
      <c r="Q422" s="3">
        <f>IF(O421="买",E422/E421-1,0)-IF(P422=1,计算结果!B$17,0)</f>
        <v>9.9215556292120421E-3</v>
      </c>
      <c r="R422" s="2">
        <f t="shared" si="62"/>
        <v>1.4094245832549321</v>
      </c>
      <c r="S422" s="3">
        <f>1-R422/MAX(R$2:R422)</f>
        <v>3.9075457707156369E-2</v>
      </c>
    </row>
    <row r="423" spans="1:19" x14ac:dyDescent="0.15">
      <c r="A423" s="1">
        <v>38988</v>
      </c>
      <c r="B423">
        <v>1372.13</v>
      </c>
      <c r="C423">
        <v>1389.56</v>
      </c>
      <c r="D423">
        <v>1369.4</v>
      </c>
      <c r="E423" s="2">
        <v>1387</v>
      </c>
      <c r="F423" s="16">
        <v>14070853632</v>
      </c>
      <c r="G423" s="3">
        <f t="shared" si="60"/>
        <v>1.1581772565494086E-2</v>
      </c>
      <c r="H423" s="3">
        <f>1-E423/MAX(E$2:E423)</f>
        <v>2.3466377531981997E-2</v>
      </c>
      <c r="I423" s="2">
        <f t="shared" si="63"/>
        <v>1371.9233333333334</v>
      </c>
      <c r="J423" s="2">
        <f t="shared" si="66"/>
        <v>1375.0649999999998</v>
      </c>
      <c r="K423" s="2">
        <f t="shared" si="67"/>
        <v>1368.4758333333332</v>
      </c>
      <c r="L423" s="2">
        <f t="shared" si="68"/>
        <v>1351.6849999999999</v>
      </c>
      <c r="M423" s="2">
        <f t="shared" si="59"/>
        <v>1318.4768750000001</v>
      </c>
      <c r="N423" s="2">
        <f t="shared" si="64"/>
        <v>1346.2125694444446</v>
      </c>
      <c r="O423" s="4" t="str">
        <f t="shared" si="65"/>
        <v>买</v>
      </c>
      <c r="P423" s="4" t="str">
        <f t="shared" si="61"/>
        <v/>
      </c>
      <c r="Q423" s="3">
        <f>IF(O422="买",E423/E422-1,0)-IF(P423=1,计算结果!B$17,0)</f>
        <v>1.1581772565494086E-2</v>
      </c>
      <c r="R423" s="2">
        <f t="shared" si="62"/>
        <v>1.425748218226407</v>
      </c>
      <c r="S423" s="3">
        <f>1-R423/MAX(R$2:R423)</f>
        <v>2.7946248205719226E-2</v>
      </c>
    </row>
    <row r="424" spans="1:19" x14ac:dyDescent="0.15">
      <c r="A424" s="1">
        <v>38989</v>
      </c>
      <c r="B424">
        <v>1389.07</v>
      </c>
      <c r="C424">
        <v>1405.56</v>
      </c>
      <c r="D424">
        <v>1389.04</v>
      </c>
      <c r="E424" s="2">
        <v>1403.27</v>
      </c>
      <c r="F424" s="16">
        <v>17347639296</v>
      </c>
      <c r="G424" s="3">
        <f t="shared" si="60"/>
        <v>1.1730353280461348E-2</v>
      </c>
      <c r="H424" s="3">
        <f>1-E424/MAX(E$2:E424)</f>
        <v>1.2011293150183344E-2</v>
      </c>
      <c r="I424" s="2">
        <f t="shared" si="63"/>
        <v>1387.1299999999999</v>
      </c>
      <c r="J424" s="2">
        <f t="shared" si="66"/>
        <v>1377.7149999999999</v>
      </c>
      <c r="K424" s="2">
        <f t="shared" si="67"/>
        <v>1373.8824999999999</v>
      </c>
      <c r="L424" s="2">
        <f t="shared" si="68"/>
        <v>1354.9091666666666</v>
      </c>
      <c r="M424" s="2">
        <f t="shared" si="59"/>
        <v>1319.0831249999999</v>
      </c>
      <c r="N424" s="2">
        <f t="shared" si="64"/>
        <v>1349.291597222222</v>
      </c>
      <c r="O424" s="4" t="str">
        <f t="shared" si="65"/>
        <v>买</v>
      </c>
      <c r="P424" s="4" t="str">
        <f t="shared" si="61"/>
        <v/>
      </c>
      <c r="Q424" s="3">
        <f>IF(O423="买",E424/E423-1,0)-IF(P424=1,计算结果!B$17,0)</f>
        <v>1.1730353280461348E-2</v>
      </c>
      <c r="R424" s="2">
        <f t="shared" si="62"/>
        <v>1.4424727485151909</v>
      </c>
      <c r="S424" s="3">
        <f>1-R424/MAX(R$2:R424)</f>
        <v>1.6543714289574463E-2</v>
      </c>
    </row>
    <row r="425" spans="1:19" x14ac:dyDescent="0.15">
      <c r="A425" s="1">
        <v>38999</v>
      </c>
      <c r="B425">
        <v>1420.36</v>
      </c>
      <c r="C425">
        <v>1436.07</v>
      </c>
      <c r="D425">
        <v>1418.21</v>
      </c>
      <c r="E425" s="2">
        <v>1436.07</v>
      </c>
      <c r="F425" s="16">
        <v>23762249728</v>
      </c>
      <c r="G425" s="3">
        <f t="shared" si="60"/>
        <v>2.3373976497751636E-2</v>
      </c>
      <c r="H425" s="3">
        <f>1-E425/MAX(E$2:E425)</f>
        <v>0</v>
      </c>
      <c r="I425" s="2">
        <f t="shared" si="63"/>
        <v>1408.78</v>
      </c>
      <c r="J425" s="2">
        <f t="shared" si="66"/>
        <v>1387.9183333333333</v>
      </c>
      <c r="K425" s="2">
        <f t="shared" si="67"/>
        <v>1382.0316666666668</v>
      </c>
      <c r="L425" s="2">
        <f t="shared" si="68"/>
        <v>1359.3220833333335</v>
      </c>
      <c r="M425" s="2">
        <f t="shared" si="59"/>
        <v>1320.4324999999999</v>
      </c>
      <c r="N425" s="2">
        <f t="shared" si="64"/>
        <v>1353.92875</v>
      </c>
      <c r="O425" s="4" t="str">
        <f t="shared" si="65"/>
        <v>买</v>
      </c>
      <c r="P425" s="4" t="str">
        <f t="shared" si="61"/>
        <v/>
      </c>
      <c r="Q425" s="3">
        <f>IF(O424="买",E425/E424-1,0)-IF(P425=1,计算结果!B$17,0)</f>
        <v>2.3373976497751636E-2</v>
      </c>
      <c r="R425" s="2">
        <f t="shared" si="62"/>
        <v>1.4761890726376321</v>
      </c>
      <c r="S425" s="3">
        <f>1-R425/MAX(R$2:R425)</f>
        <v>0</v>
      </c>
    </row>
    <row r="426" spans="1:19" x14ac:dyDescent="0.15">
      <c r="A426" s="1">
        <v>39000</v>
      </c>
      <c r="B426">
        <v>1437.69</v>
      </c>
      <c r="C426">
        <v>1443.5</v>
      </c>
      <c r="D426">
        <v>1426.97</v>
      </c>
      <c r="E426" s="2">
        <v>1437.24</v>
      </c>
      <c r="F426" s="16">
        <v>24024748032</v>
      </c>
      <c r="G426" s="3">
        <f t="shared" si="60"/>
        <v>8.1472351626321604E-4</v>
      </c>
      <c r="H426" s="3">
        <f>1-E426/MAX(E$2:E426)</f>
        <v>0</v>
      </c>
      <c r="I426" s="2">
        <f t="shared" si="63"/>
        <v>1425.5266666666666</v>
      </c>
      <c r="J426" s="2">
        <f t="shared" si="66"/>
        <v>1398.7250000000001</v>
      </c>
      <c r="K426" s="2">
        <f t="shared" si="67"/>
        <v>1388.2749999999999</v>
      </c>
      <c r="L426" s="2">
        <f t="shared" si="68"/>
        <v>1363.5958333333335</v>
      </c>
      <c r="M426" s="2">
        <f t="shared" si="59"/>
        <v>1322.1343749999999</v>
      </c>
      <c r="N426" s="2">
        <f t="shared" si="64"/>
        <v>1358.0017361111111</v>
      </c>
      <c r="O426" s="4" t="str">
        <f t="shared" si="65"/>
        <v>买</v>
      </c>
      <c r="P426" s="4" t="str">
        <f t="shared" si="61"/>
        <v/>
      </c>
      <c r="Q426" s="3">
        <f>IF(O425="买",E426/E425-1,0)-IF(P426=1,计算结果!B$17,0)</f>
        <v>8.1472351626321604E-4</v>
      </c>
      <c r="R426" s="2">
        <f t="shared" si="62"/>
        <v>1.4773917585895608</v>
      </c>
      <c r="S426" s="3">
        <f>1-R426/MAX(R$2:R426)</f>
        <v>0</v>
      </c>
    </row>
    <row r="427" spans="1:19" x14ac:dyDescent="0.15">
      <c r="A427" s="1">
        <v>39001</v>
      </c>
      <c r="B427">
        <v>1436.68</v>
      </c>
      <c r="C427">
        <v>1440.21</v>
      </c>
      <c r="D427">
        <v>1421.81</v>
      </c>
      <c r="E427" s="2">
        <v>1435.91</v>
      </c>
      <c r="F427" s="16">
        <v>18592012288</v>
      </c>
      <c r="G427" s="3">
        <f t="shared" si="60"/>
        <v>-9.2538476524439695E-4</v>
      </c>
      <c r="H427" s="3">
        <f>1-E427/MAX(E$2:E427)</f>
        <v>9.2538476524439695E-4</v>
      </c>
      <c r="I427" s="2">
        <f t="shared" si="63"/>
        <v>1436.4066666666668</v>
      </c>
      <c r="J427" s="2">
        <f t="shared" si="66"/>
        <v>1411.7683333333332</v>
      </c>
      <c r="K427" s="2">
        <f t="shared" si="67"/>
        <v>1393.3041666666668</v>
      </c>
      <c r="L427" s="2">
        <f t="shared" si="68"/>
        <v>1367.6466666666668</v>
      </c>
      <c r="M427" s="2">
        <f t="shared" si="59"/>
        <v>1324.1035416666666</v>
      </c>
      <c r="N427" s="2">
        <f t="shared" si="64"/>
        <v>1361.6847916666666</v>
      </c>
      <c r="O427" s="4" t="str">
        <f t="shared" si="65"/>
        <v>买</v>
      </c>
      <c r="P427" s="4" t="str">
        <f t="shared" si="61"/>
        <v/>
      </c>
      <c r="Q427" s="3">
        <f>IF(O426="买",E427/E426-1,0)-IF(P427=1,计算结果!B$17,0)</f>
        <v>-9.2538476524439695E-4</v>
      </c>
      <c r="R427" s="2">
        <f t="shared" si="62"/>
        <v>1.4760246027638644</v>
      </c>
      <c r="S427" s="3">
        <f>1-R427/MAX(R$2:R427)</f>
        <v>9.2538476524439695E-4</v>
      </c>
    </row>
    <row r="428" spans="1:19" x14ac:dyDescent="0.15">
      <c r="A428" s="1">
        <v>39002</v>
      </c>
      <c r="B428">
        <v>1436.2</v>
      </c>
      <c r="C428">
        <v>1438.8</v>
      </c>
      <c r="D428">
        <v>1423.63</v>
      </c>
      <c r="E428" s="2">
        <v>1426.5</v>
      </c>
      <c r="F428" s="16">
        <v>21048270848</v>
      </c>
      <c r="G428" s="3">
        <f t="shared" si="60"/>
        <v>-6.5533355154571149E-3</v>
      </c>
      <c r="H428" s="3">
        <f>1-E428/MAX(E$2:E428)</f>
        <v>7.4726559238540435E-3</v>
      </c>
      <c r="I428" s="2">
        <f t="shared" si="63"/>
        <v>1433.2166666666665</v>
      </c>
      <c r="J428" s="2">
        <f t="shared" si="66"/>
        <v>1420.9983333333332</v>
      </c>
      <c r="K428" s="2">
        <f t="shared" si="67"/>
        <v>1397.3199999999997</v>
      </c>
      <c r="L428" s="2">
        <f t="shared" si="68"/>
        <v>1372.1633333333332</v>
      </c>
      <c r="M428" s="2">
        <f t="shared" si="59"/>
        <v>1326.8570833333333</v>
      </c>
      <c r="N428" s="2">
        <f t="shared" si="64"/>
        <v>1365.4468055555553</v>
      </c>
      <c r="O428" s="4" t="str">
        <f t="shared" si="65"/>
        <v>买</v>
      </c>
      <c r="P428" s="4" t="str">
        <f t="shared" si="61"/>
        <v/>
      </c>
      <c r="Q428" s="3">
        <f>IF(O427="买",E428/E427-1,0)-IF(P428=1,计算结果!B$17,0)</f>
        <v>-6.5533355154571149E-3</v>
      </c>
      <c r="R428" s="2">
        <f t="shared" si="62"/>
        <v>1.4663517183128834</v>
      </c>
      <c r="S428" s="3">
        <f>1-R428/MAX(R$2:R428)</f>
        <v>7.4726559238540435E-3</v>
      </c>
    </row>
    <row r="429" spans="1:19" x14ac:dyDescent="0.15">
      <c r="A429" s="1">
        <v>39003</v>
      </c>
      <c r="B429">
        <v>1424.3</v>
      </c>
      <c r="C429">
        <v>1436.1</v>
      </c>
      <c r="D429">
        <v>1420.96</v>
      </c>
      <c r="E429" s="2">
        <v>1430.88</v>
      </c>
      <c r="F429" s="16">
        <v>16770803712</v>
      </c>
      <c r="G429" s="3">
        <f t="shared" si="60"/>
        <v>3.0704521556257358E-3</v>
      </c>
      <c r="H429" s="3">
        <f>1-E429/MAX(E$2:E429)</f>
        <v>4.4251482007179321E-3</v>
      </c>
      <c r="I429" s="2">
        <f t="shared" si="63"/>
        <v>1431.0966666666666</v>
      </c>
      <c r="J429" s="2">
        <f t="shared" si="66"/>
        <v>1428.3116666666665</v>
      </c>
      <c r="K429" s="2">
        <f t="shared" si="67"/>
        <v>1401.6883333333333</v>
      </c>
      <c r="L429" s="2">
        <f t="shared" si="68"/>
        <v>1376.0649999999998</v>
      </c>
      <c r="M429" s="2">
        <f t="shared" si="59"/>
        <v>1329.9575</v>
      </c>
      <c r="N429" s="2">
        <f t="shared" si="64"/>
        <v>1369.2369444444441</v>
      </c>
      <c r="O429" s="4" t="str">
        <f t="shared" si="65"/>
        <v>买</v>
      </c>
      <c r="P429" s="4" t="str">
        <f t="shared" si="61"/>
        <v/>
      </c>
      <c r="Q429" s="3">
        <f>IF(O428="买",E429/E428-1,0)-IF(P429=1,计算结果!B$17,0)</f>
        <v>3.0704521556257358E-3</v>
      </c>
      <c r="R429" s="2">
        <f t="shared" si="62"/>
        <v>1.4708540811072826</v>
      </c>
      <c r="S429" s="3">
        <f>1-R429/MAX(R$2:R429)</f>
        <v>4.4251482007180432E-3</v>
      </c>
    </row>
    <row r="430" spans="1:19" x14ac:dyDescent="0.15">
      <c r="A430" s="1">
        <v>39006</v>
      </c>
      <c r="B430">
        <v>1432.31</v>
      </c>
      <c r="C430">
        <v>1434.53</v>
      </c>
      <c r="D430">
        <v>1415.49</v>
      </c>
      <c r="E430" s="2">
        <v>1418.52</v>
      </c>
      <c r="F430" s="16">
        <v>17341290496</v>
      </c>
      <c r="G430" s="3">
        <f t="shared" si="60"/>
        <v>-8.6380409258638435E-3</v>
      </c>
      <c r="H430" s="3">
        <f>1-E430/MAX(E$2:E430)</f>
        <v>1.3024964515321091E-2</v>
      </c>
      <c r="I430" s="2">
        <f t="shared" si="63"/>
        <v>1425.3</v>
      </c>
      <c r="J430" s="2">
        <f t="shared" si="66"/>
        <v>1430.8533333333335</v>
      </c>
      <c r="K430" s="2">
        <f t="shared" si="67"/>
        <v>1404.2841666666666</v>
      </c>
      <c r="L430" s="2">
        <f t="shared" si="68"/>
        <v>1379.3083333333334</v>
      </c>
      <c r="M430" s="2">
        <f t="shared" si="59"/>
        <v>1332.9456249999998</v>
      </c>
      <c r="N430" s="2">
        <f t="shared" si="64"/>
        <v>1372.1793749999997</v>
      </c>
      <c r="O430" s="4" t="str">
        <f t="shared" si="65"/>
        <v>买</v>
      </c>
      <c r="P430" s="4" t="str">
        <f t="shared" si="61"/>
        <v/>
      </c>
      <c r="Q430" s="3">
        <f>IF(O429="买",E430/E429-1,0)-IF(P430=1,计算结果!B$17,0)</f>
        <v>-8.6380409258638435E-3</v>
      </c>
      <c r="R430" s="2">
        <f t="shared" si="62"/>
        <v>1.4581487833587039</v>
      </c>
      <c r="S430" s="3">
        <f>1-R430/MAX(R$2:R430)</f>
        <v>1.3024964515321202E-2</v>
      </c>
    </row>
    <row r="431" spans="1:19" x14ac:dyDescent="0.15">
      <c r="A431" s="1">
        <v>39007</v>
      </c>
      <c r="B431">
        <v>1416.95</v>
      </c>
      <c r="C431">
        <v>1426.29</v>
      </c>
      <c r="D431">
        <v>1410.67</v>
      </c>
      <c r="E431" s="2">
        <v>1414.45</v>
      </c>
      <c r="F431" s="16">
        <v>15151116288</v>
      </c>
      <c r="G431" s="3">
        <f t="shared" si="60"/>
        <v>-2.8691876039815822E-3</v>
      </c>
      <c r="H431" s="3">
        <f>1-E431/MAX(E$2:E431)</f>
        <v>1.5856781052572932E-2</v>
      </c>
      <c r="I431" s="2">
        <f t="shared" si="63"/>
        <v>1421.2833333333335</v>
      </c>
      <c r="J431" s="2">
        <f t="shared" si="66"/>
        <v>1427.25</v>
      </c>
      <c r="K431" s="2">
        <f t="shared" si="67"/>
        <v>1407.5841666666668</v>
      </c>
      <c r="L431" s="2">
        <f t="shared" si="68"/>
        <v>1382.1450000000002</v>
      </c>
      <c r="M431" s="2">
        <f t="shared" si="59"/>
        <v>1335.9187499999998</v>
      </c>
      <c r="N431" s="2">
        <f t="shared" si="64"/>
        <v>1375.2159722222223</v>
      </c>
      <c r="O431" s="4" t="str">
        <f t="shared" si="65"/>
        <v>买</v>
      </c>
      <c r="P431" s="4" t="str">
        <f t="shared" si="61"/>
        <v/>
      </c>
      <c r="Q431" s="3">
        <f>IF(O430="买",E431/E430-1,0)-IF(P431=1,计算结果!B$17,0)</f>
        <v>-2.8691876039815822E-3</v>
      </c>
      <c r="R431" s="2">
        <f t="shared" si="62"/>
        <v>1.4539650809447302</v>
      </c>
      <c r="S431" s="3">
        <f>1-R431/MAX(R$2:R431)</f>
        <v>1.5856781052573155E-2</v>
      </c>
    </row>
    <row r="432" spans="1:19" x14ac:dyDescent="0.15">
      <c r="A432" s="1">
        <v>39008</v>
      </c>
      <c r="B432">
        <v>1413.91</v>
      </c>
      <c r="C432">
        <v>1437.59</v>
      </c>
      <c r="D432">
        <v>1413.55</v>
      </c>
      <c r="E432" s="2">
        <v>1437.59</v>
      </c>
      <c r="F432" s="16">
        <v>15015405568</v>
      </c>
      <c r="G432" s="3">
        <f t="shared" si="60"/>
        <v>1.6359715790589924E-2</v>
      </c>
      <c r="H432" s="3">
        <f>1-E432/MAX(E$2:E432)</f>
        <v>0</v>
      </c>
      <c r="I432" s="2">
        <f t="shared" si="63"/>
        <v>1423.5200000000002</v>
      </c>
      <c r="J432" s="2">
        <f t="shared" si="66"/>
        <v>1427.3083333333332</v>
      </c>
      <c r="K432" s="2">
        <f t="shared" si="67"/>
        <v>1413.0166666666667</v>
      </c>
      <c r="L432" s="2">
        <f t="shared" si="68"/>
        <v>1386.6954166666667</v>
      </c>
      <c r="M432" s="2">
        <f t="shared" si="59"/>
        <v>1339.9954166666664</v>
      </c>
      <c r="N432" s="2">
        <f t="shared" si="64"/>
        <v>1379.9024999999999</v>
      </c>
      <c r="O432" s="4" t="str">
        <f t="shared" si="65"/>
        <v>买</v>
      </c>
      <c r="P432" s="4" t="str">
        <f t="shared" si="61"/>
        <v/>
      </c>
      <c r="Q432" s="3">
        <f>IF(O431="买",E432/E431-1,0)-IF(P432=1,计算结果!B$17,0)</f>
        <v>1.6359715790589924E-2</v>
      </c>
      <c r="R432" s="2">
        <f t="shared" si="62"/>
        <v>1.4777515364384282</v>
      </c>
      <c r="S432" s="3">
        <f>1-R432/MAX(R$2:R432)</f>
        <v>0</v>
      </c>
    </row>
    <row r="433" spans="1:19" x14ac:dyDescent="0.15">
      <c r="A433" s="1">
        <v>39009</v>
      </c>
      <c r="B433">
        <v>1438.84</v>
      </c>
      <c r="C433">
        <v>1445.62</v>
      </c>
      <c r="D433">
        <v>1433.94</v>
      </c>
      <c r="E433" s="2">
        <v>1439.38</v>
      </c>
      <c r="F433" s="16">
        <v>14441181184</v>
      </c>
      <c r="G433" s="3">
        <f t="shared" si="60"/>
        <v>1.2451394347485767E-3</v>
      </c>
      <c r="H433" s="3">
        <f>1-E433/MAX(E$2:E433)</f>
        <v>0</v>
      </c>
      <c r="I433" s="2">
        <f t="shared" si="63"/>
        <v>1430.4733333333334</v>
      </c>
      <c r="J433" s="2">
        <f t="shared" si="66"/>
        <v>1427.8866666666665</v>
      </c>
      <c r="K433" s="2">
        <f t="shared" si="67"/>
        <v>1419.8275000000001</v>
      </c>
      <c r="L433" s="2">
        <f t="shared" si="68"/>
        <v>1391.1633333333332</v>
      </c>
      <c r="M433" s="2">
        <f t="shared" si="59"/>
        <v>1344.4804166666663</v>
      </c>
      <c r="N433" s="2">
        <f t="shared" si="64"/>
        <v>1385.1570833333333</v>
      </c>
      <c r="O433" s="4" t="str">
        <f t="shared" si="65"/>
        <v>买</v>
      </c>
      <c r="P433" s="4" t="str">
        <f t="shared" si="61"/>
        <v/>
      </c>
      <c r="Q433" s="3">
        <f>IF(O432="买",E433/E432-1,0)-IF(P433=1,计算结果!B$17,0)</f>
        <v>1.2451394347485767E-3</v>
      </c>
      <c r="R433" s="2">
        <f t="shared" si="62"/>
        <v>1.4795915431512079</v>
      </c>
      <c r="S433" s="3">
        <f>1-R433/MAX(R$2:R433)</f>
        <v>0</v>
      </c>
    </row>
    <row r="434" spans="1:19" x14ac:dyDescent="0.15">
      <c r="A434" s="1">
        <v>39010</v>
      </c>
      <c r="B434">
        <v>1440.67</v>
      </c>
      <c r="C434">
        <v>1447.95</v>
      </c>
      <c r="D434">
        <v>1436.65</v>
      </c>
      <c r="E434" s="2">
        <v>1440.18</v>
      </c>
      <c r="F434" s="16">
        <v>16526648320</v>
      </c>
      <c r="G434" s="3">
        <f t="shared" si="60"/>
        <v>5.5579485611856327E-4</v>
      </c>
      <c r="H434" s="3">
        <f>1-E434/MAX(E$2:E434)</f>
        <v>0</v>
      </c>
      <c r="I434" s="2">
        <f t="shared" si="63"/>
        <v>1439.0500000000002</v>
      </c>
      <c r="J434" s="2">
        <f t="shared" si="66"/>
        <v>1430.1666666666667</v>
      </c>
      <c r="K434" s="2">
        <f t="shared" si="67"/>
        <v>1425.5825000000002</v>
      </c>
      <c r="L434" s="2">
        <f t="shared" si="68"/>
        <v>1395.3891666666668</v>
      </c>
      <c r="M434" s="2">
        <f t="shared" ref="M434:M497" si="69">AVERAGE(E387:E434)</f>
        <v>1348.3927083333331</v>
      </c>
      <c r="N434" s="2">
        <f t="shared" si="64"/>
        <v>1389.788125</v>
      </c>
      <c r="O434" s="4" t="str">
        <f t="shared" si="65"/>
        <v>买</v>
      </c>
      <c r="P434" s="4" t="str">
        <f t="shared" si="61"/>
        <v/>
      </c>
      <c r="Q434" s="3">
        <f>IF(O433="买",E434/E433-1,0)-IF(P434=1,计算结果!B$17,0)</f>
        <v>5.5579485611856327E-4</v>
      </c>
      <c r="R434" s="2">
        <f t="shared" si="62"/>
        <v>1.4804138925200478</v>
      </c>
      <c r="S434" s="3">
        <f>1-R434/MAX(R$2:R434)</f>
        <v>0</v>
      </c>
    </row>
    <row r="435" spans="1:19" x14ac:dyDescent="0.15">
      <c r="A435" s="1">
        <v>39013</v>
      </c>
      <c r="B435">
        <v>1439.54</v>
      </c>
      <c r="C435">
        <v>1444.92</v>
      </c>
      <c r="D435">
        <v>1403.01</v>
      </c>
      <c r="E435" s="2">
        <v>1408.71</v>
      </c>
      <c r="F435" s="16">
        <v>17710776320</v>
      </c>
      <c r="G435" s="3">
        <f t="shared" si="60"/>
        <v>-2.1851435237262073E-2</v>
      </c>
      <c r="H435" s="3">
        <f>1-E435/MAX(E$2:E435)</f>
        <v>2.1851435237262073E-2</v>
      </c>
      <c r="I435" s="2">
        <f t="shared" si="63"/>
        <v>1429.4233333333334</v>
      </c>
      <c r="J435" s="2">
        <f t="shared" si="66"/>
        <v>1426.471666666667</v>
      </c>
      <c r="K435" s="2">
        <f t="shared" si="67"/>
        <v>1427.3916666666667</v>
      </c>
      <c r="L435" s="2">
        <f t="shared" si="68"/>
        <v>1397.9337500000001</v>
      </c>
      <c r="M435" s="2">
        <f t="shared" si="69"/>
        <v>1351.6720833333331</v>
      </c>
      <c r="N435" s="2">
        <f t="shared" si="64"/>
        <v>1392.3324999999998</v>
      </c>
      <c r="O435" s="4" t="str">
        <f t="shared" si="65"/>
        <v>买</v>
      </c>
      <c r="P435" s="4" t="str">
        <f t="shared" si="61"/>
        <v/>
      </c>
      <c r="Q435" s="3">
        <f>IF(O434="买",E435/E434-1,0)-IF(P435=1,计算结果!B$17,0)</f>
        <v>-2.1851435237262073E-2</v>
      </c>
      <c r="R435" s="2">
        <f t="shared" si="62"/>
        <v>1.4480647242233029</v>
      </c>
      <c r="S435" s="3">
        <f>1-R435/MAX(R$2:R435)</f>
        <v>2.1851435237262073E-2</v>
      </c>
    </row>
    <row r="436" spans="1:19" x14ac:dyDescent="0.15">
      <c r="A436" s="1">
        <v>39014</v>
      </c>
      <c r="B436">
        <v>1408.58</v>
      </c>
      <c r="C436">
        <v>1440.05</v>
      </c>
      <c r="D436">
        <v>1408.58</v>
      </c>
      <c r="E436" s="2">
        <v>1440.05</v>
      </c>
      <c r="F436" s="16">
        <v>16151232512</v>
      </c>
      <c r="G436" s="3">
        <f t="shared" si="60"/>
        <v>2.224730427128363E-2</v>
      </c>
      <c r="H436" s="3">
        <f>1-E436/MAX(E$2:E436)</f>
        <v>9.0266494466084701E-5</v>
      </c>
      <c r="I436" s="2">
        <f t="shared" si="63"/>
        <v>1429.6466666666668</v>
      </c>
      <c r="J436" s="2">
        <f t="shared" si="66"/>
        <v>1430.0600000000002</v>
      </c>
      <c r="K436" s="2">
        <f t="shared" si="67"/>
        <v>1430.4566666666667</v>
      </c>
      <c r="L436" s="2">
        <f t="shared" si="68"/>
        <v>1402.1695833333335</v>
      </c>
      <c r="M436" s="2">
        <f t="shared" si="69"/>
        <v>1355.1841666666664</v>
      </c>
      <c r="N436" s="2">
        <f t="shared" si="64"/>
        <v>1395.9368055555558</v>
      </c>
      <c r="O436" s="4" t="str">
        <f t="shared" si="65"/>
        <v>买</v>
      </c>
      <c r="P436" s="4" t="str">
        <f t="shared" si="61"/>
        <v/>
      </c>
      <c r="Q436" s="3">
        <f>IF(O435="买",E436/E435-1,0)-IF(P436=1,计算结果!B$17,0)</f>
        <v>2.224730427128363E-2</v>
      </c>
      <c r="R436" s="2">
        <f t="shared" si="62"/>
        <v>1.4802802607476111</v>
      </c>
      <c r="S436" s="3">
        <f>1-R436/MAX(R$2:R436)</f>
        <v>9.0266494466084701E-5</v>
      </c>
    </row>
    <row r="437" spans="1:19" x14ac:dyDescent="0.15">
      <c r="A437" s="1">
        <v>39015</v>
      </c>
      <c r="B437">
        <v>1443.11</v>
      </c>
      <c r="C437">
        <v>1459.73</v>
      </c>
      <c r="D437">
        <v>1434.81</v>
      </c>
      <c r="E437" s="2">
        <v>1446.82</v>
      </c>
      <c r="F437" s="16">
        <v>21177151488</v>
      </c>
      <c r="G437" s="3">
        <f t="shared" si="60"/>
        <v>4.7012256518870199E-3</v>
      </c>
      <c r="H437" s="3">
        <f>1-E437/MAX(E$2:E437)</f>
        <v>0</v>
      </c>
      <c r="I437" s="2">
        <f t="shared" si="63"/>
        <v>1431.86</v>
      </c>
      <c r="J437" s="2">
        <f t="shared" si="66"/>
        <v>1435.4550000000002</v>
      </c>
      <c r="K437" s="2">
        <f t="shared" si="67"/>
        <v>1431.3525</v>
      </c>
      <c r="L437" s="2">
        <f t="shared" si="68"/>
        <v>1406.6920833333336</v>
      </c>
      <c r="M437" s="2">
        <f t="shared" si="69"/>
        <v>1358.7502083333331</v>
      </c>
      <c r="N437" s="2">
        <f t="shared" si="64"/>
        <v>1398.9315972222221</v>
      </c>
      <c r="O437" s="4" t="str">
        <f t="shared" si="65"/>
        <v>买</v>
      </c>
      <c r="P437" s="4" t="str">
        <f t="shared" si="61"/>
        <v/>
      </c>
      <c r="Q437" s="3">
        <f>IF(O436="买",E437/E436-1,0)-IF(P437=1,计算结果!B$17,0)</f>
        <v>4.7012256518870199E-3</v>
      </c>
      <c r="R437" s="2">
        <f t="shared" si="62"/>
        <v>1.4872393922814198</v>
      </c>
      <c r="S437" s="3">
        <f>1-R437/MAX(R$2:R437)</f>
        <v>0</v>
      </c>
    </row>
    <row r="438" spans="1:19" x14ac:dyDescent="0.15">
      <c r="A438" s="1">
        <v>39016</v>
      </c>
      <c r="B438">
        <v>1447.09</v>
      </c>
      <c r="C438">
        <v>1457.37</v>
      </c>
      <c r="D438">
        <v>1435.28</v>
      </c>
      <c r="E438" s="2">
        <v>1456.09</v>
      </c>
      <c r="F438" s="16">
        <v>21300293632</v>
      </c>
      <c r="G438" s="3">
        <f t="shared" si="60"/>
        <v>6.4071550020043944E-3</v>
      </c>
      <c r="H438" s="3">
        <f>1-E438/MAX(E$2:E438)</f>
        <v>0</v>
      </c>
      <c r="I438" s="2">
        <f t="shared" si="63"/>
        <v>1447.6533333333334</v>
      </c>
      <c r="J438" s="2">
        <f t="shared" si="66"/>
        <v>1438.5383333333332</v>
      </c>
      <c r="K438" s="2">
        <f t="shared" si="67"/>
        <v>1432.9233333333332</v>
      </c>
      <c r="L438" s="2">
        <f t="shared" si="68"/>
        <v>1410.5991666666666</v>
      </c>
      <c r="M438" s="2">
        <f t="shared" si="69"/>
        <v>1363.1329166666662</v>
      </c>
      <c r="N438" s="2">
        <f t="shared" si="64"/>
        <v>1402.2184722222221</v>
      </c>
      <c r="O438" s="4" t="str">
        <f t="shared" si="65"/>
        <v>买</v>
      </c>
      <c r="P438" s="4" t="str">
        <f t="shared" si="61"/>
        <v/>
      </c>
      <c r="Q438" s="3">
        <f>IF(O437="买",E438/E437-1,0)-IF(P438=1,计算结果!B$17,0)</f>
        <v>6.4071550020043944E-3</v>
      </c>
      <c r="R438" s="2">
        <f t="shared" si="62"/>
        <v>1.4967683655928536</v>
      </c>
      <c r="S438" s="3">
        <f>1-R438/MAX(R$2:R438)</f>
        <v>0</v>
      </c>
    </row>
    <row r="439" spans="1:19" x14ac:dyDescent="0.15">
      <c r="A439" s="1">
        <v>39017</v>
      </c>
      <c r="B439">
        <v>1455.98</v>
      </c>
      <c r="C439">
        <v>1460.45</v>
      </c>
      <c r="D439">
        <v>1433.35</v>
      </c>
      <c r="E439" s="2">
        <v>1439.05</v>
      </c>
      <c r="F439" s="16">
        <v>21496188928</v>
      </c>
      <c r="G439" s="3">
        <f t="shared" si="60"/>
        <v>-1.1702573329945287E-2</v>
      </c>
      <c r="H439" s="3">
        <f>1-E439/MAX(E$2:E439)</f>
        <v>1.1702573329945287E-2</v>
      </c>
      <c r="I439" s="2">
        <f t="shared" si="63"/>
        <v>1447.32</v>
      </c>
      <c r="J439" s="2">
        <f t="shared" si="66"/>
        <v>1438.4833333333333</v>
      </c>
      <c r="K439" s="2">
        <f t="shared" si="67"/>
        <v>1433.1849999999997</v>
      </c>
      <c r="L439" s="2">
        <f t="shared" si="68"/>
        <v>1413.2445833333334</v>
      </c>
      <c r="M439" s="2">
        <f t="shared" si="69"/>
        <v>1366.7410416666664</v>
      </c>
      <c r="N439" s="2">
        <f t="shared" si="64"/>
        <v>1404.3902083333332</v>
      </c>
      <c r="O439" s="4" t="str">
        <f t="shared" si="65"/>
        <v>买</v>
      </c>
      <c r="P439" s="4" t="str">
        <f t="shared" si="61"/>
        <v/>
      </c>
      <c r="Q439" s="3">
        <f>IF(O438="买",E439/E438-1,0)-IF(P439=1,计算结果!B$17,0)</f>
        <v>-1.1702573329945287E-2</v>
      </c>
      <c r="R439" s="2">
        <f t="shared" si="62"/>
        <v>1.4792523240365609</v>
      </c>
      <c r="S439" s="3">
        <f>1-R439/MAX(R$2:R439)</f>
        <v>1.1702573329945287E-2</v>
      </c>
    </row>
    <row r="440" spans="1:19" x14ac:dyDescent="0.15">
      <c r="A440" s="1">
        <v>39020</v>
      </c>
      <c r="B440">
        <v>1436.66</v>
      </c>
      <c r="C440">
        <v>1446.24</v>
      </c>
      <c r="D440">
        <v>1428.33</v>
      </c>
      <c r="E440" s="2">
        <v>1446.24</v>
      </c>
      <c r="F440" s="16">
        <v>19874455552</v>
      </c>
      <c r="G440" s="3">
        <f t="shared" si="60"/>
        <v>4.9963517598416995E-3</v>
      </c>
      <c r="H440" s="3">
        <f>1-E440/MAX(E$2:E440)</f>
        <v>6.7646917429553532E-3</v>
      </c>
      <c r="I440" s="2">
        <f t="shared" si="63"/>
        <v>1447.1266666666668</v>
      </c>
      <c r="J440" s="2">
        <f t="shared" si="66"/>
        <v>1439.4933333333336</v>
      </c>
      <c r="K440" s="2">
        <f t="shared" si="67"/>
        <v>1434.83</v>
      </c>
      <c r="L440" s="2">
        <f t="shared" si="68"/>
        <v>1416.0749999999998</v>
      </c>
      <c r="M440" s="2">
        <f t="shared" si="69"/>
        <v>1370.1299999999999</v>
      </c>
      <c r="N440" s="2">
        <f t="shared" si="64"/>
        <v>1407.0116666666665</v>
      </c>
      <c r="O440" s="4" t="str">
        <f t="shared" si="65"/>
        <v>买</v>
      </c>
      <c r="P440" s="4" t="str">
        <f t="shared" si="61"/>
        <v/>
      </c>
      <c r="Q440" s="3">
        <f>IF(O439="买",E440/E439-1,0)-IF(P440=1,计算结果!B$17,0)</f>
        <v>4.9963517598416995E-3</v>
      </c>
      <c r="R440" s="2">
        <f t="shared" si="62"/>
        <v>1.4866431889890108</v>
      </c>
      <c r="S440" s="3">
        <f>1-R440/MAX(R$2:R440)</f>
        <v>6.7646917429553532E-3</v>
      </c>
    </row>
    <row r="441" spans="1:19" x14ac:dyDescent="0.15">
      <c r="A441" s="1">
        <v>39021</v>
      </c>
      <c r="B441">
        <v>1447.06</v>
      </c>
      <c r="C441">
        <v>1464.48</v>
      </c>
      <c r="D441">
        <v>1447.06</v>
      </c>
      <c r="E441" s="2">
        <v>1464.47</v>
      </c>
      <c r="F441" s="16">
        <v>21463617536</v>
      </c>
      <c r="G441" s="3">
        <f t="shared" si="60"/>
        <v>1.2605100121694912E-2</v>
      </c>
      <c r="H441" s="3">
        <f>1-E441/MAX(E$2:E441)</f>
        <v>0</v>
      </c>
      <c r="I441" s="2">
        <f t="shared" si="63"/>
        <v>1449.92</v>
      </c>
      <c r="J441" s="2">
        <f t="shared" si="66"/>
        <v>1448.7866666666666</v>
      </c>
      <c r="K441" s="2">
        <f t="shared" si="67"/>
        <v>1437.6291666666666</v>
      </c>
      <c r="L441" s="2">
        <f t="shared" si="68"/>
        <v>1419.6587499999998</v>
      </c>
      <c r="M441" s="2">
        <f t="shared" si="69"/>
        <v>1374.1474999999998</v>
      </c>
      <c r="N441" s="2">
        <f t="shared" si="64"/>
        <v>1410.4784722222221</v>
      </c>
      <c r="O441" s="4" t="str">
        <f t="shared" si="65"/>
        <v>买</v>
      </c>
      <c r="P441" s="4" t="str">
        <f t="shared" si="61"/>
        <v/>
      </c>
      <c r="Q441" s="3">
        <f>IF(O440="买",E441/E440-1,0)-IF(P441=1,计算结果!B$17,0)</f>
        <v>1.2605100121694912E-2</v>
      </c>
      <c r="R441" s="2">
        <f t="shared" si="62"/>
        <v>1.5053824752314531</v>
      </c>
      <c r="S441" s="3">
        <f>1-R441/MAX(R$2:R441)</f>
        <v>0</v>
      </c>
    </row>
    <row r="442" spans="1:19" x14ac:dyDescent="0.15">
      <c r="A442" s="1">
        <v>39022</v>
      </c>
      <c r="B442">
        <v>1465.67</v>
      </c>
      <c r="C442">
        <v>1479.41</v>
      </c>
      <c r="D442">
        <v>1461.32</v>
      </c>
      <c r="E442" s="2">
        <v>1479.41</v>
      </c>
      <c r="F442" s="16">
        <v>23518429184</v>
      </c>
      <c r="G442" s="3">
        <f t="shared" si="60"/>
        <v>1.0201642915184328E-2</v>
      </c>
      <c r="H442" s="3">
        <f>1-E442/MAX(E$2:E442)</f>
        <v>0</v>
      </c>
      <c r="I442" s="2">
        <f t="shared" si="63"/>
        <v>1463.3733333333332</v>
      </c>
      <c r="J442" s="2">
        <f t="shared" si="66"/>
        <v>1455.3466666666666</v>
      </c>
      <c r="K442" s="2">
        <f t="shared" si="67"/>
        <v>1442.7033333333331</v>
      </c>
      <c r="L442" s="2">
        <f t="shared" si="68"/>
        <v>1423.4937500000003</v>
      </c>
      <c r="M442" s="2">
        <f t="shared" si="69"/>
        <v>1378.5545833333333</v>
      </c>
      <c r="N442" s="2">
        <f t="shared" si="64"/>
        <v>1414.9172222222223</v>
      </c>
      <c r="O442" s="4" t="str">
        <f t="shared" si="65"/>
        <v>买</v>
      </c>
      <c r="P442" s="4" t="str">
        <f t="shared" si="61"/>
        <v/>
      </c>
      <c r="Q442" s="3">
        <f>IF(O441="买",E442/E441-1,0)-IF(P442=1,计算结果!B$17,0)</f>
        <v>1.0201642915184328E-2</v>
      </c>
      <c r="R442" s="2">
        <f t="shared" si="62"/>
        <v>1.5207398496945406</v>
      </c>
      <c r="S442" s="3">
        <f>1-R442/MAX(R$2:R442)</f>
        <v>0</v>
      </c>
    </row>
    <row r="443" spans="1:19" x14ac:dyDescent="0.15">
      <c r="A443" s="1">
        <v>39023</v>
      </c>
      <c r="B443">
        <v>1480.55</v>
      </c>
      <c r="C443">
        <v>1480.55</v>
      </c>
      <c r="D443">
        <v>1464.6</v>
      </c>
      <c r="E443" s="2">
        <v>1479.66</v>
      </c>
      <c r="F443" s="16">
        <v>24757962752</v>
      </c>
      <c r="G443" s="3">
        <f t="shared" si="60"/>
        <v>1.6898628507311386E-4</v>
      </c>
      <c r="H443" s="3">
        <f>1-E443/MAX(E$2:E443)</f>
        <v>0</v>
      </c>
      <c r="I443" s="2">
        <f t="shared" si="63"/>
        <v>1474.5133333333333</v>
      </c>
      <c r="J443" s="2">
        <f t="shared" si="66"/>
        <v>1460.82</v>
      </c>
      <c r="K443" s="2">
        <f t="shared" si="67"/>
        <v>1448.1375</v>
      </c>
      <c r="L443" s="2">
        <f t="shared" si="68"/>
        <v>1427.8608333333339</v>
      </c>
      <c r="M443" s="2">
        <f t="shared" si="69"/>
        <v>1382.9108333333331</v>
      </c>
      <c r="N443" s="2">
        <f t="shared" si="64"/>
        <v>1419.6363888888891</v>
      </c>
      <c r="O443" s="4" t="str">
        <f t="shared" si="65"/>
        <v>买</v>
      </c>
      <c r="P443" s="4" t="str">
        <f t="shared" si="61"/>
        <v/>
      </c>
      <c r="Q443" s="3">
        <f>IF(O442="买",E443/E442-1,0)-IF(P443=1,计算结果!B$17,0)</f>
        <v>1.6898628507311386E-4</v>
      </c>
      <c r="R443" s="2">
        <f t="shared" si="62"/>
        <v>1.520996833872303</v>
      </c>
      <c r="S443" s="3">
        <f>1-R443/MAX(R$2:R443)</f>
        <v>0</v>
      </c>
    </row>
    <row r="444" spans="1:19" x14ac:dyDescent="0.15">
      <c r="A444" s="1">
        <v>39024</v>
      </c>
      <c r="B444">
        <v>1481.58</v>
      </c>
      <c r="C444">
        <v>1497.47</v>
      </c>
      <c r="D444">
        <v>1480.77</v>
      </c>
      <c r="E444" s="2">
        <v>1488.29</v>
      </c>
      <c r="F444" s="16">
        <v>23319283712</v>
      </c>
      <c r="G444" s="3">
        <f t="shared" si="60"/>
        <v>5.8324209615721045E-3</v>
      </c>
      <c r="H444" s="3">
        <f>1-E444/MAX(E$2:E444)</f>
        <v>0</v>
      </c>
      <c r="I444" s="2">
        <f t="shared" si="63"/>
        <v>1482.4533333333336</v>
      </c>
      <c r="J444" s="2">
        <f t="shared" si="66"/>
        <v>1466.1866666666665</v>
      </c>
      <c r="K444" s="2">
        <f t="shared" si="67"/>
        <v>1452.3625</v>
      </c>
      <c r="L444" s="2">
        <f t="shared" si="68"/>
        <v>1432.6895833333335</v>
      </c>
      <c r="M444" s="2">
        <f t="shared" si="69"/>
        <v>1387.1404166666664</v>
      </c>
      <c r="N444" s="2">
        <f t="shared" si="64"/>
        <v>1424.0641666666668</v>
      </c>
      <c r="O444" s="4" t="str">
        <f t="shared" si="65"/>
        <v>买</v>
      </c>
      <c r="P444" s="4" t="str">
        <f t="shared" si="61"/>
        <v/>
      </c>
      <c r="Q444" s="3">
        <f>IF(O443="买",E444/E443-1,0)-IF(P444=1,计算结果!B$17,0)</f>
        <v>5.8324209615721045E-3</v>
      </c>
      <c r="R444" s="2">
        <f t="shared" si="62"/>
        <v>1.5298679276886646</v>
      </c>
      <c r="S444" s="3">
        <f>1-R444/MAX(R$2:R444)</f>
        <v>0</v>
      </c>
    </row>
    <row r="445" spans="1:19" x14ac:dyDescent="0.15">
      <c r="A445" s="1">
        <v>39027</v>
      </c>
      <c r="B445">
        <v>1477.44</v>
      </c>
      <c r="C445">
        <v>1507.97</v>
      </c>
      <c r="D445">
        <v>1472</v>
      </c>
      <c r="E445" s="2">
        <v>1507.89</v>
      </c>
      <c r="F445" s="16">
        <v>25221679104</v>
      </c>
      <c r="G445" s="3">
        <f t="shared" si="60"/>
        <v>1.3169476378931622E-2</v>
      </c>
      <c r="H445" s="3">
        <f>1-E445/MAX(E$2:E445)</f>
        <v>0</v>
      </c>
      <c r="I445" s="2">
        <f t="shared" si="63"/>
        <v>1491.9466666666667</v>
      </c>
      <c r="J445" s="2">
        <f t="shared" si="66"/>
        <v>1477.6599999999999</v>
      </c>
      <c r="K445" s="2">
        <f t="shared" si="67"/>
        <v>1458.0716666666665</v>
      </c>
      <c r="L445" s="2">
        <f t="shared" si="68"/>
        <v>1438.9495833333333</v>
      </c>
      <c r="M445" s="2">
        <f t="shared" si="69"/>
        <v>1391.7697916666666</v>
      </c>
      <c r="N445" s="2">
        <f t="shared" si="64"/>
        <v>1429.5970138888888</v>
      </c>
      <c r="O445" s="4" t="str">
        <f t="shared" si="65"/>
        <v>买</v>
      </c>
      <c r="P445" s="4" t="str">
        <f t="shared" si="61"/>
        <v/>
      </c>
      <c r="Q445" s="3">
        <f>IF(O444="买",E445/E444-1,0)-IF(P445=1,计算结果!B$17,0)</f>
        <v>1.3169476378931622E-2</v>
      </c>
      <c r="R445" s="2">
        <f t="shared" si="62"/>
        <v>1.5500154872252456</v>
      </c>
      <c r="S445" s="3">
        <f>1-R445/MAX(R$2:R445)</f>
        <v>0</v>
      </c>
    </row>
    <row r="446" spans="1:19" x14ac:dyDescent="0.15">
      <c r="A446" s="1">
        <v>39028</v>
      </c>
      <c r="B446">
        <v>1512.65</v>
      </c>
      <c r="C446">
        <v>1516.8</v>
      </c>
      <c r="D446">
        <v>1491.33</v>
      </c>
      <c r="E446" s="2">
        <v>1516.1</v>
      </c>
      <c r="F446" s="16">
        <v>27894550528</v>
      </c>
      <c r="G446" s="3">
        <f t="shared" si="60"/>
        <v>5.4446942416221944E-3</v>
      </c>
      <c r="H446" s="3">
        <f>1-E446/MAX(E$2:E446)</f>
        <v>0</v>
      </c>
      <c r="I446" s="2">
        <f t="shared" si="63"/>
        <v>1504.0933333333335</v>
      </c>
      <c r="J446" s="2">
        <f t="shared" si="66"/>
        <v>1489.3033333333333</v>
      </c>
      <c r="K446" s="2">
        <f t="shared" si="67"/>
        <v>1464.3983333333333</v>
      </c>
      <c r="L446" s="2">
        <f t="shared" si="68"/>
        <v>1444.9904166666668</v>
      </c>
      <c r="M446" s="2">
        <f t="shared" si="69"/>
        <v>1396.4302083333332</v>
      </c>
      <c r="N446" s="2">
        <f t="shared" si="64"/>
        <v>1435.2729861111111</v>
      </c>
      <c r="O446" s="4" t="str">
        <f t="shared" si="65"/>
        <v>买</v>
      </c>
      <c r="P446" s="4" t="str">
        <f t="shared" si="61"/>
        <v/>
      </c>
      <c r="Q446" s="3">
        <f>IF(O445="买",E446/E445-1,0)-IF(P446=1,计算结果!B$17,0)</f>
        <v>5.4446942416221944E-3</v>
      </c>
      <c r="R446" s="2">
        <f t="shared" si="62"/>
        <v>1.558454847622966</v>
      </c>
      <c r="S446" s="3">
        <f>1-R446/MAX(R$2:R446)</f>
        <v>0</v>
      </c>
    </row>
    <row r="447" spans="1:19" x14ac:dyDescent="0.15">
      <c r="A447" s="1">
        <v>39029</v>
      </c>
      <c r="B447">
        <v>1512.36</v>
      </c>
      <c r="C447">
        <v>1513.04</v>
      </c>
      <c r="D447">
        <v>1497.01</v>
      </c>
      <c r="E447" s="2">
        <v>1498.17</v>
      </c>
      <c r="F447" s="16">
        <v>19140306944</v>
      </c>
      <c r="G447" s="3">
        <f t="shared" si="60"/>
        <v>-1.1826396675680861E-2</v>
      </c>
      <c r="H447" s="3">
        <f>1-E447/MAX(E$2:E447)</f>
        <v>1.1826396675680861E-2</v>
      </c>
      <c r="I447" s="2">
        <f t="shared" si="63"/>
        <v>1507.3866666666665</v>
      </c>
      <c r="J447" s="2">
        <f t="shared" si="66"/>
        <v>1494.92</v>
      </c>
      <c r="K447" s="2">
        <f t="shared" si="67"/>
        <v>1471.8533333333332</v>
      </c>
      <c r="L447" s="2">
        <f t="shared" si="68"/>
        <v>1449.6225000000002</v>
      </c>
      <c r="M447" s="2">
        <f t="shared" si="69"/>
        <v>1400.6537499999997</v>
      </c>
      <c r="N447" s="2">
        <f t="shared" si="64"/>
        <v>1440.7098611111112</v>
      </c>
      <c r="O447" s="4" t="str">
        <f t="shared" si="65"/>
        <v>买</v>
      </c>
      <c r="P447" s="4" t="str">
        <f t="shared" si="61"/>
        <v/>
      </c>
      <c r="Q447" s="3">
        <f>IF(O446="买",E447/E446-1,0)-IF(P447=1,计算结果!B$17,0)</f>
        <v>-1.1826396675680861E-2</v>
      </c>
      <c r="R447" s="2">
        <f t="shared" si="62"/>
        <v>1.5400239423938391</v>
      </c>
      <c r="S447" s="3">
        <f>1-R447/MAX(R$2:R447)</f>
        <v>1.1826396675680861E-2</v>
      </c>
    </row>
    <row r="448" spans="1:19" x14ac:dyDescent="0.15">
      <c r="A448" s="1">
        <v>39030</v>
      </c>
      <c r="B448">
        <v>1491.8</v>
      </c>
      <c r="C448">
        <v>1527.38</v>
      </c>
      <c r="D448">
        <v>1489.2</v>
      </c>
      <c r="E448" s="2">
        <v>1524.71</v>
      </c>
      <c r="F448" s="16">
        <v>22283038720</v>
      </c>
      <c r="G448" s="3">
        <f t="shared" si="60"/>
        <v>1.7714945566924989E-2</v>
      </c>
      <c r="H448" s="3">
        <f>1-E448/MAX(E$2:E448)</f>
        <v>0</v>
      </c>
      <c r="I448" s="2">
        <f t="shared" si="63"/>
        <v>1512.9933333333331</v>
      </c>
      <c r="J448" s="2">
        <f t="shared" si="66"/>
        <v>1502.47</v>
      </c>
      <c r="K448" s="2">
        <f t="shared" si="67"/>
        <v>1478.9083333333331</v>
      </c>
      <c r="L448" s="2">
        <f t="shared" si="68"/>
        <v>1454.6824999999999</v>
      </c>
      <c r="M448" s="2">
        <f t="shared" si="69"/>
        <v>1404.7958333333333</v>
      </c>
      <c r="N448" s="2">
        <f t="shared" si="64"/>
        <v>1446.1288888888887</v>
      </c>
      <c r="O448" s="4" t="str">
        <f t="shared" si="65"/>
        <v>买</v>
      </c>
      <c r="P448" s="4" t="str">
        <f t="shared" si="61"/>
        <v/>
      </c>
      <c r="Q448" s="3">
        <f>IF(O447="买",E448/E447-1,0)-IF(P448=1,计算结果!B$17,0)</f>
        <v>1.7714945566924989E-2</v>
      </c>
      <c r="R448" s="2">
        <f t="shared" si="62"/>
        <v>1.5673053827051071</v>
      </c>
      <c r="S448" s="3">
        <f>1-R448/MAX(R$2:R448)</f>
        <v>0</v>
      </c>
    </row>
    <row r="449" spans="1:19" x14ac:dyDescent="0.15">
      <c r="A449" s="1">
        <v>39031</v>
      </c>
      <c r="B449">
        <v>1525.23</v>
      </c>
      <c r="C449">
        <v>1535.2</v>
      </c>
      <c r="D449">
        <v>1493.2</v>
      </c>
      <c r="E449" s="2">
        <v>1504.06</v>
      </c>
      <c r="F449" s="16">
        <v>31931185152</v>
      </c>
      <c r="G449" s="3">
        <f t="shared" si="60"/>
        <v>-1.3543559103042613E-2</v>
      </c>
      <c r="H449" s="3">
        <f>1-E449/MAX(E$2:E449)</f>
        <v>1.3543559103042613E-2</v>
      </c>
      <c r="I449" s="2">
        <f t="shared" si="63"/>
        <v>1508.9800000000002</v>
      </c>
      <c r="J449" s="2">
        <f t="shared" si="66"/>
        <v>1506.5366666666669</v>
      </c>
      <c r="K449" s="2">
        <f t="shared" si="67"/>
        <v>1483.6783333333333</v>
      </c>
      <c r="L449" s="2">
        <f t="shared" si="68"/>
        <v>1457.5154166666664</v>
      </c>
      <c r="M449" s="2">
        <f t="shared" si="69"/>
        <v>1408.4187499999998</v>
      </c>
      <c r="N449" s="2">
        <f t="shared" si="64"/>
        <v>1449.8708333333332</v>
      </c>
      <c r="O449" s="4" t="str">
        <f t="shared" si="65"/>
        <v>买</v>
      </c>
      <c r="P449" s="4" t="str">
        <f t="shared" si="61"/>
        <v/>
      </c>
      <c r="Q449" s="3">
        <f>IF(O448="买",E449/E448-1,0)-IF(P449=1,计算结果!B$17,0)</f>
        <v>-1.3543559103042613E-2</v>
      </c>
      <c r="R449" s="2">
        <f t="shared" si="62"/>
        <v>1.5460784896219237</v>
      </c>
      <c r="S449" s="3">
        <f>1-R449/MAX(R$2:R449)</f>
        <v>1.3543559103042613E-2</v>
      </c>
    </row>
    <row r="450" spans="1:19" x14ac:dyDescent="0.15">
      <c r="A450" s="1">
        <v>39034</v>
      </c>
      <c r="B450">
        <v>1498.06</v>
      </c>
      <c r="C450">
        <v>1512.95</v>
      </c>
      <c r="D450">
        <v>1465.63</v>
      </c>
      <c r="E450" s="2">
        <v>1475.78</v>
      </c>
      <c r="F450" s="16">
        <v>25176221696</v>
      </c>
      <c r="G450" s="3">
        <f t="shared" si="60"/>
        <v>-1.8802441391965741E-2</v>
      </c>
      <c r="H450" s="3">
        <f>1-E450/MAX(E$2:E450)</f>
        <v>3.2091348518734741E-2</v>
      </c>
      <c r="I450" s="2">
        <f t="shared" si="63"/>
        <v>1501.5166666666667</v>
      </c>
      <c r="J450" s="2">
        <f t="shared" si="66"/>
        <v>1504.4516666666668</v>
      </c>
      <c r="K450" s="2">
        <f t="shared" si="67"/>
        <v>1485.3191666666664</v>
      </c>
      <c r="L450" s="2">
        <f t="shared" si="68"/>
        <v>1459.1212499999999</v>
      </c>
      <c r="M450" s="2">
        <f t="shared" si="69"/>
        <v>1411.3585416666665</v>
      </c>
      <c r="N450" s="2">
        <f t="shared" si="64"/>
        <v>1451.9329861111109</v>
      </c>
      <c r="O450" s="4" t="str">
        <f t="shared" si="65"/>
        <v>买</v>
      </c>
      <c r="P450" s="4" t="str">
        <f t="shared" si="61"/>
        <v/>
      </c>
      <c r="Q450" s="3">
        <f>IF(O449="买",E450/E449-1,0)-IF(P450=1,计算结果!B$17,0)</f>
        <v>-1.8802441391965741E-2</v>
      </c>
      <c r="R450" s="2">
        <f t="shared" si="62"/>
        <v>1.5170084394334287</v>
      </c>
      <c r="S450" s="3">
        <f>1-R450/MAX(R$2:R450)</f>
        <v>3.2091348518734741E-2</v>
      </c>
    </row>
    <row r="451" spans="1:19" x14ac:dyDescent="0.15">
      <c r="A451" s="1">
        <v>39035</v>
      </c>
      <c r="B451">
        <v>1475.44</v>
      </c>
      <c r="C451">
        <v>1493.88</v>
      </c>
      <c r="D451">
        <v>1453.26</v>
      </c>
      <c r="E451" s="2">
        <v>1493.78</v>
      </c>
      <c r="F451" s="16">
        <v>22029307904</v>
      </c>
      <c r="G451" s="3">
        <f t="shared" ref="G451:G514" si="70">E451/E450-1</f>
        <v>1.2196939923294847E-2</v>
      </c>
      <c r="H451" s="3">
        <f>1-E451/MAX(E$2:E451)</f>
        <v>2.028582484538044E-2</v>
      </c>
      <c r="I451" s="2">
        <f t="shared" si="63"/>
        <v>1491.2066666666667</v>
      </c>
      <c r="J451" s="2">
        <f t="shared" si="66"/>
        <v>1502.0999999999997</v>
      </c>
      <c r="K451" s="2">
        <f t="shared" si="67"/>
        <v>1489.8799999999999</v>
      </c>
      <c r="L451" s="2">
        <f t="shared" si="68"/>
        <v>1461.5325</v>
      </c>
      <c r="M451" s="2">
        <f t="shared" si="69"/>
        <v>1414.5895833333332</v>
      </c>
      <c r="N451" s="2">
        <f t="shared" si="64"/>
        <v>1455.3340277777777</v>
      </c>
      <c r="O451" s="4" t="str">
        <f t="shared" si="65"/>
        <v>买</v>
      </c>
      <c r="P451" s="4" t="str">
        <f t="shared" si="61"/>
        <v/>
      </c>
      <c r="Q451" s="3">
        <f>IF(O450="买",E451/E450-1,0)-IF(P451=1,计算结果!B$17,0)</f>
        <v>1.2196939923294847E-2</v>
      </c>
      <c r="R451" s="2">
        <f t="shared" si="62"/>
        <v>1.5355113002323295</v>
      </c>
      <c r="S451" s="3">
        <f>1-R451/MAX(R$2:R451)</f>
        <v>2.0285824845380329E-2</v>
      </c>
    </row>
    <row r="452" spans="1:19" x14ac:dyDescent="0.15">
      <c r="A452" s="1">
        <v>39036</v>
      </c>
      <c r="B452">
        <v>1494.11</v>
      </c>
      <c r="C452">
        <v>1534.85</v>
      </c>
      <c r="D452">
        <v>1490.87</v>
      </c>
      <c r="E452" s="2">
        <v>1534.76</v>
      </c>
      <c r="F452" s="16">
        <v>26135568384</v>
      </c>
      <c r="G452" s="3">
        <f t="shared" si="70"/>
        <v>2.7433758652545936E-2</v>
      </c>
      <c r="H452" s="3">
        <f>1-E452/MAX(E$2:E452)</f>
        <v>0</v>
      </c>
      <c r="I452" s="2">
        <f t="shared" si="63"/>
        <v>1501.4399999999998</v>
      </c>
      <c r="J452" s="2">
        <f t="shared" si="66"/>
        <v>1505.21</v>
      </c>
      <c r="K452" s="2">
        <f t="shared" si="67"/>
        <v>1497.2566666666664</v>
      </c>
      <c r="L452" s="2">
        <f t="shared" si="68"/>
        <v>1466.0433333333333</v>
      </c>
      <c r="M452" s="2">
        <f t="shared" si="69"/>
        <v>1419.1033333333328</v>
      </c>
      <c r="N452" s="2">
        <f t="shared" si="64"/>
        <v>1460.8011111111109</v>
      </c>
      <c r="O452" s="4" t="str">
        <f t="shared" si="65"/>
        <v>买</v>
      </c>
      <c r="P452" s="4" t="str">
        <f t="shared" ref="P452:P515" si="71">IF(O451&lt;&gt;O452,1,"")</f>
        <v/>
      </c>
      <c r="Q452" s="3">
        <f>IF(O451="买",E452/E451-1,0)-IF(P452=1,计算结果!B$17,0)</f>
        <v>2.7433758652545936E-2</v>
      </c>
      <c r="R452" s="2">
        <f t="shared" ref="R452:R515" si="72">IFERROR(R451*(1+Q452),R451)</f>
        <v>1.5776361466511601</v>
      </c>
      <c r="S452" s="3">
        <f>1-R452/MAX(R$2:R452)</f>
        <v>0</v>
      </c>
    </row>
    <row r="453" spans="1:19" x14ac:dyDescent="0.15">
      <c r="A453" s="1">
        <v>39037</v>
      </c>
      <c r="B453">
        <v>1540.26</v>
      </c>
      <c r="C453">
        <v>1558.41</v>
      </c>
      <c r="D453">
        <v>1531.29</v>
      </c>
      <c r="E453" s="2">
        <v>1533.29</v>
      </c>
      <c r="F453" s="16">
        <v>34127308800</v>
      </c>
      <c r="G453" s="3">
        <f t="shared" si="70"/>
        <v>-9.5780447757309872E-4</v>
      </c>
      <c r="H453" s="3">
        <f>1-E453/MAX(E$2:E453)</f>
        <v>9.5780447757309872E-4</v>
      </c>
      <c r="I453" s="2">
        <f t="shared" ref="I453:I516" si="73">AVERAGE(E451:E453)</f>
        <v>1520.61</v>
      </c>
      <c r="J453" s="2">
        <f t="shared" si="66"/>
        <v>1511.0633333333335</v>
      </c>
      <c r="K453" s="2">
        <f t="shared" si="67"/>
        <v>1502.9916666666668</v>
      </c>
      <c r="L453" s="2">
        <f t="shared" si="68"/>
        <v>1470.3104166666665</v>
      </c>
      <c r="M453" s="2">
        <f t="shared" si="69"/>
        <v>1423.1877083333329</v>
      </c>
      <c r="N453" s="2">
        <f t="shared" ref="N453:N516" si="74">IFERROR(AVERAGE(K453:M453),"")</f>
        <v>1465.4965972222219</v>
      </c>
      <c r="O453" s="4" t="str">
        <f t="shared" ref="O453:O516" si="75">IF(E453&gt;N453,"买","卖")</f>
        <v>买</v>
      </c>
      <c r="P453" s="4" t="str">
        <f t="shared" si="71"/>
        <v/>
      </c>
      <c r="Q453" s="3">
        <f>IF(O452="买",E453/E452-1,0)-IF(P453=1,计算结果!B$17,0)</f>
        <v>-9.5780447757309872E-4</v>
      </c>
      <c r="R453" s="2">
        <f t="shared" si="72"/>
        <v>1.5761250796859165</v>
      </c>
      <c r="S453" s="3">
        <f>1-R453/MAX(R$2:R453)</f>
        <v>9.5780447757309872E-4</v>
      </c>
    </row>
    <row r="454" spans="1:19" x14ac:dyDescent="0.15">
      <c r="A454" s="1">
        <v>39038</v>
      </c>
      <c r="B454">
        <v>1528.01</v>
      </c>
      <c r="C454">
        <v>1562.24</v>
      </c>
      <c r="D454">
        <v>1521.55</v>
      </c>
      <c r="E454" s="2">
        <v>1562.08</v>
      </c>
      <c r="F454" s="16">
        <v>26950445056</v>
      </c>
      <c r="G454" s="3">
        <f t="shared" si="70"/>
        <v>1.8776617600062551E-2</v>
      </c>
      <c r="H454" s="3">
        <f>1-E454/MAX(E$2:E454)</f>
        <v>0</v>
      </c>
      <c r="I454" s="2">
        <f t="shared" si="73"/>
        <v>1543.3766666666668</v>
      </c>
      <c r="J454" s="2">
        <f t="shared" si="66"/>
        <v>1517.2916666666667</v>
      </c>
      <c r="K454" s="2">
        <f t="shared" si="67"/>
        <v>1509.8808333333334</v>
      </c>
      <c r="L454" s="2">
        <f t="shared" si="68"/>
        <v>1476.292083333333</v>
      </c>
      <c r="M454" s="2">
        <f t="shared" si="69"/>
        <v>1427.8002083333331</v>
      </c>
      <c r="N454" s="2">
        <f t="shared" si="74"/>
        <v>1471.3243749999999</v>
      </c>
      <c r="O454" s="4" t="str">
        <f t="shared" si="75"/>
        <v>买</v>
      </c>
      <c r="P454" s="4" t="str">
        <f t="shared" si="71"/>
        <v/>
      </c>
      <c r="Q454" s="3">
        <f>IF(O453="买",E454/E453-1,0)-IF(P454=1,计算结果!B$17,0)</f>
        <v>1.8776617600062551E-2</v>
      </c>
      <c r="R454" s="2">
        <f t="shared" si="72"/>
        <v>1.6057193775970471</v>
      </c>
      <c r="S454" s="3">
        <f>1-R454/MAX(R$2:R454)</f>
        <v>0</v>
      </c>
    </row>
    <row r="455" spans="1:19" x14ac:dyDescent="0.15">
      <c r="A455" s="1">
        <v>39041</v>
      </c>
      <c r="B455">
        <v>1567.34</v>
      </c>
      <c r="C455">
        <v>1593.19</v>
      </c>
      <c r="D455">
        <v>1567.34</v>
      </c>
      <c r="E455" s="2">
        <v>1593.16</v>
      </c>
      <c r="F455" s="16">
        <v>32990613504</v>
      </c>
      <c r="G455" s="3">
        <f t="shared" si="70"/>
        <v>1.9896548192154251E-2</v>
      </c>
      <c r="H455" s="3">
        <f>1-E455/MAX(E$2:E455)</f>
        <v>0</v>
      </c>
      <c r="I455" s="2">
        <f t="shared" si="73"/>
        <v>1562.8433333333332</v>
      </c>
      <c r="J455" s="2">
        <f t="shared" si="66"/>
        <v>1532.1416666666667</v>
      </c>
      <c r="K455" s="2">
        <f t="shared" si="67"/>
        <v>1519.3391666666669</v>
      </c>
      <c r="L455" s="2">
        <f t="shared" si="68"/>
        <v>1483.7383333333335</v>
      </c>
      <c r="M455" s="2">
        <f t="shared" si="69"/>
        <v>1432.9416666666666</v>
      </c>
      <c r="N455" s="2">
        <f t="shared" si="74"/>
        <v>1478.6730555555557</v>
      </c>
      <c r="O455" s="4" t="str">
        <f t="shared" si="75"/>
        <v>买</v>
      </c>
      <c r="P455" s="4" t="str">
        <f t="shared" si="71"/>
        <v/>
      </c>
      <c r="Q455" s="3">
        <f>IF(O454="买",E455/E454-1,0)-IF(P455=1,计算结果!B$17,0)</f>
        <v>1.9896548192154251E-2</v>
      </c>
      <c r="R455" s="2">
        <f t="shared" si="72"/>
        <v>1.6376676505764827</v>
      </c>
      <c r="S455" s="3">
        <f>1-R455/MAX(R$2:R455)</f>
        <v>0</v>
      </c>
    </row>
    <row r="456" spans="1:19" x14ac:dyDescent="0.15">
      <c r="A456" s="1">
        <v>39042</v>
      </c>
      <c r="B456">
        <v>1591.47</v>
      </c>
      <c r="C456">
        <v>1612.46</v>
      </c>
      <c r="D456">
        <v>1568.95</v>
      </c>
      <c r="E456" s="2">
        <v>1612.25</v>
      </c>
      <c r="F456" s="16">
        <v>32628580352</v>
      </c>
      <c r="G456" s="3">
        <f t="shared" si="70"/>
        <v>1.1982475080971167E-2</v>
      </c>
      <c r="H456" s="3">
        <f>1-E456/MAX(E$2:E456)</f>
        <v>0</v>
      </c>
      <c r="I456" s="2">
        <f t="shared" si="73"/>
        <v>1589.1633333333332</v>
      </c>
      <c r="J456" s="2">
        <f t="shared" ref="J456:J519" si="76">AVERAGE(E451:E456)</f>
        <v>1554.8866666666665</v>
      </c>
      <c r="K456" s="2">
        <f t="shared" si="67"/>
        <v>1529.6691666666668</v>
      </c>
      <c r="L456" s="2">
        <f t="shared" si="68"/>
        <v>1491.0158333333331</v>
      </c>
      <c r="M456" s="2">
        <f t="shared" si="69"/>
        <v>1438.8556250000001</v>
      </c>
      <c r="N456" s="2">
        <f t="shared" si="74"/>
        <v>1486.5135416666665</v>
      </c>
      <c r="O456" s="4" t="str">
        <f t="shared" si="75"/>
        <v>买</v>
      </c>
      <c r="P456" s="4" t="str">
        <f t="shared" si="71"/>
        <v/>
      </c>
      <c r="Q456" s="3">
        <f>IF(O455="买",E456/E455-1,0)-IF(P456=1,计算结果!B$17,0)</f>
        <v>1.1982475080971167E-2</v>
      </c>
      <c r="R456" s="2">
        <f t="shared" si="72"/>
        <v>1.6572909623904279</v>
      </c>
      <c r="S456" s="3">
        <f>1-R456/MAX(R$2:R456)</f>
        <v>0</v>
      </c>
    </row>
    <row r="457" spans="1:19" x14ac:dyDescent="0.15">
      <c r="A457" s="1">
        <v>39043</v>
      </c>
      <c r="B457">
        <v>1610.05</v>
      </c>
      <c r="C457">
        <v>1639.41</v>
      </c>
      <c r="D457">
        <v>1600.38</v>
      </c>
      <c r="E457" s="2">
        <v>1624.03</v>
      </c>
      <c r="F457" s="16">
        <v>38065262592</v>
      </c>
      <c r="G457" s="3">
        <f t="shared" si="70"/>
        <v>7.306559156458281E-3</v>
      </c>
      <c r="H457" s="3">
        <f>1-E457/MAX(E$2:E457)</f>
        <v>0</v>
      </c>
      <c r="I457" s="2">
        <f t="shared" si="73"/>
        <v>1609.8133333333333</v>
      </c>
      <c r="J457" s="2">
        <f t="shared" si="76"/>
        <v>1576.595</v>
      </c>
      <c r="K457" s="2">
        <f t="shared" si="67"/>
        <v>1539.3474999999999</v>
      </c>
      <c r="L457" s="2">
        <f t="shared" si="68"/>
        <v>1498.7095833333333</v>
      </c>
      <c r="M457" s="2">
        <f t="shared" si="69"/>
        <v>1444.9364583333333</v>
      </c>
      <c r="N457" s="2">
        <f t="shared" si="74"/>
        <v>1494.3311805555556</v>
      </c>
      <c r="O457" s="4" t="str">
        <f t="shared" si="75"/>
        <v>买</v>
      </c>
      <c r="P457" s="4" t="str">
        <f t="shared" si="71"/>
        <v/>
      </c>
      <c r="Q457" s="3">
        <f>IF(O456="买",E457/E456-1,0)-IF(P457=1,计算结果!B$17,0)</f>
        <v>7.306559156458281E-3</v>
      </c>
      <c r="R457" s="2">
        <f t="shared" si="72"/>
        <v>1.6694000568465972</v>
      </c>
      <c r="S457" s="3">
        <f>1-R457/MAX(R$2:R457)</f>
        <v>0</v>
      </c>
    </row>
    <row r="458" spans="1:19" x14ac:dyDescent="0.15">
      <c r="A458" s="1">
        <v>39044</v>
      </c>
      <c r="B458">
        <v>1623.71</v>
      </c>
      <c r="C458">
        <v>1642.81</v>
      </c>
      <c r="D458">
        <v>1618.04</v>
      </c>
      <c r="E458" s="2">
        <v>1634.91</v>
      </c>
      <c r="F458" s="16">
        <v>31474405376</v>
      </c>
      <c r="G458" s="3">
        <f t="shared" si="70"/>
        <v>6.6993836320758948E-3</v>
      </c>
      <c r="H458" s="3">
        <f>1-E458/MAX(E$2:E458)</f>
        <v>0</v>
      </c>
      <c r="I458" s="2">
        <f t="shared" si="73"/>
        <v>1623.7299999999998</v>
      </c>
      <c r="J458" s="2">
        <f t="shared" si="76"/>
        <v>1593.2866666666666</v>
      </c>
      <c r="K458" s="2">
        <f t="shared" si="67"/>
        <v>1549.2483333333332</v>
      </c>
      <c r="L458" s="2">
        <f t="shared" si="68"/>
        <v>1506.823333333333</v>
      </c>
      <c r="M458" s="2">
        <f t="shared" si="69"/>
        <v>1451.10625</v>
      </c>
      <c r="N458" s="2">
        <f t="shared" si="74"/>
        <v>1502.3926388888888</v>
      </c>
      <c r="O458" s="4" t="str">
        <f t="shared" si="75"/>
        <v>买</v>
      </c>
      <c r="P458" s="4" t="str">
        <f t="shared" si="71"/>
        <v/>
      </c>
      <c r="Q458" s="3">
        <f>IF(O457="买",E458/E457-1,0)-IF(P458=1,计算结果!B$17,0)</f>
        <v>6.6993836320758948E-3</v>
      </c>
      <c r="R458" s="2">
        <f t="shared" si="72"/>
        <v>1.6805840082628218</v>
      </c>
      <c r="S458" s="3">
        <f>1-R458/MAX(R$2:R458)</f>
        <v>0</v>
      </c>
    </row>
    <row r="459" spans="1:19" x14ac:dyDescent="0.15">
      <c r="A459" s="1">
        <v>39045</v>
      </c>
      <c r="B459">
        <v>1629.89</v>
      </c>
      <c r="C459">
        <v>1640.75</v>
      </c>
      <c r="D459">
        <v>1611.55</v>
      </c>
      <c r="E459" s="2">
        <v>1636.58</v>
      </c>
      <c r="F459" s="16">
        <v>32398045184</v>
      </c>
      <c r="G459" s="3">
        <f t="shared" si="70"/>
        <v>1.0214629551472676E-3</v>
      </c>
      <c r="H459" s="3">
        <f>1-E459/MAX(E$2:E459)</f>
        <v>0</v>
      </c>
      <c r="I459" s="2">
        <f t="shared" si="73"/>
        <v>1631.8400000000001</v>
      </c>
      <c r="J459" s="2">
        <f t="shared" si="76"/>
        <v>1610.5016666666663</v>
      </c>
      <c r="K459" s="2">
        <f t="shared" si="67"/>
        <v>1560.7825</v>
      </c>
      <c r="L459" s="2">
        <f t="shared" si="68"/>
        <v>1516.3179166666669</v>
      </c>
      <c r="M459" s="2">
        <f t="shared" si="69"/>
        <v>1457.1258333333337</v>
      </c>
      <c r="N459" s="2">
        <f t="shared" si="74"/>
        <v>1511.4087500000003</v>
      </c>
      <c r="O459" s="4" t="str">
        <f t="shared" si="75"/>
        <v>买</v>
      </c>
      <c r="P459" s="4" t="str">
        <f t="shared" si="71"/>
        <v/>
      </c>
      <c r="Q459" s="3">
        <f>IF(O458="买",E459/E458-1,0)-IF(P459=1,计算结果!B$17,0)</f>
        <v>1.0214629551472676E-3</v>
      </c>
      <c r="R459" s="2">
        <f t="shared" si="72"/>
        <v>1.6823006625702752</v>
      </c>
      <c r="S459" s="3">
        <f>1-R459/MAX(R$2:R459)</f>
        <v>0</v>
      </c>
    </row>
    <row r="460" spans="1:19" x14ac:dyDescent="0.15">
      <c r="A460" s="1">
        <v>39048</v>
      </c>
      <c r="B460">
        <v>1632.66</v>
      </c>
      <c r="C460">
        <v>1651.8</v>
      </c>
      <c r="D460">
        <v>1627.92</v>
      </c>
      <c r="E460" s="2">
        <v>1651.8</v>
      </c>
      <c r="F460" s="16">
        <v>32057819136</v>
      </c>
      <c r="G460" s="3">
        <f t="shared" si="70"/>
        <v>9.2998814601181756E-3</v>
      </c>
      <c r="H460" s="3">
        <f>1-E460/MAX(E$2:E460)</f>
        <v>0</v>
      </c>
      <c r="I460" s="2">
        <f t="shared" si="73"/>
        <v>1641.0966666666666</v>
      </c>
      <c r="J460" s="2">
        <f t="shared" si="76"/>
        <v>1625.4549999999999</v>
      </c>
      <c r="K460" s="2">
        <f t="shared" si="67"/>
        <v>1571.3733333333332</v>
      </c>
      <c r="L460" s="2">
        <f t="shared" si="68"/>
        <v>1525.1408333333331</v>
      </c>
      <c r="M460" s="2">
        <f t="shared" si="69"/>
        <v>1463.6552083333336</v>
      </c>
      <c r="N460" s="2">
        <f t="shared" si="74"/>
        <v>1520.0564583333332</v>
      </c>
      <c r="O460" s="4" t="str">
        <f t="shared" si="75"/>
        <v>买</v>
      </c>
      <c r="P460" s="4" t="str">
        <f t="shared" si="71"/>
        <v/>
      </c>
      <c r="Q460" s="3">
        <f>IF(O459="买",E460/E459-1,0)-IF(P460=1,计算结果!B$17,0)</f>
        <v>9.2998814601181756E-3</v>
      </c>
      <c r="R460" s="2">
        <f t="shared" si="72"/>
        <v>1.697945859312457</v>
      </c>
      <c r="S460" s="3">
        <f>1-R460/MAX(R$2:R460)</f>
        <v>0</v>
      </c>
    </row>
    <row r="461" spans="1:19" x14ac:dyDescent="0.15">
      <c r="A461" s="1">
        <v>39049</v>
      </c>
      <c r="B461">
        <v>1649.68</v>
      </c>
      <c r="C461">
        <v>1656.19</v>
      </c>
      <c r="D461">
        <v>1629.82</v>
      </c>
      <c r="E461" s="2">
        <v>1644.01</v>
      </c>
      <c r="F461" s="16">
        <v>29502973952</v>
      </c>
      <c r="G461" s="3">
        <f t="shared" si="70"/>
        <v>-4.7160673204987846E-3</v>
      </c>
      <c r="H461" s="3">
        <f>1-E461/MAX(E$2:E461)</f>
        <v>4.7160673204987846E-3</v>
      </c>
      <c r="I461" s="2">
        <f t="shared" si="73"/>
        <v>1644.13</v>
      </c>
      <c r="J461" s="2">
        <f t="shared" si="76"/>
        <v>1633.93</v>
      </c>
      <c r="K461" s="2">
        <f t="shared" si="67"/>
        <v>1583.0358333333334</v>
      </c>
      <c r="L461" s="2">
        <f t="shared" si="68"/>
        <v>1533.3570833333333</v>
      </c>
      <c r="M461" s="2">
        <f t="shared" si="69"/>
        <v>1470.0245833333336</v>
      </c>
      <c r="N461" s="2">
        <f t="shared" si="74"/>
        <v>1528.8058333333336</v>
      </c>
      <c r="O461" s="4" t="str">
        <f t="shared" si="75"/>
        <v>买</v>
      </c>
      <c r="P461" s="4" t="str">
        <f t="shared" si="71"/>
        <v/>
      </c>
      <c r="Q461" s="3">
        <f>IF(O460="买",E461/E460-1,0)-IF(P461=1,计算结果!B$17,0)</f>
        <v>-4.7160673204987846E-3</v>
      </c>
      <c r="R461" s="2">
        <f t="shared" si="72"/>
        <v>1.6899382323333774</v>
      </c>
      <c r="S461" s="3">
        <f>1-R461/MAX(R$2:R461)</f>
        <v>4.7160673204987846E-3</v>
      </c>
    </row>
    <row r="462" spans="1:19" x14ac:dyDescent="0.15">
      <c r="A462" s="1">
        <v>39050</v>
      </c>
      <c r="B462">
        <v>1617.69</v>
      </c>
      <c r="C462">
        <v>1672.91</v>
      </c>
      <c r="D462">
        <v>1604.81</v>
      </c>
      <c r="E462" s="2">
        <v>1667.14</v>
      </c>
      <c r="F462" s="16">
        <v>30895011840</v>
      </c>
      <c r="G462" s="3">
        <f t="shared" si="70"/>
        <v>1.4069257486268416E-2</v>
      </c>
      <c r="H462" s="3">
        <f>1-E462/MAX(E$2:E462)</f>
        <v>0</v>
      </c>
      <c r="I462" s="2">
        <f t="shared" si="73"/>
        <v>1654.3166666666666</v>
      </c>
      <c r="J462" s="2">
        <f t="shared" si="76"/>
        <v>1643.0783333333336</v>
      </c>
      <c r="K462" s="2">
        <f t="shared" ref="K462:K525" si="77">AVERAGE(E451:E462)</f>
        <v>1598.9824999999998</v>
      </c>
      <c r="L462" s="2">
        <f t="shared" si="68"/>
        <v>1542.1508333333334</v>
      </c>
      <c r="M462" s="2">
        <f t="shared" si="69"/>
        <v>1476.375</v>
      </c>
      <c r="N462" s="2">
        <f t="shared" si="74"/>
        <v>1539.1694444444445</v>
      </c>
      <c r="O462" s="4" t="str">
        <f t="shared" si="75"/>
        <v>买</v>
      </c>
      <c r="P462" s="4" t="str">
        <f t="shared" si="71"/>
        <v/>
      </c>
      <c r="Q462" s="3">
        <f>IF(O461="买",E462/E461-1,0)-IF(P462=1,计算结果!B$17,0)</f>
        <v>1.4069257486268416E-2</v>
      </c>
      <c r="R462" s="2">
        <f t="shared" si="72"/>
        <v>1.7137144084599649</v>
      </c>
      <c r="S462" s="3">
        <f>1-R462/MAX(R$2:R462)</f>
        <v>0</v>
      </c>
    </row>
    <row r="463" spans="1:19" x14ac:dyDescent="0.15">
      <c r="A463" s="1">
        <v>39051</v>
      </c>
      <c r="B463">
        <v>1671.67</v>
      </c>
      <c r="C463">
        <v>1714.49</v>
      </c>
      <c r="D463">
        <v>1671.67</v>
      </c>
      <c r="E463" s="2">
        <v>1714.36</v>
      </c>
      <c r="F463" s="16">
        <v>39869046784</v>
      </c>
      <c r="G463" s="3">
        <f t="shared" si="70"/>
        <v>2.8323955996496952E-2</v>
      </c>
      <c r="H463" s="3">
        <f>1-E463/MAX(E$2:E463)</f>
        <v>0</v>
      </c>
      <c r="I463" s="2">
        <f t="shared" si="73"/>
        <v>1675.17</v>
      </c>
      <c r="J463" s="2">
        <f t="shared" si="76"/>
        <v>1658.1333333333334</v>
      </c>
      <c r="K463" s="2">
        <f t="shared" si="77"/>
        <v>1617.3641666666665</v>
      </c>
      <c r="L463" s="2">
        <f t="shared" si="68"/>
        <v>1553.622083333333</v>
      </c>
      <c r="M463" s="2">
        <f t="shared" si="69"/>
        <v>1483.4333333333334</v>
      </c>
      <c r="N463" s="2">
        <f t="shared" si="74"/>
        <v>1551.4731944444441</v>
      </c>
      <c r="O463" s="4" t="str">
        <f t="shared" si="75"/>
        <v>买</v>
      </c>
      <c r="P463" s="4" t="str">
        <f t="shared" si="71"/>
        <v/>
      </c>
      <c r="Q463" s="3">
        <f>IF(O462="买",E463/E462-1,0)-IF(P463=1,计算结果!B$17,0)</f>
        <v>2.8323955996496952E-2</v>
      </c>
      <c r="R463" s="2">
        <f t="shared" si="72"/>
        <v>1.7622535799557477</v>
      </c>
      <c r="S463" s="3">
        <f>1-R463/MAX(R$2:R463)</f>
        <v>0</v>
      </c>
    </row>
    <row r="464" spans="1:19" x14ac:dyDescent="0.15">
      <c r="A464" s="1">
        <v>39052</v>
      </c>
      <c r="B464">
        <v>1719.28</v>
      </c>
      <c r="C464">
        <v>1741.8</v>
      </c>
      <c r="D464">
        <v>1715.79</v>
      </c>
      <c r="E464" s="2">
        <v>1729.22</v>
      </c>
      <c r="F464" s="16">
        <v>41045221376</v>
      </c>
      <c r="G464" s="3">
        <f t="shared" si="70"/>
        <v>8.6679577218320425E-3</v>
      </c>
      <c r="H464" s="3">
        <f>1-E464/MAX(E$2:E464)</f>
        <v>0</v>
      </c>
      <c r="I464" s="2">
        <f t="shared" si="73"/>
        <v>1703.5733333333335</v>
      </c>
      <c r="J464" s="2">
        <f t="shared" si="76"/>
        <v>1673.8516666666667</v>
      </c>
      <c r="K464" s="2">
        <f t="shared" si="77"/>
        <v>1633.5691666666664</v>
      </c>
      <c r="L464" s="2">
        <f t="shared" si="68"/>
        <v>1565.4129166666664</v>
      </c>
      <c r="M464" s="2">
        <f t="shared" si="69"/>
        <v>1490.7439583333335</v>
      </c>
      <c r="N464" s="2">
        <f t="shared" si="74"/>
        <v>1563.242013888889</v>
      </c>
      <c r="O464" s="4" t="str">
        <f t="shared" si="75"/>
        <v>买</v>
      </c>
      <c r="P464" s="4" t="str">
        <f t="shared" si="71"/>
        <v/>
      </c>
      <c r="Q464" s="3">
        <f>IF(O463="买",E464/E463-1,0)-IF(P464=1,计算结果!B$17,0)</f>
        <v>8.6679577218320425E-3</v>
      </c>
      <c r="R464" s="2">
        <f t="shared" si="72"/>
        <v>1.7775287194819513</v>
      </c>
      <c r="S464" s="3">
        <f>1-R464/MAX(R$2:R464)</f>
        <v>0</v>
      </c>
    </row>
    <row r="465" spans="1:19" x14ac:dyDescent="0.15">
      <c r="A465" s="1">
        <v>39055</v>
      </c>
      <c r="B465">
        <v>1731.9</v>
      </c>
      <c r="C465">
        <v>1780.8</v>
      </c>
      <c r="D465">
        <v>1731.9</v>
      </c>
      <c r="E465" s="2">
        <v>1780.74</v>
      </c>
      <c r="F465" s="16">
        <v>46947581952</v>
      </c>
      <c r="G465" s="3">
        <f t="shared" si="70"/>
        <v>2.9793779854500935E-2</v>
      </c>
      <c r="H465" s="3">
        <f>1-E465/MAX(E$2:E465)</f>
        <v>0</v>
      </c>
      <c r="I465" s="2">
        <f t="shared" si="73"/>
        <v>1741.4399999999998</v>
      </c>
      <c r="J465" s="2">
        <f t="shared" si="76"/>
        <v>1697.8783333333331</v>
      </c>
      <c r="K465" s="2">
        <f t="shared" si="77"/>
        <v>1654.1899999999998</v>
      </c>
      <c r="L465" s="2">
        <f t="shared" si="68"/>
        <v>1578.5908333333334</v>
      </c>
      <c r="M465" s="2">
        <f t="shared" si="69"/>
        <v>1499.1247916666671</v>
      </c>
      <c r="N465" s="2">
        <f t="shared" si="74"/>
        <v>1577.3018750000001</v>
      </c>
      <c r="O465" s="4" t="str">
        <f t="shared" si="75"/>
        <v>买</v>
      </c>
      <c r="P465" s="4" t="str">
        <f t="shared" si="71"/>
        <v/>
      </c>
      <c r="Q465" s="3">
        <f>IF(O464="买",E465/E464-1,0)-IF(P465=1,计算结果!B$17,0)</f>
        <v>2.9793779854500935E-2</v>
      </c>
      <c r="R465" s="2">
        <f t="shared" si="72"/>
        <v>1.8304880188352495</v>
      </c>
      <c r="S465" s="3">
        <f>1-R465/MAX(R$2:R465)</f>
        <v>0</v>
      </c>
    </row>
    <row r="466" spans="1:19" x14ac:dyDescent="0.15">
      <c r="A466" s="1">
        <v>39056</v>
      </c>
      <c r="B466">
        <v>1785.44</v>
      </c>
      <c r="C466">
        <v>1811.66</v>
      </c>
      <c r="D466">
        <v>1777.43</v>
      </c>
      <c r="E466" s="2">
        <v>1794.23</v>
      </c>
      <c r="F466" s="16">
        <v>47255773184</v>
      </c>
      <c r="G466" s="3">
        <f t="shared" si="70"/>
        <v>7.5755023192605186E-3</v>
      </c>
      <c r="H466" s="3">
        <f>1-E466/MAX(E$2:E466)</f>
        <v>0</v>
      </c>
      <c r="I466" s="2">
        <f t="shared" si="73"/>
        <v>1768.0633333333335</v>
      </c>
      <c r="J466" s="2">
        <f t="shared" si="76"/>
        <v>1721.6166666666668</v>
      </c>
      <c r="K466" s="2">
        <f t="shared" si="77"/>
        <v>1673.5358333333334</v>
      </c>
      <c r="L466" s="2">
        <f t="shared" si="68"/>
        <v>1591.7083333333333</v>
      </c>
      <c r="M466" s="2">
        <f t="shared" si="69"/>
        <v>1507.601041666667</v>
      </c>
      <c r="N466" s="2">
        <f t="shared" si="74"/>
        <v>1590.9484027777778</v>
      </c>
      <c r="O466" s="4" t="str">
        <f t="shared" si="75"/>
        <v>买</v>
      </c>
      <c r="P466" s="4" t="str">
        <f t="shared" si="71"/>
        <v/>
      </c>
      <c r="Q466" s="3">
        <f>IF(O465="买",E466/E465-1,0)-IF(P466=1,计算结果!B$17,0)</f>
        <v>7.5755023192605186E-3</v>
      </c>
      <c r="R466" s="2">
        <f t="shared" si="72"/>
        <v>1.8443548850673146</v>
      </c>
      <c r="S466" s="3">
        <f>1-R466/MAX(R$2:R466)</f>
        <v>0</v>
      </c>
    </row>
    <row r="467" spans="1:19" x14ac:dyDescent="0.15">
      <c r="A467" s="1">
        <v>39057</v>
      </c>
      <c r="B467">
        <v>1794.26</v>
      </c>
      <c r="C467">
        <v>1806.65</v>
      </c>
      <c r="D467">
        <v>1717.72</v>
      </c>
      <c r="E467" s="2">
        <v>1779.41</v>
      </c>
      <c r="F467" s="16">
        <v>53383290880</v>
      </c>
      <c r="G467" s="3">
        <f t="shared" si="70"/>
        <v>-8.2598106151384743E-3</v>
      </c>
      <c r="H467" s="3">
        <f>1-E467/MAX(E$2:E467)</f>
        <v>8.2598106151384743E-3</v>
      </c>
      <c r="I467" s="2">
        <f t="shared" si="73"/>
        <v>1784.7933333333333</v>
      </c>
      <c r="J467" s="2">
        <f t="shared" si="76"/>
        <v>1744.1833333333334</v>
      </c>
      <c r="K467" s="2">
        <f t="shared" si="77"/>
        <v>1689.0566666666666</v>
      </c>
      <c r="L467" s="2">
        <f t="shared" si="68"/>
        <v>1604.197916666667</v>
      </c>
      <c r="M467" s="2">
        <f t="shared" si="69"/>
        <v>1516.0293750000003</v>
      </c>
      <c r="N467" s="2">
        <f t="shared" si="74"/>
        <v>1603.0946527777778</v>
      </c>
      <c r="O467" s="4" t="str">
        <f t="shared" si="75"/>
        <v>买</v>
      </c>
      <c r="P467" s="4" t="str">
        <f t="shared" si="71"/>
        <v/>
      </c>
      <c r="Q467" s="3">
        <f>IF(O466="买",E467/E466-1,0)-IF(P467=1,计算结果!B$17,0)</f>
        <v>-8.2598106151384743E-3</v>
      </c>
      <c r="R467" s="2">
        <f t="shared" si="72"/>
        <v>1.829120863009553</v>
      </c>
      <c r="S467" s="3">
        <f>1-R467/MAX(R$2:R467)</f>
        <v>8.2598106151384743E-3</v>
      </c>
    </row>
    <row r="468" spans="1:19" x14ac:dyDescent="0.15">
      <c r="A468" s="1">
        <v>39058</v>
      </c>
      <c r="B468">
        <v>1774.19</v>
      </c>
      <c r="C468">
        <v>1820.72</v>
      </c>
      <c r="D468">
        <v>1770.57</v>
      </c>
      <c r="E468" s="2">
        <v>1775.71</v>
      </c>
      <c r="F468" s="16">
        <v>51388010496</v>
      </c>
      <c r="G468" s="3">
        <f t="shared" si="70"/>
        <v>-2.0793409051315104E-3</v>
      </c>
      <c r="H468" s="3">
        <f>1-E468/MAX(E$2:E468)</f>
        <v>1.0321976558189339E-2</v>
      </c>
      <c r="I468" s="2">
        <f t="shared" si="73"/>
        <v>1783.1166666666668</v>
      </c>
      <c r="J468" s="2">
        <f t="shared" si="76"/>
        <v>1762.278333333333</v>
      </c>
      <c r="K468" s="2">
        <f t="shared" si="77"/>
        <v>1702.6783333333333</v>
      </c>
      <c r="L468" s="2">
        <f t="shared" si="68"/>
        <v>1616.1737500000002</v>
      </c>
      <c r="M468" s="2">
        <f t="shared" si="69"/>
        <v>1524.4316666666671</v>
      </c>
      <c r="N468" s="2">
        <f t="shared" si="74"/>
        <v>1614.4279166666668</v>
      </c>
      <c r="O468" s="4" t="str">
        <f t="shared" si="75"/>
        <v>买</v>
      </c>
      <c r="P468" s="4" t="str">
        <f t="shared" si="71"/>
        <v/>
      </c>
      <c r="Q468" s="3">
        <f>IF(O467="买",E468/E467-1,0)-IF(P468=1,计算结果!B$17,0)</f>
        <v>-2.0793409051315104E-3</v>
      </c>
      <c r="R468" s="2">
        <f t="shared" si="72"/>
        <v>1.8253174971786679</v>
      </c>
      <c r="S468" s="3">
        <f>1-R468/MAX(R$2:R468)</f>
        <v>1.0321976558189339E-2</v>
      </c>
    </row>
    <row r="469" spans="1:19" x14ac:dyDescent="0.15">
      <c r="A469" s="1">
        <v>39059</v>
      </c>
      <c r="B469">
        <v>1752.77</v>
      </c>
      <c r="C469">
        <v>1772.16</v>
      </c>
      <c r="D469">
        <v>1710</v>
      </c>
      <c r="E469" s="2">
        <v>1711.58</v>
      </c>
      <c r="F469" s="16">
        <v>41980239872</v>
      </c>
      <c r="G469" s="3">
        <f t="shared" si="70"/>
        <v>-3.6115131412223889E-2</v>
      </c>
      <c r="H469" s="3">
        <f>1-E469/MAX(E$2:E469)</f>
        <v>4.6064328430580281E-2</v>
      </c>
      <c r="I469" s="2">
        <f t="shared" si="73"/>
        <v>1755.5666666666666</v>
      </c>
      <c r="J469" s="2">
        <f t="shared" si="76"/>
        <v>1761.8150000000003</v>
      </c>
      <c r="K469" s="2">
        <f t="shared" si="77"/>
        <v>1709.9741666666669</v>
      </c>
      <c r="L469" s="2">
        <f t="shared" si="68"/>
        <v>1624.6608333333334</v>
      </c>
      <c r="M469" s="2">
        <f t="shared" si="69"/>
        <v>1531.8052083333339</v>
      </c>
      <c r="N469" s="2">
        <f t="shared" si="74"/>
        <v>1622.1467361111115</v>
      </c>
      <c r="O469" s="4" t="str">
        <f t="shared" si="75"/>
        <v>买</v>
      </c>
      <c r="P469" s="4" t="str">
        <f t="shared" si="71"/>
        <v/>
      </c>
      <c r="Q469" s="3">
        <f>IF(O468="买",E469/E468-1,0)-IF(P469=1,计算结果!B$17,0)</f>
        <v>-3.6115131412223889E-2</v>
      </c>
      <c r="R469" s="2">
        <f t="shared" si="72"/>
        <v>1.7593959158990287</v>
      </c>
      <c r="S469" s="3">
        <f>1-R469/MAX(R$2:R469)</f>
        <v>4.6064328430580281E-2</v>
      </c>
    </row>
    <row r="470" spans="1:19" x14ac:dyDescent="0.15">
      <c r="A470" s="1">
        <v>39062</v>
      </c>
      <c r="B470">
        <v>1705.91</v>
      </c>
      <c r="C470">
        <v>1790.11</v>
      </c>
      <c r="D470">
        <v>1705.91</v>
      </c>
      <c r="E470" s="2">
        <v>1789.92</v>
      </c>
      <c r="F470" s="16">
        <v>33169358848</v>
      </c>
      <c r="G470" s="3">
        <f t="shared" si="70"/>
        <v>4.5770574556842414E-2</v>
      </c>
      <c r="H470" s="3">
        <f>1-E470/MAX(E$2:E470)</f>
        <v>2.4021446525807066E-3</v>
      </c>
      <c r="I470" s="2">
        <f t="shared" si="73"/>
        <v>1759.07</v>
      </c>
      <c r="J470" s="2">
        <f t="shared" si="76"/>
        <v>1771.9316666666666</v>
      </c>
      <c r="K470" s="2">
        <f t="shared" si="77"/>
        <v>1722.8916666666664</v>
      </c>
      <c r="L470" s="2">
        <f t="shared" si="68"/>
        <v>1636.07</v>
      </c>
      <c r="M470" s="2">
        <f t="shared" si="69"/>
        <v>1540.5302083333338</v>
      </c>
      <c r="N470" s="2">
        <f t="shared" si="74"/>
        <v>1633.1639583333333</v>
      </c>
      <c r="O470" s="4" t="str">
        <f t="shared" si="75"/>
        <v>买</v>
      </c>
      <c r="P470" s="4" t="str">
        <f t="shared" si="71"/>
        <v/>
      </c>
      <c r="Q470" s="3">
        <f>IF(O469="买",E470/E469-1,0)-IF(P470=1,计算结果!B$17,0)</f>
        <v>4.5770574556842414E-2</v>
      </c>
      <c r="R470" s="2">
        <f t="shared" si="72"/>
        <v>1.8399244778426891</v>
      </c>
      <c r="S470" s="3">
        <f>1-R470/MAX(R$2:R470)</f>
        <v>2.4021446525807066E-3</v>
      </c>
    </row>
    <row r="471" spans="1:19" x14ac:dyDescent="0.15">
      <c r="A471" s="1">
        <v>39063</v>
      </c>
      <c r="B471">
        <v>1798.46</v>
      </c>
      <c r="C471">
        <v>1819.8</v>
      </c>
      <c r="D471">
        <v>1772.11</v>
      </c>
      <c r="E471" s="2">
        <v>1802.79</v>
      </c>
      <c r="F471" s="16">
        <v>38702469120</v>
      </c>
      <c r="G471" s="3">
        <f t="shared" si="70"/>
        <v>7.1902654867255222E-3</v>
      </c>
      <c r="H471" s="3">
        <f>1-E471/MAX(E$2:E471)</f>
        <v>0</v>
      </c>
      <c r="I471" s="2">
        <f t="shared" si="73"/>
        <v>1768.0966666666666</v>
      </c>
      <c r="J471" s="2">
        <f t="shared" si="76"/>
        <v>1775.6066666666666</v>
      </c>
      <c r="K471" s="2">
        <f t="shared" si="77"/>
        <v>1736.7424999999996</v>
      </c>
      <c r="L471" s="2">
        <f t="shared" si="68"/>
        <v>1648.7625</v>
      </c>
      <c r="M471" s="2">
        <f t="shared" si="69"/>
        <v>1549.1925000000003</v>
      </c>
      <c r="N471" s="2">
        <f t="shared" si="74"/>
        <v>1644.8991666666668</v>
      </c>
      <c r="O471" s="4" t="str">
        <f t="shared" si="75"/>
        <v>买</v>
      </c>
      <c r="P471" s="4" t="str">
        <f t="shared" si="71"/>
        <v/>
      </c>
      <c r="Q471" s="3">
        <f>IF(O470="买",E471/E470-1,0)-IF(P471=1,计算结果!B$17,0)</f>
        <v>7.1902654867255222E-3</v>
      </c>
      <c r="R471" s="2">
        <f t="shared" si="72"/>
        <v>1.8531540233139028</v>
      </c>
      <c r="S471" s="3">
        <f>1-R471/MAX(R$2:R471)</f>
        <v>0</v>
      </c>
    </row>
    <row r="472" spans="1:19" x14ac:dyDescent="0.15">
      <c r="A472" s="1">
        <v>39064</v>
      </c>
      <c r="B472">
        <v>1805.42</v>
      </c>
      <c r="C472">
        <v>1813.28</v>
      </c>
      <c r="D472">
        <v>1779.56</v>
      </c>
      <c r="E472" s="2">
        <v>1803.86</v>
      </c>
      <c r="F472" s="16">
        <v>33154392064</v>
      </c>
      <c r="G472" s="3">
        <f t="shared" si="70"/>
        <v>5.9352448149807557E-4</v>
      </c>
      <c r="H472" s="3">
        <f>1-E472/MAX(E$2:E472)</f>
        <v>0</v>
      </c>
      <c r="I472" s="2">
        <f t="shared" si="73"/>
        <v>1798.8566666666666</v>
      </c>
      <c r="J472" s="2">
        <f t="shared" si="76"/>
        <v>1777.2116666666668</v>
      </c>
      <c r="K472" s="2">
        <f t="shared" si="77"/>
        <v>1749.4141666666667</v>
      </c>
      <c r="L472" s="2">
        <f t="shared" si="68"/>
        <v>1660.39375</v>
      </c>
      <c r="M472" s="2">
        <f t="shared" si="69"/>
        <v>1557.5381250000003</v>
      </c>
      <c r="N472" s="2">
        <f t="shared" si="74"/>
        <v>1655.782013888889</v>
      </c>
      <c r="O472" s="4" t="str">
        <f t="shared" si="75"/>
        <v>买</v>
      </c>
      <c r="P472" s="4" t="str">
        <f t="shared" si="71"/>
        <v/>
      </c>
      <c r="Q472" s="3">
        <f>IF(O471="买",E472/E471-1,0)-IF(P472=1,计算结果!B$17,0)</f>
        <v>5.9352448149807557E-4</v>
      </c>
      <c r="R472" s="2">
        <f t="shared" si="72"/>
        <v>1.8542539155947262</v>
      </c>
      <c r="S472" s="3">
        <f>1-R472/MAX(R$2:R472)</f>
        <v>0</v>
      </c>
    </row>
    <row r="473" spans="1:19" x14ac:dyDescent="0.15">
      <c r="A473" s="1">
        <v>39065</v>
      </c>
      <c r="B473">
        <v>1807.08</v>
      </c>
      <c r="C473">
        <v>1836.19</v>
      </c>
      <c r="D473">
        <v>1805.2</v>
      </c>
      <c r="E473" s="2">
        <v>1836.14</v>
      </c>
      <c r="F473" s="16">
        <v>33323931648</v>
      </c>
      <c r="G473" s="3">
        <f t="shared" si="70"/>
        <v>1.7894958588804188E-2</v>
      </c>
      <c r="H473" s="3">
        <f>1-E473/MAX(E$2:E473)</f>
        <v>0</v>
      </c>
      <c r="I473" s="2">
        <f t="shared" si="73"/>
        <v>1814.2633333333333</v>
      </c>
      <c r="J473" s="2">
        <f t="shared" si="76"/>
        <v>1786.6666666666667</v>
      </c>
      <c r="K473" s="2">
        <f t="shared" si="77"/>
        <v>1765.4250000000002</v>
      </c>
      <c r="L473" s="2">
        <f t="shared" si="68"/>
        <v>1674.2304166666665</v>
      </c>
      <c r="M473" s="2">
        <f t="shared" si="69"/>
        <v>1565.8729166666669</v>
      </c>
      <c r="N473" s="2">
        <f t="shared" si="74"/>
        <v>1668.5094444444446</v>
      </c>
      <c r="O473" s="4" t="str">
        <f t="shared" si="75"/>
        <v>买</v>
      </c>
      <c r="P473" s="4" t="str">
        <f t="shared" si="71"/>
        <v/>
      </c>
      <c r="Q473" s="3">
        <f>IF(O472="买",E473/E472-1,0)-IF(P473=1,计算结果!B$17,0)</f>
        <v>1.7894958588804188E-2</v>
      </c>
      <c r="R473" s="2">
        <f t="shared" si="72"/>
        <v>1.8874357126274219</v>
      </c>
      <c r="S473" s="3">
        <f>1-R473/MAX(R$2:R473)</f>
        <v>0</v>
      </c>
    </row>
    <row r="474" spans="1:19" x14ac:dyDescent="0.15">
      <c r="A474" s="1">
        <v>39066</v>
      </c>
      <c r="B474">
        <v>1842.88</v>
      </c>
      <c r="C474">
        <v>1867.78</v>
      </c>
      <c r="D474">
        <v>1832.51</v>
      </c>
      <c r="E474" s="2">
        <v>1867.64</v>
      </c>
      <c r="F474" s="16">
        <v>36957409280</v>
      </c>
      <c r="G474" s="3">
        <f t="shared" si="70"/>
        <v>1.7155554587340749E-2</v>
      </c>
      <c r="H474" s="3">
        <f>1-E474/MAX(E$2:E474)</f>
        <v>0</v>
      </c>
      <c r="I474" s="2">
        <f t="shared" si="73"/>
        <v>1835.88</v>
      </c>
      <c r="J474" s="2">
        <f t="shared" si="76"/>
        <v>1801.988333333333</v>
      </c>
      <c r="K474" s="2">
        <f t="shared" si="77"/>
        <v>1782.1333333333332</v>
      </c>
      <c r="L474" s="2">
        <f t="shared" ref="L474:L537" si="78">AVERAGE(E451:E474)</f>
        <v>1690.5579166666666</v>
      </c>
      <c r="M474" s="2">
        <f t="shared" si="69"/>
        <v>1574.8395833333334</v>
      </c>
      <c r="N474" s="2">
        <f t="shared" si="74"/>
        <v>1682.5102777777777</v>
      </c>
      <c r="O474" s="4" t="str">
        <f t="shared" si="75"/>
        <v>买</v>
      </c>
      <c r="P474" s="4" t="str">
        <f t="shared" si="71"/>
        <v/>
      </c>
      <c r="Q474" s="3">
        <f>IF(O473="买",E474/E473-1,0)-IF(P474=1,计算结果!B$17,0)</f>
        <v>1.7155554587340749E-2</v>
      </c>
      <c r="R474" s="2">
        <f t="shared" si="72"/>
        <v>1.9198157190254981</v>
      </c>
      <c r="S474" s="3">
        <f>1-R474/MAX(R$2:R474)</f>
        <v>0</v>
      </c>
    </row>
    <row r="475" spans="1:19" x14ac:dyDescent="0.15">
      <c r="A475" s="1">
        <v>39069</v>
      </c>
      <c r="B475">
        <v>1875.01</v>
      </c>
      <c r="C475">
        <v>1918.29</v>
      </c>
      <c r="D475">
        <v>1875.01</v>
      </c>
      <c r="E475" s="2">
        <v>1916.11</v>
      </c>
      <c r="F475" s="16">
        <v>46530166784</v>
      </c>
      <c r="G475" s="3">
        <f t="shared" si="70"/>
        <v>2.5952539033218258E-2</v>
      </c>
      <c r="H475" s="3">
        <f>1-E475/MAX(E$2:E475)</f>
        <v>0</v>
      </c>
      <c r="I475" s="2">
        <f t="shared" si="73"/>
        <v>1873.2966666666669</v>
      </c>
      <c r="J475" s="2">
        <f t="shared" si="76"/>
        <v>1836.0766666666668</v>
      </c>
      <c r="K475" s="2">
        <f t="shared" si="77"/>
        <v>1798.9458333333334</v>
      </c>
      <c r="L475" s="2">
        <f t="shared" si="78"/>
        <v>1708.155</v>
      </c>
      <c r="M475" s="2">
        <f t="shared" si="69"/>
        <v>1584.8437500000002</v>
      </c>
      <c r="N475" s="2">
        <f t="shared" si="74"/>
        <v>1697.3148611111112</v>
      </c>
      <c r="O475" s="4" t="str">
        <f t="shared" si="75"/>
        <v>买</v>
      </c>
      <c r="P475" s="4" t="str">
        <f t="shared" si="71"/>
        <v/>
      </c>
      <c r="Q475" s="3">
        <f>IF(O474="买",E475/E474-1,0)-IF(P475=1,计算结果!B$17,0)</f>
        <v>2.5952539033218258E-2</v>
      </c>
      <c r="R475" s="2">
        <f t="shared" si="72"/>
        <v>1.9696398114100933</v>
      </c>
      <c r="S475" s="3">
        <f>1-R475/MAX(R$2:R475)</f>
        <v>0</v>
      </c>
    </row>
    <row r="476" spans="1:19" x14ac:dyDescent="0.15">
      <c r="A476" s="1">
        <v>39070</v>
      </c>
      <c r="B476">
        <v>1924.8</v>
      </c>
      <c r="C476">
        <v>1936.75</v>
      </c>
      <c r="D476">
        <v>1882.54</v>
      </c>
      <c r="E476" s="2">
        <v>1921.44</v>
      </c>
      <c r="F476" s="16">
        <v>48969822208</v>
      </c>
      <c r="G476" s="3">
        <f t="shared" si="70"/>
        <v>2.7816774611062467E-3</v>
      </c>
      <c r="H476" s="3">
        <f>1-E476/MAX(E$2:E476)</f>
        <v>0</v>
      </c>
      <c r="I476" s="2">
        <f t="shared" si="73"/>
        <v>1901.7300000000002</v>
      </c>
      <c r="J476" s="2">
        <f t="shared" si="76"/>
        <v>1857.9966666666669</v>
      </c>
      <c r="K476" s="2">
        <f t="shared" si="77"/>
        <v>1814.9641666666666</v>
      </c>
      <c r="L476" s="2">
        <f t="shared" si="78"/>
        <v>1724.2666666666667</v>
      </c>
      <c r="M476" s="2">
        <f t="shared" si="69"/>
        <v>1595.1550000000004</v>
      </c>
      <c r="N476" s="2">
        <f t="shared" si="74"/>
        <v>1711.4619444444445</v>
      </c>
      <c r="O476" s="4" t="str">
        <f t="shared" si="75"/>
        <v>买</v>
      </c>
      <c r="P476" s="4" t="str">
        <f t="shared" si="71"/>
        <v/>
      </c>
      <c r="Q476" s="3">
        <f>IF(O475="买",E476/E475-1,0)-IF(P476=1,计算结果!B$17,0)</f>
        <v>2.7816774611062467E-3</v>
      </c>
      <c r="R476" s="2">
        <f t="shared" si="72"/>
        <v>1.9751187140799902</v>
      </c>
      <c r="S476" s="3">
        <f>1-R476/MAX(R$2:R476)</f>
        <v>0</v>
      </c>
    </row>
    <row r="477" spans="1:19" x14ac:dyDescent="0.15">
      <c r="A477" s="1">
        <v>39071</v>
      </c>
      <c r="B477">
        <v>1912.9</v>
      </c>
      <c r="C477">
        <v>1936.8</v>
      </c>
      <c r="D477">
        <v>1893.42</v>
      </c>
      <c r="E477" s="2">
        <v>1936.55</v>
      </c>
      <c r="F477" s="16">
        <v>39745359872</v>
      </c>
      <c r="G477" s="3">
        <f t="shared" si="70"/>
        <v>7.8638937463568759E-3</v>
      </c>
      <c r="H477" s="3">
        <f>1-E477/MAX(E$2:E477)</f>
        <v>0</v>
      </c>
      <c r="I477" s="2">
        <f t="shared" si="73"/>
        <v>1924.7</v>
      </c>
      <c r="J477" s="2">
        <f t="shared" si="76"/>
        <v>1880.29</v>
      </c>
      <c r="K477" s="2">
        <f t="shared" si="77"/>
        <v>1827.948333333333</v>
      </c>
      <c r="L477" s="2">
        <f t="shared" si="78"/>
        <v>1741.0691666666669</v>
      </c>
      <c r="M477" s="2">
        <f t="shared" si="69"/>
        <v>1605.6897916666669</v>
      </c>
      <c r="N477" s="2">
        <f t="shared" si="74"/>
        <v>1724.9024305555556</v>
      </c>
      <c r="O477" s="4" t="str">
        <f t="shared" si="75"/>
        <v>买</v>
      </c>
      <c r="P477" s="4" t="str">
        <f t="shared" si="71"/>
        <v/>
      </c>
      <c r="Q477" s="3">
        <f>IF(O476="买",E477/E476-1,0)-IF(P477=1,计算结果!B$17,0)</f>
        <v>7.8638937463568759E-3</v>
      </c>
      <c r="R477" s="2">
        <f t="shared" si="72"/>
        <v>1.9906508377839562</v>
      </c>
      <c r="S477" s="3">
        <f>1-R477/MAX(R$2:R477)</f>
        <v>0</v>
      </c>
    </row>
    <row r="478" spans="1:19" x14ac:dyDescent="0.15">
      <c r="A478" s="1">
        <v>39072</v>
      </c>
      <c r="B478">
        <v>1935.78</v>
      </c>
      <c r="C478">
        <v>1945.47</v>
      </c>
      <c r="D478">
        <v>1905.72</v>
      </c>
      <c r="E478" s="2">
        <v>1908.98</v>
      </c>
      <c r="F478" s="16">
        <v>43437772800</v>
      </c>
      <c r="G478" s="3">
        <f t="shared" si="70"/>
        <v>-1.4236657974232458E-2</v>
      </c>
      <c r="H478" s="3">
        <f>1-E478/MAX(E$2:E478)</f>
        <v>1.4236657974232458E-2</v>
      </c>
      <c r="I478" s="2">
        <f t="shared" si="73"/>
        <v>1922.323333333333</v>
      </c>
      <c r="J478" s="2">
        <f t="shared" si="76"/>
        <v>1897.8099999999997</v>
      </c>
      <c r="K478" s="2">
        <f t="shared" si="77"/>
        <v>1837.510833333333</v>
      </c>
      <c r="L478" s="2">
        <f t="shared" si="78"/>
        <v>1755.5233333333335</v>
      </c>
      <c r="M478" s="2">
        <f t="shared" si="69"/>
        <v>1615.9077083333334</v>
      </c>
      <c r="N478" s="2">
        <f t="shared" si="74"/>
        <v>1736.3139583333332</v>
      </c>
      <c r="O478" s="4" t="str">
        <f t="shared" si="75"/>
        <v>买</v>
      </c>
      <c r="P478" s="4" t="str">
        <f t="shared" si="71"/>
        <v/>
      </c>
      <c r="Q478" s="3">
        <f>IF(O477="买",E478/E477-1,0)-IF(P478=1,计算结果!B$17,0)</f>
        <v>-1.4236657974232458E-2</v>
      </c>
      <c r="R478" s="2">
        <f t="shared" si="72"/>
        <v>1.9623106226603066</v>
      </c>
      <c r="S478" s="3">
        <f>1-R478/MAX(R$2:R478)</f>
        <v>1.4236657974232458E-2</v>
      </c>
    </row>
    <row r="479" spans="1:19" x14ac:dyDescent="0.15">
      <c r="A479" s="1">
        <v>39073</v>
      </c>
      <c r="B479">
        <v>1896.48</v>
      </c>
      <c r="C479">
        <v>1918.49</v>
      </c>
      <c r="D479">
        <v>1880.57</v>
      </c>
      <c r="E479" s="2">
        <v>1895.64</v>
      </c>
      <c r="F479" s="16">
        <v>34870779904</v>
      </c>
      <c r="G479" s="3">
        <f t="shared" si="70"/>
        <v>-6.9880250185963E-3</v>
      </c>
      <c r="H479" s="3">
        <f>1-E479/MAX(E$2:E479)</f>
        <v>2.1125196870723673E-2</v>
      </c>
      <c r="I479" s="2">
        <f t="shared" si="73"/>
        <v>1913.7233333333334</v>
      </c>
      <c r="J479" s="2">
        <f t="shared" si="76"/>
        <v>1907.7266666666667</v>
      </c>
      <c r="K479" s="2">
        <f t="shared" si="77"/>
        <v>1847.1966666666665</v>
      </c>
      <c r="L479" s="2">
        <f t="shared" si="78"/>
        <v>1768.126666666667</v>
      </c>
      <c r="M479" s="2">
        <f t="shared" si="69"/>
        <v>1625.9325000000006</v>
      </c>
      <c r="N479" s="2">
        <f t="shared" si="74"/>
        <v>1747.0852777777782</v>
      </c>
      <c r="O479" s="4" t="str">
        <f t="shared" si="75"/>
        <v>买</v>
      </c>
      <c r="P479" s="4" t="str">
        <f t="shared" si="71"/>
        <v/>
      </c>
      <c r="Q479" s="3">
        <f>IF(O478="买",E479/E478-1,0)-IF(P479=1,计算结果!B$17,0)</f>
        <v>-6.9880250185963E-3</v>
      </c>
      <c r="R479" s="2">
        <f t="shared" si="72"/>
        <v>1.9485979469348991</v>
      </c>
      <c r="S479" s="3">
        <f>1-R479/MAX(R$2:R479)</f>
        <v>2.1125196870723673E-2</v>
      </c>
    </row>
    <row r="480" spans="1:19" x14ac:dyDescent="0.15">
      <c r="A480" s="1">
        <v>39076</v>
      </c>
      <c r="B480">
        <v>1898.82</v>
      </c>
      <c r="C480">
        <v>1957.47</v>
      </c>
      <c r="D480">
        <v>1898.82</v>
      </c>
      <c r="E480" s="2">
        <v>1939.1</v>
      </c>
      <c r="F480" s="16">
        <v>41951576064</v>
      </c>
      <c r="G480" s="3">
        <f t="shared" si="70"/>
        <v>2.2926294022071581E-2</v>
      </c>
      <c r="H480" s="3">
        <f>1-E480/MAX(E$2:E480)</f>
        <v>0</v>
      </c>
      <c r="I480" s="2">
        <f t="shared" si="73"/>
        <v>1914.573333333333</v>
      </c>
      <c r="J480" s="2">
        <f t="shared" si="76"/>
        <v>1919.6366666666665</v>
      </c>
      <c r="K480" s="2">
        <f t="shared" si="77"/>
        <v>1860.8124999999998</v>
      </c>
      <c r="L480" s="2">
        <f t="shared" si="78"/>
        <v>1781.7454166666669</v>
      </c>
      <c r="M480" s="2">
        <f t="shared" si="69"/>
        <v>1636.3806250000005</v>
      </c>
      <c r="N480" s="2">
        <f t="shared" si="74"/>
        <v>1759.6461805555557</v>
      </c>
      <c r="O480" s="4" t="str">
        <f t="shared" si="75"/>
        <v>买</v>
      </c>
      <c r="P480" s="4" t="str">
        <f t="shared" si="71"/>
        <v/>
      </c>
      <c r="Q480" s="3">
        <f>IF(O479="买",E480/E479-1,0)-IF(P480=1,计算结果!B$17,0)</f>
        <v>2.2926294022071581E-2</v>
      </c>
      <c r="R480" s="2">
        <f t="shared" si="72"/>
        <v>1.9932720763971337</v>
      </c>
      <c r="S480" s="3">
        <f>1-R480/MAX(R$2:R480)</f>
        <v>0</v>
      </c>
    </row>
    <row r="481" spans="1:19" x14ac:dyDescent="0.15">
      <c r="A481" s="1">
        <v>39077</v>
      </c>
      <c r="B481">
        <v>1941.8</v>
      </c>
      <c r="C481">
        <v>1959.98</v>
      </c>
      <c r="D481">
        <v>1914.97</v>
      </c>
      <c r="E481" s="2">
        <v>1938.24</v>
      </c>
      <c r="F481" s="16">
        <v>39106899968</v>
      </c>
      <c r="G481" s="3">
        <f t="shared" si="70"/>
        <v>-4.4350471868392916E-4</v>
      </c>
      <c r="H481" s="3">
        <f>1-E481/MAX(E$2:E481)</f>
        <v>4.4350471868392916E-4</v>
      </c>
      <c r="I481" s="2">
        <f t="shared" si="73"/>
        <v>1924.3266666666666</v>
      </c>
      <c r="J481" s="2">
        <f t="shared" si="76"/>
        <v>1923.3249999999998</v>
      </c>
      <c r="K481" s="2">
        <f t="shared" si="77"/>
        <v>1879.7008333333333</v>
      </c>
      <c r="L481" s="2">
        <f t="shared" si="78"/>
        <v>1794.8375000000003</v>
      </c>
      <c r="M481" s="2">
        <f t="shared" si="69"/>
        <v>1646.7735416666674</v>
      </c>
      <c r="N481" s="2">
        <f t="shared" si="74"/>
        <v>1773.7706250000003</v>
      </c>
      <c r="O481" s="4" t="str">
        <f t="shared" si="75"/>
        <v>买</v>
      </c>
      <c r="P481" s="4" t="str">
        <f t="shared" si="71"/>
        <v/>
      </c>
      <c r="Q481" s="3">
        <f>IF(O480="买",E481/E480-1,0)-IF(P481=1,计算结果!B$17,0)</f>
        <v>-4.4350471868392916E-4</v>
      </c>
      <c r="R481" s="2">
        <f t="shared" si="72"/>
        <v>1.9923880508256306</v>
      </c>
      <c r="S481" s="3">
        <f>1-R481/MAX(R$2:R481)</f>
        <v>4.4350471868392916E-4</v>
      </c>
    </row>
    <row r="482" spans="1:19" x14ac:dyDescent="0.15">
      <c r="A482" s="1">
        <v>39078</v>
      </c>
      <c r="B482">
        <v>1940.41</v>
      </c>
      <c r="C482">
        <v>1983.11</v>
      </c>
      <c r="D482">
        <v>1939.55</v>
      </c>
      <c r="E482" s="2">
        <v>1982.88</v>
      </c>
      <c r="F482" s="16">
        <v>38961688576</v>
      </c>
      <c r="G482" s="3">
        <f t="shared" si="70"/>
        <v>2.3031203566121983E-2</v>
      </c>
      <c r="H482" s="3">
        <f>1-E482/MAX(E$2:E482)</f>
        <v>0</v>
      </c>
      <c r="I482" s="2">
        <f t="shared" si="73"/>
        <v>1953.4066666666668</v>
      </c>
      <c r="J482" s="2">
        <f t="shared" si="76"/>
        <v>1933.5649999999998</v>
      </c>
      <c r="K482" s="2">
        <f t="shared" si="77"/>
        <v>1895.7808333333335</v>
      </c>
      <c r="L482" s="2">
        <f t="shared" si="78"/>
        <v>1809.3362499999996</v>
      </c>
      <c r="M482" s="2">
        <f t="shared" si="69"/>
        <v>1658.079791666667</v>
      </c>
      <c r="N482" s="2">
        <f t="shared" si="74"/>
        <v>1787.7322916666665</v>
      </c>
      <c r="O482" s="4" t="str">
        <f t="shared" si="75"/>
        <v>买</v>
      </c>
      <c r="P482" s="4" t="str">
        <f t="shared" si="71"/>
        <v/>
      </c>
      <c r="Q482" s="3">
        <f>IF(O481="买",E482/E481-1,0)-IF(P482=1,计算结果!B$17,0)</f>
        <v>2.3031203566121983E-2</v>
      </c>
      <c r="R482" s="2">
        <f t="shared" si="72"/>
        <v>2.0382751456069048</v>
      </c>
      <c r="S482" s="3">
        <f>1-R482/MAX(R$2:R482)</f>
        <v>0</v>
      </c>
    </row>
    <row r="483" spans="1:19" x14ac:dyDescent="0.15">
      <c r="A483" s="1">
        <v>39079</v>
      </c>
      <c r="B483">
        <v>1988.02</v>
      </c>
      <c r="C483">
        <v>2010.37</v>
      </c>
      <c r="D483">
        <v>1964.97</v>
      </c>
      <c r="E483" s="2">
        <v>1979.93</v>
      </c>
      <c r="F483" s="16">
        <v>45224329216</v>
      </c>
      <c r="G483" s="3">
        <f t="shared" si="70"/>
        <v>-1.4877350117001864E-3</v>
      </c>
      <c r="H483" s="3">
        <f>1-E483/MAX(E$2:E483)</f>
        <v>1.4877350117001864E-3</v>
      </c>
      <c r="I483" s="2">
        <f t="shared" si="73"/>
        <v>1967.0166666666667</v>
      </c>
      <c r="J483" s="2">
        <f t="shared" si="76"/>
        <v>1940.7950000000001</v>
      </c>
      <c r="K483" s="2">
        <f t="shared" si="77"/>
        <v>1910.5425000000002</v>
      </c>
      <c r="L483" s="2">
        <f t="shared" si="78"/>
        <v>1823.6424999999997</v>
      </c>
      <c r="M483" s="2">
        <f t="shared" si="69"/>
        <v>1669.9802083333336</v>
      </c>
      <c r="N483" s="2">
        <f t="shared" si="74"/>
        <v>1801.3884027777779</v>
      </c>
      <c r="O483" s="4" t="str">
        <f t="shared" si="75"/>
        <v>买</v>
      </c>
      <c r="P483" s="4" t="str">
        <f t="shared" si="71"/>
        <v/>
      </c>
      <c r="Q483" s="3">
        <f>IF(O482="买",E483/E482-1,0)-IF(P483=1,计算结果!B$17,0)</f>
        <v>-1.4877350117001864E-3</v>
      </c>
      <c r="R483" s="2">
        <f t="shared" si="72"/>
        <v>2.0352427323093072</v>
      </c>
      <c r="S483" s="3">
        <f>1-R483/MAX(R$2:R483)</f>
        <v>1.4877350117001864E-3</v>
      </c>
    </row>
    <row r="484" spans="1:19" x14ac:dyDescent="0.15">
      <c r="A484" s="1">
        <v>39080</v>
      </c>
      <c r="B484">
        <v>1991.88</v>
      </c>
      <c r="C484">
        <v>2052.86</v>
      </c>
      <c r="D484">
        <v>1991.88</v>
      </c>
      <c r="E484" s="2">
        <v>2041.05</v>
      </c>
      <c r="F484" s="16">
        <v>55716388864</v>
      </c>
      <c r="G484" s="3">
        <f t="shared" si="70"/>
        <v>3.0869778224482669E-2</v>
      </c>
      <c r="H484" s="3">
        <f>1-E484/MAX(E$2:E484)</f>
        <v>0</v>
      </c>
      <c r="I484" s="2">
        <f t="shared" si="73"/>
        <v>2001.2866666666669</v>
      </c>
      <c r="J484" s="2">
        <f t="shared" si="76"/>
        <v>1962.8066666666664</v>
      </c>
      <c r="K484" s="2">
        <f t="shared" si="77"/>
        <v>1930.3083333333334</v>
      </c>
      <c r="L484" s="2">
        <f t="shared" si="78"/>
        <v>1839.8612499999999</v>
      </c>
      <c r="M484" s="2">
        <f t="shared" si="69"/>
        <v>1682.5010416666671</v>
      </c>
      <c r="N484" s="2">
        <f t="shared" si="74"/>
        <v>1817.5568750000002</v>
      </c>
      <c r="O484" s="4" t="str">
        <f t="shared" si="75"/>
        <v>买</v>
      </c>
      <c r="P484" s="4" t="str">
        <f t="shared" si="71"/>
        <v/>
      </c>
      <c r="Q484" s="3">
        <f>IF(O483="买",E484/E483-1,0)-IF(P484=1,计算结果!B$17,0)</f>
        <v>3.0869778224482669E-2</v>
      </c>
      <c r="R484" s="2">
        <f t="shared" si="72"/>
        <v>2.0980702240886857</v>
      </c>
      <c r="S484" s="3">
        <f>1-R484/MAX(R$2:R484)</f>
        <v>0</v>
      </c>
    </row>
    <row r="485" spans="1:19" x14ac:dyDescent="0.15">
      <c r="A485" s="1">
        <v>39086</v>
      </c>
      <c r="B485">
        <v>2073.25</v>
      </c>
      <c r="C485">
        <v>2139.4899999999998</v>
      </c>
      <c r="D485">
        <v>2054.2399999999998</v>
      </c>
      <c r="E485" s="2">
        <v>2067.09</v>
      </c>
      <c r="F485" s="16">
        <v>82381070336</v>
      </c>
      <c r="G485" s="3">
        <f t="shared" si="70"/>
        <v>1.2758139193062457E-2</v>
      </c>
      <c r="H485" s="3">
        <f>1-E485/MAX(E$2:E485)</f>
        <v>0</v>
      </c>
      <c r="I485" s="2">
        <f t="shared" si="73"/>
        <v>2029.3566666666666</v>
      </c>
      <c r="J485" s="2">
        <f t="shared" si="76"/>
        <v>1991.3816666666669</v>
      </c>
      <c r="K485" s="2">
        <f t="shared" si="77"/>
        <v>1949.5541666666668</v>
      </c>
      <c r="L485" s="2">
        <f t="shared" si="78"/>
        <v>1857.4895833333333</v>
      </c>
      <c r="M485" s="2">
        <f t="shared" si="69"/>
        <v>1695.4233333333334</v>
      </c>
      <c r="N485" s="2">
        <f t="shared" si="74"/>
        <v>1834.1556944444444</v>
      </c>
      <c r="O485" s="4" t="str">
        <f t="shared" si="75"/>
        <v>买</v>
      </c>
      <c r="P485" s="4" t="str">
        <f t="shared" si="71"/>
        <v/>
      </c>
      <c r="Q485" s="3">
        <f>IF(O484="买",E485/E484-1,0)-IF(P485=1,计算结果!B$17,0)</f>
        <v>1.2758139193062457E-2</v>
      </c>
      <c r="R485" s="2">
        <f t="shared" si="72"/>
        <v>2.1248376960444291</v>
      </c>
      <c r="S485" s="3">
        <f>1-R485/MAX(R$2:R485)</f>
        <v>0</v>
      </c>
    </row>
    <row r="486" spans="1:19" x14ac:dyDescent="0.15">
      <c r="A486" s="1">
        <v>39087</v>
      </c>
      <c r="B486">
        <v>2051.15</v>
      </c>
      <c r="C486">
        <v>2083.4</v>
      </c>
      <c r="D486">
        <v>2030.76</v>
      </c>
      <c r="E486" s="2">
        <v>2072.88</v>
      </c>
      <c r="F486" s="16">
        <v>68026060800</v>
      </c>
      <c r="G486" s="3">
        <f t="shared" si="70"/>
        <v>2.8010391419821534E-3</v>
      </c>
      <c r="H486" s="3">
        <f>1-E486/MAX(E$2:E486)</f>
        <v>0</v>
      </c>
      <c r="I486" s="2">
        <f t="shared" si="73"/>
        <v>2060.34</v>
      </c>
      <c r="J486" s="2">
        <f t="shared" si="76"/>
        <v>2013.6783333333333</v>
      </c>
      <c r="K486" s="2">
        <f t="shared" si="77"/>
        <v>1966.6575</v>
      </c>
      <c r="L486" s="2">
        <f t="shared" si="78"/>
        <v>1874.3954166666665</v>
      </c>
      <c r="M486" s="2">
        <f t="shared" si="69"/>
        <v>1708.2731250000006</v>
      </c>
      <c r="N486" s="2">
        <f t="shared" si="74"/>
        <v>1849.7753472222223</v>
      </c>
      <c r="O486" s="4" t="str">
        <f t="shared" si="75"/>
        <v>买</v>
      </c>
      <c r="P486" s="4" t="str">
        <f t="shared" si="71"/>
        <v/>
      </c>
      <c r="Q486" s="3">
        <f>IF(O485="买",E486/E485-1,0)-IF(P486=1,计算结果!B$17,0)</f>
        <v>2.8010391419821534E-3</v>
      </c>
      <c r="R486" s="2">
        <f t="shared" si="72"/>
        <v>2.1307894496014086</v>
      </c>
      <c r="S486" s="3">
        <f>1-R486/MAX(R$2:R486)</f>
        <v>0</v>
      </c>
    </row>
    <row r="487" spans="1:19" x14ac:dyDescent="0.15">
      <c r="A487" s="1">
        <v>39090</v>
      </c>
      <c r="B487">
        <v>2072</v>
      </c>
      <c r="C487">
        <v>2131.7399999999998</v>
      </c>
      <c r="D487">
        <v>2071.7199999999998</v>
      </c>
      <c r="E487" s="2">
        <v>2131.56</v>
      </c>
      <c r="F487" s="16">
        <v>66303934464</v>
      </c>
      <c r="G487" s="3">
        <f t="shared" si="70"/>
        <v>2.8308440430705017E-2</v>
      </c>
      <c r="H487" s="3">
        <f>1-E487/MAX(E$2:E487)</f>
        <v>0</v>
      </c>
      <c r="I487" s="2">
        <f t="shared" si="73"/>
        <v>2090.5100000000002</v>
      </c>
      <c r="J487" s="2">
        <f t="shared" si="76"/>
        <v>2045.8983333333335</v>
      </c>
      <c r="K487" s="2">
        <f t="shared" si="77"/>
        <v>1984.6116666666667</v>
      </c>
      <c r="L487" s="2">
        <f t="shared" si="78"/>
        <v>1891.7787499999997</v>
      </c>
      <c r="M487" s="2">
        <f t="shared" si="69"/>
        <v>1722.7004166666673</v>
      </c>
      <c r="N487" s="2">
        <f t="shared" si="74"/>
        <v>1866.3636111111111</v>
      </c>
      <c r="O487" s="4" t="str">
        <f t="shared" si="75"/>
        <v>买</v>
      </c>
      <c r="P487" s="4" t="str">
        <f t="shared" si="71"/>
        <v/>
      </c>
      <c r="Q487" s="3">
        <f>IF(O486="买",E487/E486-1,0)-IF(P487=1,计算结果!B$17,0)</f>
        <v>2.8308440430705017E-2</v>
      </c>
      <c r="R487" s="2">
        <f t="shared" si="72"/>
        <v>2.1911087758058247</v>
      </c>
      <c r="S487" s="3">
        <f>1-R487/MAX(R$2:R487)</f>
        <v>0</v>
      </c>
    </row>
    <row r="488" spans="1:19" x14ac:dyDescent="0.15">
      <c r="A488" s="1">
        <v>39091</v>
      </c>
      <c r="B488">
        <v>2137.4899999999998</v>
      </c>
      <c r="C488">
        <v>2201.36</v>
      </c>
      <c r="D488">
        <v>2128.06</v>
      </c>
      <c r="E488" s="2">
        <v>2200.09</v>
      </c>
      <c r="F488" s="16">
        <v>65456193536</v>
      </c>
      <c r="G488" s="3">
        <f t="shared" si="70"/>
        <v>3.2150162322430509E-2</v>
      </c>
      <c r="H488" s="3">
        <f>1-E488/MAX(E$2:E488)</f>
        <v>0</v>
      </c>
      <c r="I488" s="2">
        <f t="shared" si="73"/>
        <v>2134.8433333333337</v>
      </c>
      <c r="J488" s="2">
        <f t="shared" si="76"/>
        <v>2082.1</v>
      </c>
      <c r="K488" s="2">
        <f t="shared" si="77"/>
        <v>2007.8325000000002</v>
      </c>
      <c r="L488" s="2">
        <f t="shared" si="78"/>
        <v>1911.3983333333333</v>
      </c>
      <c r="M488" s="2">
        <f t="shared" si="69"/>
        <v>1738.4056250000003</v>
      </c>
      <c r="N488" s="2">
        <f t="shared" si="74"/>
        <v>1885.8788194444448</v>
      </c>
      <c r="O488" s="4" t="str">
        <f t="shared" si="75"/>
        <v>买</v>
      </c>
      <c r="P488" s="4" t="str">
        <f t="shared" si="71"/>
        <v/>
      </c>
      <c r="Q488" s="3">
        <f>IF(O487="买",E488/E487-1,0)-IF(P488=1,计算结果!B$17,0)</f>
        <v>3.2150162322430509E-2</v>
      </c>
      <c r="R488" s="2">
        <f t="shared" si="72"/>
        <v>2.261553278614084</v>
      </c>
      <c r="S488" s="3">
        <f>1-R488/MAX(R$2:R488)</f>
        <v>0</v>
      </c>
    </row>
    <row r="489" spans="1:19" x14ac:dyDescent="0.15">
      <c r="A489" s="1">
        <v>39092</v>
      </c>
      <c r="B489">
        <v>2210.7600000000002</v>
      </c>
      <c r="C489">
        <v>2255.9699999999998</v>
      </c>
      <c r="D489">
        <v>2194.77</v>
      </c>
      <c r="E489" s="2">
        <v>2255.9699999999998</v>
      </c>
      <c r="F489" s="16">
        <v>68822622208</v>
      </c>
      <c r="G489" s="3">
        <f t="shared" si="70"/>
        <v>2.5398960951597216E-2</v>
      </c>
      <c r="H489" s="3">
        <f>1-E489/MAX(E$2:E489)</f>
        <v>0</v>
      </c>
      <c r="I489" s="2">
        <f t="shared" si="73"/>
        <v>2195.873333333333</v>
      </c>
      <c r="J489" s="2">
        <f t="shared" si="76"/>
        <v>2128.1066666666666</v>
      </c>
      <c r="K489" s="2">
        <f t="shared" si="77"/>
        <v>2034.4508333333335</v>
      </c>
      <c r="L489" s="2">
        <f t="shared" si="78"/>
        <v>1931.1995833333331</v>
      </c>
      <c r="M489" s="2">
        <f t="shared" si="69"/>
        <v>1754.8952083333336</v>
      </c>
      <c r="N489" s="2">
        <f t="shared" si="74"/>
        <v>1906.8485416666665</v>
      </c>
      <c r="O489" s="4" t="str">
        <f t="shared" si="75"/>
        <v>买</v>
      </c>
      <c r="P489" s="4" t="str">
        <f t="shared" si="71"/>
        <v/>
      </c>
      <c r="Q489" s="3">
        <f>IF(O488="买",E489/E488-1,0)-IF(P489=1,计算结果!B$17,0)</f>
        <v>2.5398960951597216E-2</v>
      </c>
      <c r="R489" s="2">
        <f t="shared" si="72"/>
        <v>2.3189943820275598</v>
      </c>
      <c r="S489" s="3">
        <f>1-R489/MAX(R$2:R489)</f>
        <v>0</v>
      </c>
    </row>
    <row r="490" spans="1:19" x14ac:dyDescent="0.15">
      <c r="A490" s="1">
        <v>39093</v>
      </c>
      <c r="B490">
        <v>2257.0100000000002</v>
      </c>
      <c r="C490">
        <v>2289.9499999999998</v>
      </c>
      <c r="D490">
        <v>2224.37</v>
      </c>
      <c r="E490" s="2">
        <v>2231.63</v>
      </c>
      <c r="F490" s="16">
        <v>68730011648</v>
      </c>
      <c r="G490" s="3">
        <f t="shared" si="70"/>
        <v>-1.0789150564945338E-2</v>
      </c>
      <c r="H490" s="3">
        <f>1-E490/MAX(E$2:E490)</f>
        <v>1.0789150564945338E-2</v>
      </c>
      <c r="I490" s="2">
        <f t="shared" si="73"/>
        <v>2229.23</v>
      </c>
      <c r="J490" s="2">
        <f t="shared" si="76"/>
        <v>2159.8700000000003</v>
      </c>
      <c r="K490" s="2">
        <f t="shared" si="77"/>
        <v>2061.3383333333336</v>
      </c>
      <c r="L490" s="2">
        <f t="shared" si="78"/>
        <v>1949.4245833333332</v>
      </c>
      <c r="M490" s="2">
        <f t="shared" si="69"/>
        <v>1770.5664583333337</v>
      </c>
      <c r="N490" s="2">
        <f t="shared" si="74"/>
        <v>1927.1097916666668</v>
      </c>
      <c r="O490" s="4" t="str">
        <f t="shared" si="75"/>
        <v>买</v>
      </c>
      <c r="P490" s="4" t="str">
        <f t="shared" si="71"/>
        <v/>
      </c>
      <c r="Q490" s="3">
        <f>IF(O489="买",E490/E489-1,0)-IF(P490=1,计算结果!B$17,0)</f>
        <v>-1.0789150564945338E-2</v>
      </c>
      <c r="R490" s="2">
        <f t="shared" si="72"/>
        <v>2.2939744024806021</v>
      </c>
      <c r="S490" s="3">
        <f>1-R490/MAX(R$2:R490)</f>
        <v>1.0789150564945338E-2</v>
      </c>
    </row>
    <row r="491" spans="1:19" x14ac:dyDescent="0.15">
      <c r="A491" s="1">
        <v>39094</v>
      </c>
      <c r="B491">
        <v>2215.86</v>
      </c>
      <c r="C491">
        <v>2249.54</v>
      </c>
      <c r="D491">
        <v>2159.77</v>
      </c>
      <c r="E491" s="2">
        <v>2173.75</v>
      </c>
      <c r="F491" s="16">
        <v>61742829568</v>
      </c>
      <c r="G491" s="3">
        <f t="shared" si="70"/>
        <v>-2.5936199101105561E-2</v>
      </c>
      <c r="H491" s="3">
        <f>1-E491/MAX(E$2:E491)</f>
        <v>3.6445520108866591E-2</v>
      </c>
      <c r="I491" s="2">
        <f t="shared" si="73"/>
        <v>2220.4500000000003</v>
      </c>
      <c r="J491" s="2">
        <f t="shared" si="76"/>
        <v>2177.646666666667</v>
      </c>
      <c r="K491" s="2">
        <f t="shared" si="77"/>
        <v>2084.5141666666668</v>
      </c>
      <c r="L491" s="2">
        <f t="shared" si="78"/>
        <v>1965.8554166666663</v>
      </c>
      <c r="M491" s="2">
        <f t="shared" si="69"/>
        <v>1785.0266666666669</v>
      </c>
      <c r="N491" s="2">
        <f t="shared" si="74"/>
        <v>1945.1320833333332</v>
      </c>
      <c r="O491" s="4" t="str">
        <f t="shared" si="75"/>
        <v>买</v>
      </c>
      <c r="P491" s="4" t="str">
        <f t="shared" si="71"/>
        <v/>
      </c>
      <c r="Q491" s="3">
        <f>IF(O490="买",E491/E490-1,0)-IF(P491=1,计算结果!B$17,0)</f>
        <v>-2.5936199101105561E-2</v>
      </c>
      <c r="R491" s="2">
        <f t="shared" si="72"/>
        <v>2.2344774256450255</v>
      </c>
      <c r="S491" s="3">
        <f>1-R491/MAX(R$2:R491)</f>
        <v>3.6445520108866702E-2</v>
      </c>
    </row>
    <row r="492" spans="1:19" x14ac:dyDescent="0.15">
      <c r="A492" s="1">
        <v>39097</v>
      </c>
      <c r="B492">
        <v>2170.94</v>
      </c>
      <c r="C492">
        <v>2287.6799999999998</v>
      </c>
      <c r="D492">
        <v>2170.94</v>
      </c>
      <c r="E492" s="2">
        <v>2287.34</v>
      </c>
      <c r="F492" s="16">
        <v>57043451904</v>
      </c>
      <c r="G492" s="3">
        <f t="shared" si="70"/>
        <v>5.225531914893633E-2</v>
      </c>
      <c r="H492" s="3">
        <f>1-E492/MAX(E$2:E492)</f>
        <v>0</v>
      </c>
      <c r="I492" s="2">
        <f t="shared" si="73"/>
        <v>2230.9066666666668</v>
      </c>
      <c r="J492" s="2">
        <f t="shared" si="76"/>
        <v>2213.39</v>
      </c>
      <c r="K492" s="2">
        <f t="shared" si="77"/>
        <v>2113.5341666666668</v>
      </c>
      <c r="L492" s="2">
        <f t="shared" si="78"/>
        <v>1987.1733333333334</v>
      </c>
      <c r="M492" s="2">
        <f t="shared" si="69"/>
        <v>1801.6735416666668</v>
      </c>
      <c r="N492" s="2">
        <f t="shared" si="74"/>
        <v>1967.4603472222225</v>
      </c>
      <c r="O492" s="4" t="str">
        <f t="shared" si="75"/>
        <v>买</v>
      </c>
      <c r="P492" s="4" t="str">
        <f t="shared" si="71"/>
        <v/>
      </c>
      <c r="Q492" s="3">
        <f>IF(O491="买",E492/E491-1,0)-IF(P492=1,计算结果!B$17,0)</f>
        <v>5.225531914893633E-2</v>
      </c>
      <c r="R492" s="2">
        <f t="shared" si="72"/>
        <v>2.3512407566531999</v>
      </c>
      <c r="S492" s="3">
        <f>1-R492/MAX(R$2:R492)</f>
        <v>0</v>
      </c>
    </row>
    <row r="493" spans="1:19" x14ac:dyDescent="0.15">
      <c r="A493" s="1">
        <v>39098</v>
      </c>
      <c r="B493">
        <v>2310.96</v>
      </c>
      <c r="C493">
        <v>2354.4299999999998</v>
      </c>
      <c r="D493">
        <v>2297.2399999999998</v>
      </c>
      <c r="E493" s="2">
        <v>2353.87</v>
      </c>
      <c r="F493" s="16">
        <v>67843432448</v>
      </c>
      <c r="G493" s="3">
        <f t="shared" si="70"/>
        <v>2.908618744917657E-2</v>
      </c>
      <c r="H493" s="3">
        <f>1-E493/MAX(E$2:E493)</f>
        <v>0</v>
      </c>
      <c r="I493" s="2">
        <f t="shared" si="73"/>
        <v>2271.6533333333332</v>
      </c>
      <c r="J493" s="2">
        <f t="shared" si="76"/>
        <v>2250.4416666666662</v>
      </c>
      <c r="K493" s="2">
        <f t="shared" si="77"/>
        <v>2148.17</v>
      </c>
      <c r="L493" s="2">
        <f t="shared" si="78"/>
        <v>2013.9354166666669</v>
      </c>
      <c r="M493" s="2">
        <f t="shared" si="69"/>
        <v>1819.298125</v>
      </c>
      <c r="N493" s="2">
        <f t="shared" si="74"/>
        <v>1993.8011805555559</v>
      </c>
      <c r="O493" s="4" t="str">
        <f t="shared" si="75"/>
        <v>买</v>
      </c>
      <c r="P493" s="4" t="str">
        <f t="shared" si="71"/>
        <v/>
      </c>
      <c r="Q493" s="3">
        <f>IF(O492="买",E493/E492-1,0)-IF(P493=1,计算结果!B$17,0)</f>
        <v>2.908618744917657E-2</v>
      </c>
      <c r="R493" s="2">
        <f t="shared" si="72"/>
        <v>2.4196293860393587</v>
      </c>
      <c r="S493" s="3">
        <f>1-R493/MAX(R$2:R493)</f>
        <v>0</v>
      </c>
    </row>
    <row r="494" spans="1:19" x14ac:dyDescent="0.15">
      <c r="A494" s="1">
        <v>39099</v>
      </c>
      <c r="B494">
        <v>2360.41</v>
      </c>
      <c r="C494">
        <v>2393.2199999999998</v>
      </c>
      <c r="D494">
        <v>2266.34</v>
      </c>
      <c r="E494" s="2">
        <v>2308.9299999999998</v>
      </c>
      <c r="F494" s="16">
        <v>80008904704</v>
      </c>
      <c r="G494" s="3">
        <f t="shared" si="70"/>
        <v>-1.9091963447429139E-2</v>
      </c>
      <c r="H494" s="3">
        <f>1-E494/MAX(E$2:E494)</f>
        <v>1.9091963447429139E-2</v>
      </c>
      <c r="I494" s="2">
        <f t="shared" si="73"/>
        <v>2316.7133333333331</v>
      </c>
      <c r="J494" s="2">
        <f t="shared" si="76"/>
        <v>2268.5816666666669</v>
      </c>
      <c r="K494" s="2">
        <f t="shared" si="77"/>
        <v>2175.3408333333332</v>
      </c>
      <c r="L494" s="2">
        <f t="shared" si="78"/>
        <v>2035.5608333333337</v>
      </c>
      <c r="M494" s="2">
        <f t="shared" si="69"/>
        <v>1835.8154166666664</v>
      </c>
      <c r="N494" s="2">
        <f t="shared" si="74"/>
        <v>2015.5723611111109</v>
      </c>
      <c r="O494" s="4" t="str">
        <f t="shared" si="75"/>
        <v>买</v>
      </c>
      <c r="P494" s="4" t="str">
        <f t="shared" si="71"/>
        <v/>
      </c>
      <c r="Q494" s="3">
        <f>IF(O493="买",E494/E493-1,0)-IF(P494=1,计算结果!B$17,0)</f>
        <v>-1.9091963447429139E-2</v>
      </c>
      <c r="R494" s="2">
        <f t="shared" si="72"/>
        <v>2.3734339102447697</v>
      </c>
      <c r="S494" s="3">
        <f>1-R494/MAX(R$2:R494)</f>
        <v>1.909196344742925E-2</v>
      </c>
    </row>
    <row r="495" spans="1:19" x14ac:dyDescent="0.15">
      <c r="A495" s="1">
        <v>39100</v>
      </c>
      <c r="B495">
        <v>2292.17</v>
      </c>
      <c r="C495">
        <v>2325.5300000000002</v>
      </c>
      <c r="D495">
        <v>2240.21</v>
      </c>
      <c r="E495" s="2">
        <v>2317.09</v>
      </c>
      <c r="F495" s="16">
        <v>69894971392</v>
      </c>
      <c r="G495" s="3">
        <f t="shared" si="70"/>
        <v>3.5341045419308159E-3</v>
      </c>
      <c r="H495" s="3">
        <f>1-E495/MAX(E$2:E495)</f>
        <v>1.5625331900232298E-2</v>
      </c>
      <c r="I495" s="2">
        <f t="shared" si="73"/>
        <v>2326.6299999999997</v>
      </c>
      <c r="J495" s="2">
        <f t="shared" si="76"/>
        <v>2278.7683333333334</v>
      </c>
      <c r="K495" s="2">
        <f t="shared" si="77"/>
        <v>2203.4375</v>
      </c>
      <c r="L495" s="2">
        <f t="shared" si="78"/>
        <v>2056.9900000000002</v>
      </c>
      <c r="M495" s="2">
        <f t="shared" si="69"/>
        <v>1852.87625</v>
      </c>
      <c r="N495" s="2">
        <f t="shared" si="74"/>
        <v>2037.7679166666667</v>
      </c>
      <c r="O495" s="4" t="str">
        <f t="shared" si="75"/>
        <v>买</v>
      </c>
      <c r="P495" s="4" t="str">
        <f t="shared" si="71"/>
        <v/>
      </c>
      <c r="Q495" s="3">
        <f>IF(O494="买",E495/E494-1,0)-IF(P495=1,计算结果!B$17,0)</f>
        <v>3.5341045419308159E-3</v>
      </c>
      <c r="R495" s="2">
        <f t="shared" si="72"/>
        <v>2.3818218738069383</v>
      </c>
      <c r="S495" s="3">
        <f>1-R495/MAX(R$2:R495)</f>
        <v>1.5625331900232298E-2</v>
      </c>
    </row>
    <row r="496" spans="1:19" x14ac:dyDescent="0.15">
      <c r="A496" s="1">
        <v>39101</v>
      </c>
      <c r="B496">
        <v>2320.87</v>
      </c>
      <c r="C496">
        <v>2396.09</v>
      </c>
      <c r="D496">
        <v>2320.87</v>
      </c>
      <c r="E496" s="2">
        <v>2396.09</v>
      </c>
      <c r="F496" s="16">
        <v>73538871296</v>
      </c>
      <c r="G496" s="3">
        <f t="shared" si="70"/>
        <v>3.409448920844671E-2</v>
      </c>
      <c r="H496" s="3">
        <f>1-E496/MAX(E$2:E496)</f>
        <v>0</v>
      </c>
      <c r="I496" s="2">
        <f t="shared" si="73"/>
        <v>2340.7033333333334</v>
      </c>
      <c r="J496" s="2">
        <f t="shared" si="76"/>
        <v>2306.1783333333333</v>
      </c>
      <c r="K496" s="2">
        <f t="shared" si="77"/>
        <v>2233.0241666666666</v>
      </c>
      <c r="L496" s="2">
        <f t="shared" si="78"/>
        <v>2081.6662499999998</v>
      </c>
      <c r="M496" s="2">
        <f t="shared" si="69"/>
        <v>1871.0299999999997</v>
      </c>
      <c r="N496" s="2">
        <f t="shared" si="74"/>
        <v>2061.9068055555554</v>
      </c>
      <c r="O496" s="4" t="str">
        <f t="shared" si="75"/>
        <v>买</v>
      </c>
      <c r="P496" s="4" t="str">
        <f t="shared" si="71"/>
        <v/>
      </c>
      <c r="Q496" s="3">
        <f>IF(O495="买",E496/E495-1,0)-IF(P496=1,计算结果!B$17,0)</f>
        <v>3.409448920844671E-2</v>
      </c>
      <c r="R496" s="2">
        <f t="shared" si="72"/>
        <v>2.4630288739798911</v>
      </c>
      <c r="S496" s="3">
        <f>1-R496/MAX(R$2:R496)</f>
        <v>0</v>
      </c>
    </row>
    <row r="497" spans="1:19" x14ac:dyDescent="0.15">
      <c r="A497" s="1">
        <v>39104</v>
      </c>
      <c r="B497">
        <v>2424.81</v>
      </c>
      <c r="C497">
        <v>2491.71</v>
      </c>
      <c r="D497">
        <v>2424.81</v>
      </c>
      <c r="E497" s="2">
        <v>2491.31</v>
      </c>
      <c r="F497" s="16">
        <v>81870487552</v>
      </c>
      <c r="G497" s="3">
        <f t="shared" si="70"/>
        <v>3.9739742664090194E-2</v>
      </c>
      <c r="H497" s="3">
        <f>1-E497/MAX(E$2:E497)</f>
        <v>0</v>
      </c>
      <c r="I497" s="2">
        <f t="shared" si="73"/>
        <v>2401.4966666666664</v>
      </c>
      <c r="J497" s="2">
        <f t="shared" si="76"/>
        <v>2359.105</v>
      </c>
      <c r="K497" s="2">
        <f t="shared" si="77"/>
        <v>2268.3758333333335</v>
      </c>
      <c r="L497" s="2">
        <f t="shared" si="78"/>
        <v>2108.9650000000001</v>
      </c>
      <c r="M497" s="2">
        <f t="shared" si="69"/>
        <v>1891.597708333333</v>
      </c>
      <c r="N497" s="2">
        <f t="shared" si="74"/>
        <v>2089.6461805555555</v>
      </c>
      <c r="O497" s="4" t="str">
        <f t="shared" si="75"/>
        <v>买</v>
      </c>
      <c r="P497" s="4" t="str">
        <f t="shared" si="71"/>
        <v/>
      </c>
      <c r="Q497" s="3">
        <f>IF(O496="买",E497/E496-1,0)-IF(P497=1,计算结果!B$17,0)</f>
        <v>3.9739742664090194E-2</v>
      </c>
      <c r="R497" s="2">
        <f t="shared" si="72"/>
        <v>2.5609090076060759</v>
      </c>
      <c r="S497" s="3">
        <f>1-R497/MAX(R$2:R497)</f>
        <v>0</v>
      </c>
    </row>
    <row r="498" spans="1:19" x14ac:dyDescent="0.15">
      <c r="A498" s="1">
        <v>39105</v>
      </c>
      <c r="B498">
        <v>2508.2600000000002</v>
      </c>
      <c r="C498">
        <v>2516.59</v>
      </c>
      <c r="D498">
        <v>2415.11</v>
      </c>
      <c r="E498" s="2">
        <v>2508.13</v>
      </c>
      <c r="F498" s="16">
        <v>92812869632</v>
      </c>
      <c r="G498" s="3">
        <f t="shared" si="70"/>
        <v>6.7514681031264345E-3</v>
      </c>
      <c r="H498" s="3">
        <f>1-E498/MAX(E$2:E498)</f>
        <v>0</v>
      </c>
      <c r="I498" s="2">
        <f t="shared" si="73"/>
        <v>2465.1766666666667</v>
      </c>
      <c r="J498" s="2">
        <f t="shared" si="76"/>
        <v>2395.9033333333332</v>
      </c>
      <c r="K498" s="2">
        <f t="shared" si="77"/>
        <v>2304.646666666667</v>
      </c>
      <c r="L498" s="2">
        <f t="shared" si="78"/>
        <v>2135.6520833333329</v>
      </c>
      <c r="M498" s="2">
        <f t="shared" ref="M498:M561" si="79">AVERAGE(E451:E498)</f>
        <v>1913.1049999999998</v>
      </c>
      <c r="N498" s="2">
        <f t="shared" si="74"/>
        <v>2117.80125</v>
      </c>
      <c r="O498" s="4" t="str">
        <f t="shared" si="75"/>
        <v>买</v>
      </c>
      <c r="P498" s="4" t="str">
        <f t="shared" si="71"/>
        <v/>
      </c>
      <c r="Q498" s="3">
        <f>IF(O497="买",E498/E497-1,0)-IF(P498=1,计算结果!B$17,0)</f>
        <v>6.7514681031264345E-3</v>
      </c>
      <c r="R498" s="2">
        <f t="shared" si="72"/>
        <v>2.5781989030859376</v>
      </c>
      <c r="S498" s="3">
        <f>1-R498/MAX(R$2:R498)</f>
        <v>0</v>
      </c>
    </row>
    <row r="499" spans="1:19" x14ac:dyDescent="0.15">
      <c r="A499" s="1">
        <v>39106</v>
      </c>
      <c r="B499">
        <v>2508.52</v>
      </c>
      <c r="C499">
        <v>2556.1</v>
      </c>
      <c r="D499">
        <v>2489.9299999999998</v>
      </c>
      <c r="E499" s="2">
        <v>2536.4299999999998</v>
      </c>
      <c r="F499" s="16">
        <v>80277495808</v>
      </c>
      <c r="G499" s="3">
        <f t="shared" si="70"/>
        <v>1.1283306686654893E-2</v>
      </c>
      <c r="H499" s="3">
        <f>1-E499/MAX(E$2:E499)</f>
        <v>0</v>
      </c>
      <c r="I499" s="2">
        <f t="shared" si="73"/>
        <v>2511.9566666666669</v>
      </c>
      <c r="J499" s="2">
        <f t="shared" si="76"/>
        <v>2426.33</v>
      </c>
      <c r="K499" s="2">
        <f t="shared" si="77"/>
        <v>2338.3858333333333</v>
      </c>
      <c r="L499" s="2">
        <f t="shared" si="78"/>
        <v>2161.4987500000002</v>
      </c>
      <c r="M499" s="2">
        <f t="shared" si="79"/>
        <v>1934.8268749999997</v>
      </c>
      <c r="N499" s="2">
        <f t="shared" si="74"/>
        <v>2144.9038194444443</v>
      </c>
      <c r="O499" s="4" t="str">
        <f t="shared" si="75"/>
        <v>买</v>
      </c>
      <c r="P499" s="4" t="str">
        <f t="shared" si="71"/>
        <v/>
      </c>
      <c r="Q499" s="3">
        <f>IF(O498="买",E499/E498-1,0)-IF(P499=1,计算结果!B$17,0)</f>
        <v>1.1283306686654893E-2</v>
      </c>
      <c r="R499" s="2">
        <f t="shared" si="72"/>
        <v>2.6072895120086534</v>
      </c>
      <c r="S499" s="3">
        <f>1-R499/MAX(R$2:R499)</f>
        <v>0</v>
      </c>
    </row>
    <row r="500" spans="1:19" x14ac:dyDescent="0.15">
      <c r="A500" s="1">
        <v>39107</v>
      </c>
      <c r="B500">
        <v>2512.46</v>
      </c>
      <c r="C500">
        <v>2529.4299999999998</v>
      </c>
      <c r="D500">
        <v>2449.0500000000002</v>
      </c>
      <c r="E500" s="2">
        <v>2452.83</v>
      </c>
      <c r="F500" s="16">
        <v>77241720832</v>
      </c>
      <c r="G500" s="3">
        <f t="shared" si="70"/>
        <v>-3.2959711089996513E-2</v>
      </c>
      <c r="H500" s="3">
        <f>1-E500/MAX(E$2:E500)</f>
        <v>3.2959711089996513E-2</v>
      </c>
      <c r="I500" s="2">
        <f t="shared" si="73"/>
        <v>2499.1299999999997</v>
      </c>
      <c r="J500" s="2">
        <f t="shared" si="76"/>
        <v>2450.313333333333</v>
      </c>
      <c r="K500" s="2">
        <f t="shared" si="77"/>
        <v>2359.4475000000002</v>
      </c>
      <c r="L500" s="2">
        <f t="shared" si="78"/>
        <v>2183.64</v>
      </c>
      <c r="M500" s="2">
        <f t="shared" si="79"/>
        <v>1953.9533333333329</v>
      </c>
      <c r="N500" s="2">
        <f t="shared" si="74"/>
        <v>2165.6802777777775</v>
      </c>
      <c r="O500" s="4" t="str">
        <f t="shared" si="75"/>
        <v>买</v>
      </c>
      <c r="P500" s="4" t="str">
        <f t="shared" si="71"/>
        <v/>
      </c>
      <c r="Q500" s="3">
        <f>IF(O499="买",E500/E499-1,0)-IF(P500=1,计算结果!B$17,0)</f>
        <v>-3.2959711089996513E-2</v>
      </c>
      <c r="R500" s="2">
        <f t="shared" si="72"/>
        <v>2.5213540029648702</v>
      </c>
      <c r="S500" s="3">
        <f>1-R500/MAX(R$2:R500)</f>
        <v>3.2959711089996513E-2</v>
      </c>
    </row>
    <row r="501" spans="1:19" x14ac:dyDescent="0.15">
      <c r="A501" s="1">
        <v>39108</v>
      </c>
      <c r="B501">
        <v>2415.75</v>
      </c>
      <c r="C501">
        <v>2524.2399999999998</v>
      </c>
      <c r="D501">
        <v>2356.98</v>
      </c>
      <c r="E501" s="2">
        <v>2512.92</v>
      </c>
      <c r="F501" s="16">
        <v>73275678720</v>
      </c>
      <c r="G501" s="3">
        <f t="shared" si="70"/>
        <v>2.4498232653710206E-2</v>
      </c>
      <c r="H501" s="3">
        <f>1-E501/MAX(E$2:E501)</f>
        <v>9.2689331067681291E-3</v>
      </c>
      <c r="I501" s="2">
        <f t="shared" si="73"/>
        <v>2500.7266666666669</v>
      </c>
      <c r="J501" s="2">
        <f t="shared" si="76"/>
        <v>2482.9516666666664</v>
      </c>
      <c r="K501" s="2">
        <f t="shared" si="77"/>
        <v>2380.86</v>
      </c>
      <c r="L501" s="2">
        <f t="shared" si="78"/>
        <v>2207.6554166666665</v>
      </c>
      <c r="M501" s="2">
        <f t="shared" si="79"/>
        <v>1974.3622916666664</v>
      </c>
      <c r="N501" s="2">
        <f t="shared" si="74"/>
        <v>2187.6259027777778</v>
      </c>
      <c r="O501" s="4" t="str">
        <f t="shared" si="75"/>
        <v>买</v>
      </c>
      <c r="P501" s="4" t="str">
        <f t="shared" si="71"/>
        <v/>
      </c>
      <c r="Q501" s="3">
        <f>IF(O500="买",E501/E500-1,0)-IF(P501=1,计算结果!B$17,0)</f>
        <v>2.4498232653710206E-2</v>
      </c>
      <c r="R501" s="2">
        <f t="shared" si="72"/>
        <v>2.5831227199318669</v>
      </c>
      <c r="S501" s="3">
        <f>1-R501/MAX(R$2:R501)</f>
        <v>9.2689331067682401E-3</v>
      </c>
    </row>
    <row r="502" spans="1:19" x14ac:dyDescent="0.15">
      <c r="A502" s="1">
        <v>39111</v>
      </c>
      <c r="B502">
        <v>2529.94</v>
      </c>
      <c r="C502">
        <v>2582.41</v>
      </c>
      <c r="D502">
        <v>2521.5</v>
      </c>
      <c r="E502" s="2">
        <v>2576.92</v>
      </c>
      <c r="F502" s="16">
        <v>79544860672</v>
      </c>
      <c r="G502" s="3">
        <f t="shared" si="70"/>
        <v>2.5468379415182429E-2</v>
      </c>
      <c r="H502" s="3">
        <f>1-E502/MAX(E$2:E502)</f>
        <v>0</v>
      </c>
      <c r="I502" s="2">
        <f t="shared" si="73"/>
        <v>2514.2233333333334</v>
      </c>
      <c r="J502" s="2">
        <f t="shared" si="76"/>
        <v>2513.09</v>
      </c>
      <c r="K502" s="2">
        <f t="shared" si="77"/>
        <v>2409.6341666666663</v>
      </c>
      <c r="L502" s="2">
        <f t="shared" si="78"/>
        <v>2235.4862499999995</v>
      </c>
      <c r="M502" s="2">
        <f t="shared" si="79"/>
        <v>1995.5047916666663</v>
      </c>
      <c r="N502" s="2">
        <f t="shared" si="74"/>
        <v>2213.5417361111108</v>
      </c>
      <c r="O502" s="4" t="str">
        <f t="shared" si="75"/>
        <v>买</v>
      </c>
      <c r="P502" s="4" t="str">
        <f t="shared" si="71"/>
        <v/>
      </c>
      <c r="Q502" s="3">
        <f>IF(O501="买",E502/E501-1,0)-IF(P502=1,计算结果!B$17,0)</f>
        <v>2.5468379415182429E-2</v>
      </c>
      <c r="R502" s="2">
        <f t="shared" si="72"/>
        <v>2.6489106694390698</v>
      </c>
      <c r="S502" s="3">
        <f>1-R502/MAX(R$2:R502)</f>
        <v>0</v>
      </c>
    </row>
    <row r="503" spans="1:19" x14ac:dyDescent="0.15">
      <c r="A503" s="1">
        <v>39112</v>
      </c>
      <c r="B503">
        <v>2586.52</v>
      </c>
      <c r="C503">
        <v>2599.4499999999998</v>
      </c>
      <c r="D503">
        <v>2531.7800000000002</v>
      </c>
      <c r="E503" s="2">
        <v>2551.88</v>
      </c>
      <c r="F503" s="16">
        <v>73485008896</v>
      </c>
      <c r="G503" s="3">
        <f t="shared" si="70"/>
        <v>-9.7170265277928269E-3</v>
      </c>
      <c r="H503" s="3">
        <f>1-E503/MAX(E$2:E503)</f>
        <v>9.7170265277928269E-3</v>
      </c>
      <c r="I503" s="2">
        <f t="shared" si="73"/>
        <v>2547.2400000000002</v>
      </c>
      <c r="J503" s="2">
        <f t="shared" si="76"/>
        <v>2523.1849999999999</v>
      </c>
      <c r="K503" s="2">
        <f t="shared" si="77"/>
        <v>2441.1449999999995</v>
      </c>
      <c r="L503" s="2">
        <f t="shared" si="78"/>
        <v>2262.8295833333332</v>
      </c>
      <c r="M503" s="2">
        <f t="shared" si="79"/>
        <v>2015.4781249999994</v>
      </c>
      <c r="N503" s="2">
        <f t="shared" si="74"/>
        <v>2239.817569444444</v>
      </c>
      <c r="O503" s="4" t="str">
        <f t="shared" si="75"/>
        <v>买</v>
      </c>
      <c r="P503" s="4" t="str">
        <f t="shared" si="71"/>
        <v/>
      </c>
      <c r="Q503" s="3">
        <f>IF(O502="买",E503/E502-1,0)-IF(P503=1,计算结果!B$17,0)</f>
        <v>-9.7170265277928269E-3</v>
      </c>
      <c r="R503" s="2">
        <f t="shared" si="72"/>
        <v>2.6231711341943771</v>
      </c>
      <c r="S503" s="3">
        <f>1-R503/MAX(R$2:R503)</f>
        <v>9.7170265277927159E-3</v>
      </c>
    </row>
    <row r="504" spans="1:19" x14ac:dyDescent="0.15">
      <c r="A504" s="1">
        <v>39113</v>
      </c>
      <c r="B504">
        <v>2544.3000000000002</v>
      </c>
      <c r="C504">
        <v>2548.1799999999998</v>
      </c>
      <c r="D504">
        <v>2367.67</v>
      </c>
      <c r="E504" s="2">
        <v>2385.33</v>
      </c>
      <c r="F504" s="16">
        <v>71945035776</v>
      </c>
      <c r="G504" s="3">
        <f t="shared" si="70"/>
        <v>-6.5265608100694483E-2</v>
      </c>
      <c r="H504" s="3">
        <f>1-E504/MAX(E$2:E504)</f>
        <v>7.4348446983220295E-2</v>
      </c>
      <c r="I504" s="2">
        <f t="shared" si="73"/>
        <v>2504.71</v>
      </c>
      <c r="J504" s="2">
        <f t="shared" si="76"/>
        <v>2502.7183333333332</v>
      </c>
      <c r="K504" s="2">
        <f t="shared" si="77"/>
        <v>2449.310833333333</v>
      </c>
      <c r="L504" s="2">
        <f t="shared" si="78"/>
        <v>2281.4224999999997</v>
      </c>
      <c r="M504" s="2">
        <f t="shared" si="79"/>
        <v>2031.5839583333327</v>
      </c>
      <c r="N504" s="2">
        <f t="shared" si="74"/>
        <v>2254.1057638888883</v>
      </c>
      <c r="O504" s="4" t="str">
        <f t="shared" si="75"/>
        <v>买</v>
      </c>
      <c r="P504" s="4" t="str">
        <f t="shared" si="71"/>
        <v/>
      </c>
      <c r="Q504" s="3">
        <f>IF(O503="买",E504/E503-1,0)-IF(P504=1,计算结果!B$17,0)</f>
        <v>-6.5265608100694483E-2</v>
      </c>
      <c r="R504" s="2">
        <f t="shared" si="72"/>
        <v>2.4519682749689928</v>
      </c>
      <c r="S504" s="3">
        <f>1-R504/MAX(R$2:R504)</f>
        <v>7.4348446983220184E-2</v>
      </c>
    </row>
    <row r="505" spans="1:19" x14ac:dyDescent="0.15">
      <c r="A505" s="1">
        <v>39114</v>
      </c>
      <c r="B505">
        <v>2350.6</v>
      </c>
      <c r="C505">
        <v>2410.42</v>
      </c>
      <c r="D505">
        <v>2310.5700000000002</v>
      </c>
      <c r="E505" s="2">
        <v>2395.17</v>
      </c>
      <c r="F505" s="16">
        <v>57578102784</v>
      </c>
      <c r="G505" s="3">
        <f t="shared" si="70"/>
        <v>4.1252153790041213E-3</v>
      </c>
      <c r="H505" s="3">
        <f>1-E505/MAX(E$2:E505)</f>
        <v>7.052993496111637E-2</v>
      </c>
      <c r="I505" s="2">
        <f t="shared" si="73"/>
        <v>2444.1266666666666</v>
      </c>
      <c r="J505" s="2">
        <f t="shared" si="76"/>
        <v>2479.1749999999997</v>
      </c>
      <c r="K505" s="2">
        <f t="shared" si="77"/>
        <v>2452.7524999999991</v>
      </c>
      <c r="L505" s="2">
        <f t="shared" si="78"/>
        <v>2300.4612499999998</v>
      </c>
      <c r="M505" s="2">
        <f t="shared" si="79"/>
        <v>2047.6493749999997</v>
      </c>
      <c r="N505" s="2">
        <f t="shared" si="74"/>
        <v>2266.9543749999998</v>
      </c>
      <c r="O505" s="4" t="str">
        <f t="shared" si="75"/>
        <v>买</v>
      </c>
      <c r="P505" s="4" t="str">
        <f t="shared" si="71"/>
        <v/>
      </c>
      <c r="Q505" s="3">
        <f>IF(O504="买",E505/E504-1,0)-IF(P505=1,计算结果!B$17,0)</f>
        <v>4.1252153790041213E-3</v>
      </c>
      <c r="R505" s="2">
        <f t="shared" si="72"/>
        <v>2.462083172205725</v>
      </c>
      <c r="S505" s="3">
        <f>1-R505/MAX(R$2:R505)</f>
        <v>7.052993496111637E-2</v>
      </c>
    </row>
    <row r="506" spans="1:19" x14ac:dyDescent="0.15">
      <c r="A506" s="1">
        <v>39115</v>
      </c>
      <c r="B506">
        <v>2397.06</v>
      </c>
      <c r="C506">
        <v>2403.62</v>
      </c>
      <c r="D506">
        <v>2293.2800000000002</v>
      </c>
      <c r="E506" s="2">
        <v>2298</v>
      </c>
      <c r="F506" s="16">
        <v>53535113216</v>
      </c>
      <c r="G506" s="3">
        <f t="shared" si="70"/>
        <v>-4.0569145405127904E-2</v>
      </c>
      <c r="H506" s="3">
        <f>1-E506/MAX(E$2:E506)</f>
        <v>0.10823774117939244</v>
      </c>
      <c r="I506" s="2">
        <f t="shared" si="73"/>
        <v>2359.5</v>
      </c>
      <c r="J506" s="2">
        <f t="shared" si="76"/>
        <v>2453.37</v>
      </c>
      <c r="K506" s="2">
        <f t="shared" si="77"/>
        <v>2451.8416666666667</v>
      </c>
      <c r="L506" s="2">
        <f t="shared" si="78"/>
        <v>2313.5912499999999</v>
      </c>
      <c r="M506" s="2">
        <f t="shared" si="79"/>
        <v>2061.4637499999994</v>
      </c>
      <c r="N506" s="2">
        <f t="shared" si="74"/>
        <v>2275.632222222222</v>
      </c>
      <c r="O506" s="4" t="str">
        <f t="shared" si="75"/>
        <v>买</v>
      </c>
      <c r="P506" s="4" t="str">
        <f t="shared" si="71"/>
        <v/>
      </c>
      <c r="Q506" s="3">
        <f>IF(O505="买",E506/E505-1,0)-IF(P506=1,计算结果!B$17,0)</f>
        <v>-4.0569145405127904E-2</v>
      </c>
      <c r="R506" s="2">
        <f t="shared" si="72"/>
        <v>2.3621985619929924</v>
      </c>
      <c r="S506" s="3">
        <f>1-R506/MAX(R$2:R506)</f>
        <v>0.10823774117939255</v>
      </c>
    </row>
    <row r="507" spans="1:19" x14ac:dyDescent="0.15">
      <c r="A507" s="1">
        <v>39118</v>
      </c>
      <c r="B507">
        <v>2282.77</v>
      </c>
      <c r="C507">
        <v>2304.3200000000002</v>
      </c>
      <c r="D507">
        <v>2247.9299999999998</v>
      </c>
      <c r="E507" s="2">
        <v>2271.8000000000002</v>
      </c>
      <c r="F507" s="16">
        <v>42358009856</v>
      </c>
      <c r="G507" s="3">
        <f t="shared" si="70"/>
        <v>-1.1401218450826756E-2</v>
      </c>
      <c r="H507" s="3">
        <f>1-E507/MAX(E$2:E507)</f>
        <v>0.11840491749840887</v>
      </c>
      <c r="I507" s="2">
        <f t="shared" si="73"/>
        <v>2321.6566666666668</v>
      </c>
      <c r="J507" s="2">
        <f t="shared" si="76"/>
        <v>2413.1833333333329</v>
      </c>
      <c r="K507" s="2">
        <f t="shared" si="77"/>
        <v>2448.0674999999997</v>
      </c>
      <c r="L507" s="2">
        <f t="shared" si="78"/>
        <v>2325.7525000000001</v>
      </c>
      <c r="M507" s="2">
        <f t="shared" si="79"/>
        <v>2074.6974999999998</v>
      </c>
      <c r="N507" s="2">
        <f t="shared" si="74"/>
        <v>2282.8391666666666</v>
      </c>
      <c r="O507" s="4" t="str">
        <f t="shared" si="75"/>
        <v>卖</v>
      </c>
      <c r="P507" s="4">
        <f t="shared" si="71"/>
        <v>1</v>
      </c>
      <c r="Q507" s="3">
        <f>IF(O506="买",E507/E506-1,0)-IF(P507=1,计算结果!B$17,0)</f>
        <v>-1.1401218450826756E-2</v>
      </c>
      <c r="R507" s="2">
        <f t="shared" si="72"/>
        <v>2.3352666201634813</v>
      </c>
      <c r="S507" s="3">
        <f>1-R507/MAX(R$2:R507)</f>
        <v>0.11840491749840909</v>
      </c>
    </row>
    <row r="508" spans="1:19" x14ac:dyDescent="0.15">
      <c r="A508" s="1">
        <v>39119</v>
      </c>
      <c r="B508">
        <v>2271.37</v>
      </c>
      <c r="C508">
        <v>2316.6999999999998</v>
      </c>
      <c r="D508">
        <v>2198.9</v>
      </c>
      <c r="E508" s="2">
        <v>2316.04</v>
      </c>
      <c r="F508" s="16">
        <v>61206503424</v>
      </c>
      <c r="G508" s="3">
        <f t="shared" si="70"/>
        <v>1.9473545206444065E-2</v>
      </c>
      <c r="H508" s="3">
        <f>1-E508/MAX(E$2:E508)</f>
        <v>0.10123713580553528</v>
      </c>
      <c r="I508" s="2">
        <f t="shared" si="73"/>
        <v>2295.2800000000002</v>
      </c>
      <c r="J508" s="2">
        <f t="shared" si="76"/>
        <v>2369.7033333333334</v>
      </c>
      <c r="K508" s="2">
        <f t="shared" si="77"/>
        <v>2441.3966666666665</v>
      </c>
      <c r="L508" s="2">
        <f t="shared" si="78"/>
        <v>2337.2104166666668</v>
      </c>
      <c r="M508" s="2">
        <f t="shared" si="79"/>
        <v>2088.5358333333329</v>
      </c>
      <c r="N508" s="2">
        <f t="shared" si="74"/>
        <v>2289.0476388888887</v>
      </c>
      <c r="O508" s="4" t="str">
        <f t="shared" si="75"/>
        <v>买</v>
      </c>
      <c r="P508" s="4">
        <f t="shared" si="71"/>
        <v>1</v>
      </c>
      <c r="Q508" s="3">
        <f>IF(O507="买",E508/E507-1,0)-IF(P508=1,计算结果!B$17,0)</f>
        <v>0</v>
      </c>
      <c r="R508" s="2">
        <f t="shared" si="72"/>
        <v>2.3352666201634813</v>
      </c>
      <c r="S508" s="3">
        <f>1-R508/MAX(R$2:R508)</f>
        <v>0.11840491749840909</v>
      </c>
    </row>
    <row r="509" spans="1:19" x14ac:dyDescent="0.15">
      <c r="A509" s="1">
        <v>39120</v>
      </c>
      <c r="B509">
        <v>2330.4299999999998</v>
      </c>
      <c r="C509">
        <v>2390.87</v>
      </c>
      <c r="D509">
        <v>2330.4299999999998</v>
      </c>
      <c r="E509" s="2">
        <v>2369.79</v>
      </c>
      <c r="F509" s="16">
        <v>66203344896</v>
      </c>
      <c r="G509" s="3">
        <f t="shared" si="70"/>
        <v>2.320771661974752E-2</v>
      </c>
      <c r="H509" s="3">
        <f>1-E509/MAX(E$2:E509)</f>
        <v>8.0378901944957559E-2</v>
      </c>
      <c r="I509" s="2">
        <f t="shared" si="73"/>
        <v>2319.21</v>
      </c>
      <c r="J509" s="2">
        <f t="shared" si="76"/>
        <v>2339.355</v>
      </c>
      <c r="K509" s="2">
        <f t="shared" si="77"/>
        <v>2431.27</v>
      </c>
      <c r="L509" s="2">
        <f t="shared" si="78"/>
        <v>2349.8229166666665</v>
      </c>
      <c r="M509" s="2">
        <f t="shared" si="79"/>
        <v>2103.6562499999995</v>
      </c>
      <c r="N509" s="2">
        <f t="shared" si="74"/>
        <v>2294.9163888888888</v>
      </c>
      <c r="O509" s="4" t="str">
        <f t="shared" si="75"/>
        <v>买</v>
      </c>
      <c r="P509" s="4" t="str">
        <f t="shared" si="71"/>
        <v/>
      </c>
      <c r="Q509" s="3">
        <f>IF(O508="买",E509/E508-1,0)-IF(P509=1,计算结果!B$17,0)</f>
        <v>2.320771661974752E-2</v>
      </c>
      <c r="R509" s="2">
        <f t="shared" si="72"/>
        <v>2.3894628261157909</v>
      </c>
      <c r="S509" s="3">
        <f>1-R509/MAX(R$2:R509)</f>
        <v>9.7945108650349222E-2</v>
      </c>
    </row>
    <row r="510" spans="1:19" x14ac:dyDescent="0.15">
      <c r="A510" s="1">
        <v>39121</v>
      </c>
      <c r="B510">
        <v>2376.63</v>
      </c>
      <c r="C510">
        <v>2415.96</v>
      </c>
      <c r="D510">
        <v>2354.6999999999998</v>
      </c>
      <c r="E510" s="2">
        <v>2410.6</v>
      </c>
      <c r="F510" s="16">
        <v>58367504384</v>
      </c>
      <c r="G510" s="3">
        <f t="shared" si="70"/>
        <v>1.7220935188350106E-2</v>
      </c>
      <c r="H510" s="3">
        <f>1-E510/MAX(E$2:E510)</f>
        <v>6.4542166617512442E-2</v>
      </c>
      <c r="I510" s="2">
        <f t="shared" si="73"/>
        <v>2365.4766666666669</v>
      </c>
      <c r="J510" s="2">
        <f t="shared" si="76"/>
        <v>2343.5666666666666</v>
      </c>
      <c r="K510" s="2">
        <f t="shared" si="77"/>
        <v>2423.1424999999999</v>
      </c>
      <c r="L510" s="2">
        <f t="shared" si="78"/>
        <v>2363.8945833333332</v>
      </c>
      <c r="M510" s="2">
        <f t="shared" si="79"/>
        <v>2119.145</v>
      </c>
      <c r="N510" s="2">
        <f t="shared" si="74"/>
        <v>2302.0606944444444</v>
      </c>
      <c r="O510" s="4" t="str">
        <f t="shared" si="75"/>
        <v>买</v>
      </c>
      <c r="P510" s="4" t="str">
        <f t="shared" si="71"/>
        <v/>
      </c>
      <c r="Q510" s="3">
        <f>IF(O509="买",E510/E509-1,0)-IF(P510=1,计算结果!B$17,0)</f>
        <v>1.7220935188350106E-2</v>
      </c>
      <c r="R510" s="2">
        <f t="shared" si="72"/>
        <v>2.430611610579303</v>
      </c>
      <c r="S510" s="3">
        <f>1-R510/MAX(R$2:R510)</f>
        <v>8.2410879830082662E-2</v>
      </c>
    </row>
    <row r="511" spans="1:19" x14ac:dyDescent="0.15">
      <c r="A511" s="1">
        <v>39122</v>
      </c>
      <c r="B511">
        <v>2412.64</v>
      </c>
      <c r="C511">
        <v>2417.64</v>
      </c>
      <c r="D511">
        <v>2376.02</v>
      </c>
      <c r="E511" s="2">
        <v>2397.25</v>
      </c>
      <c r="F511" s="16">
        <v>51302932480</v>
      </c>
      <c r="G511" s="3">
        <f t="shared" si="70"/>
        <v>-5.5380403219115193E-3</v>
      </c>
      <c r="H511" s="3">
        <f>1-E511/MAX(E$2:E511)</f>
        <v>6.9722769818232666E-2</v>
      </c>
      <c r="I511" s="2">
        <f t="shared" si="73"/>
        <v>2392.5466666666666</v>
      </c>
      <c r="J511" s="2">
        <f t="shared" si="76"/>
        <v>2343.9133333333334</v>
      </c>
      <c r="K511" s="2">
        <f t="shared" si="77"/>
        <v>2411.5441666666666</v>
      </c>
      <c r="L511" s="2">
        <f t="shared" si="78"/>
        <v>2374.9649999999997</v>
      </c>
      <c r="M511" s="2">
        <f t="shared" si="79"/>
        <v>2133.3718749999998</v>
      </c>
      <c r="N511" s="2">
        <f t="shared" si="74"/>
        <v>2306.627013888889</v>
      </c>
      <c r="O511" s="4" t="str">
        <f t="shared" si="75"/>
        <v>买</v>
      </c>
      <c r="P511" s="4" t="str">
        <f t="shared" si="71"/>
        <v/>
      </c>
      <c r="Q511" s="3">
        <f>IF(O510="买",E511/E510-1,0)-IF(P511=1,计算结果!B$17,0)</f>
        <v>-5.5380403219115193E-3</v>
      </c>
      <c r="R511" s="2">
        <f t="shared" si="72"/>
        <v>2.4171507854730083</v>
      </c>
      <c r="S511" s="3">
        <f>1-R511/MAX(R$2:R511)</f>
        <v>8.7492525376530961E-2</v>
      </c>
    </row>
    <row r="512" spans="1:19" x14ac:dyDescent="0.15">
      <c r="A512" s="1">
        <v>39125</v>
      </c>
      <c r="B512">
        <v>2397.85</v>
      </c>
      <c r="C512">
        <v>2485.7600000000002</v>
      </c>
      <c r="D512">
        <v>2396.79</v>
      </c>
      <c r="E512" s="2">
        <v>2485.39</v>
      </c>
      <c r="F512" s="16">
        <v>51709435904</v>
      </c>
      <c r="G512" s="3">
        <f t="shared" si="70"/>
        <v>3.6767129001981314E-2</v>
      </c>
      <c r="H512" s="3">
        <f>1-E512/MAX(E$2:E512)</f>
        <v>3.5519146888533637E-2</v>
      </c>
      <c r="I512" s="2">
        <f t="shared" si="73"/>
        <v>2431.08</v>
      </c>
      <c r="J512" s="2">
        <f t="shared" si="76"/>
        <v>2375.145</v>
      </c>
      <c r="K512" s="2">
        <f t="shared" si="77"/>
        <v>2414.2575000000002</v>
      </c>
      <c r="L512" s="2">
        <f t="shared" si="78"/>
        <v>2386.8525</v>
      </c>
      <c r="M512" s="2">
        <f t="shared" si="79"/>
        <v>2149.1254166666663</v>
      </c>
      <c r="N512" s="2">
        <f t="shared" si="74"/>
        <v>2316.745138888889</v>
      </c>
      <c r="O512" s="4" t="str">
        <f t="shared" si="75"/>
        <v>买</v>
      </c>
      <c r="P512" s="4" t="str">
        <f t="shared" si="71"/>
        <v/>
      </c>
      <c r="Q512" s="3">
        <f>IF(O511="买",E512/E511-1,0)-IF(P512=1,计算结果!B$17,0)</f>
        <v>3.6767129001981314E-2</v>
      </c>
      <c r="R512" s="2">
        <f t="shared" si="72"/>
        <v>2.5060224802197348</v>
      </c>
      <c r="S512" s="3">
        <f>1-R512/MAX(R$2:R512)</f>
        <v>5.3942245341777717E-2</v>
      </c>
    </row>
    <row r="513" spans="1:19" x14ac:dyDescent="0.15">
      <c r="A513" s="1">
        <v>39126</v>
      </c>
      <c r="B513">
        <v>2498.34</v>
      </c>
      <c r="C513">
        <v>2526.23</v>
      </c>
      <c r="D513">
        <v>2489.66</v>
      </c>
      <c r="E513" s="2">
        <v>2522.63</v>
      </c>
      <c r="F513" s="16">
        <v>48227864576</v>
      </c>
      <c r="G513" s="3">
        <f t="shared" si="70"/>
        <v>1.4983563947710499E-2</v>
      </c>
      <c r="H513" s="3">
        <f>1-E513/MAX(E$2:E513)</f>
        <v>2.1067786349595607E-2</v>
      </c>
      <c r="I513" s="2">
        <f t="shared" si="73"/>
        <v>2468.4233333333332</v>
      </c>
      <c r="J513" s="2">
        <f t="shared" si="76"/>
        <v>2416.9500000000003</v>
      </c>
      <c r="K513" s="2">
        <f t="shared" si="77"/>
        <v>2415.0666666666666</v>
      </c>
      <c r="L513" s="2">
        <f t="shared" si="78"/>
        <v>2397.9633333333331</v>
      </c>
      <c r="M513" s="2">
        <f t="shared" si="79"/>
        <v>2164.5814583333331</v>
      </c>
      <c r="N513" s="2">
        <f t="shared" si="74"/>
        <v>2325.8704861111109</v>
      </c>
      <c r="O513" s="4" t="str">
        <f t="shared" si="75"/>
        <v>买</v>
      </c>
      <c r="P513" s="4" t="str">
        <f t="shared" si="71"/>
        <v/>
      </c>
      <c r="Q513" s="3">
        <f>IF(O512="买",E513/E512-1,0)-IF(P513=1,计算结果!B$17,0)</f>
        <v>1.4983563947710499E-2</v>
      </c>
      <c r="R513" s="2">
        <f t="shared" si="72"/>
        <v>2.5435716283065073</v>
      </c>
      <c r="S513" s="3">
        <f>1-R513/MAX(R$2:R513)</f>
        <v>3.9766928476628882E-2</v>
      </c>
    </row>
    <row r="514" spans="1:19" x14ac:dyDescent="0.15">
      <c r="A514" s="1">
        <v>39127</v>
      </c>
      <c r="B514">
        <v>2527.56</v>
      </c>
      <c r="C514">
        <v>2594.66</v>
      </c>
      <c r="D514">
        <v>2520.5300000000002</v>
      </c>
      <c r="E514" s="2">
        <v>2588.35</v>
      </c>
      <c r="F514" s="16">
        <v>58462269440</v>
      </c>
      <c r="G514" s="3">
        <f t="shared" si="70"/>
        <v>2.6052175705513658E-2</v>
      </c>
      <c r="H514" s="3">
        <f>1-E514/MAX(E$2:E514)</f>
        <v>0</v>
      </c>
      <c r="I514" s="2">
        <f t="shared" si="73"/>
        <v>2532.1233333333334</v>
      </c>
      <c r="J514" s="2">
        <f t="shared" si="76"/>
        <v>2462.335</v>
      </c>
      <c r="K514" s="2">
        <f t="shared" si="77"/>
        <v>2416.0191666666665</v>
      </c>
      <c r="L514" s="2">
        <f t="shared" si="78"/>
        <v>2412.8266666666664</v>
      </c>
      <c r="M514" s="2">
        <f t="shared" si="79"/>
        <v>2181.1256250000001</v>
      </c>
      <c r="N514" s="2">
        <f t="shared" si="74"/>
        <v>2336.6571527777778</v>
      </c>
      <c r="O514" s="4" t="str">
        <f t="shared" si="75"/>
        <v>买</v>
      </c>
      <c r="P514" s="4" t="str">
        <f t="shared" si="71"/>
        <v/>
      </c>
      <c r="Q514" s="3">
        <f>IF(O513="买",E514/E513-1,0)-IF(P514=1,计算结果!B$17,0)</f>
        <v>2.6052175705513658E-2</v>
      </c>
      <c r="R514" s="2">
        <f t="shared" si="72"/>
        <v>2.6098372032867081</v>
      </c>
      <c r="S514" s="3">
        <f>1-R514/MAX(R$2:R514)</f>
        <v>1.4750767779056817E-2</v>
      </c>
    </row>
    <row r="515" spans="1:19" x14ac:dyDescent="0.15">
      <c r="A515" s="1">
        <v>39128</v>
      </c>
      <c r="B515">
        <v>2607.63</v>
      </c>
      <c r="C515">
        <v>2669.18</v>
      </c>
      <c r="D515">
        <v>2607.63</v>
      </c>
      <c r="E515" s="2">
        <v>2668.63</v>
      </c>
      <c r="F515" s="16">
        <v>67415687168</v>
      </c>
      <c r="G515" s="3">
        <f t="shared" ref="G515:G578" si="80">E515/E514-1</f>
        <v>3.1015898159058919E-2</v>
      </c>
      <c r="H515" s="3">
        <f>1-E515/MAX(E$2:E515)</f>
        <v>0</v>
      </c>
      <c r="I515" s="2">
        <f t="shared" si="73"/>
        <v>2593.2033333333334</v>
      </c>
      <c r="J515" s="2">
        <f t="shared" si="76"/>
        <v>2512.1416666666664</v>
      </c>
      <c r="K515" s="2">
        <f t="shared" si="77"/>
        <v>2425.7483333333334</v>
      </c>
      <c r="L515" s="2">
        <f t="shared" si="78"/>
        <v>2433.4466666666663</v>
      </c>
      <c r="M515" s="2">
        <f t="shared" si="79"/>
        <v>2199.6510416666665</v>
      </c>
      <c r="N515" s="2">
        <f t="shared" si="74"/>
        <v>2352.9486805555553</v>
      </c>
      <c r="O515" s="4" t="str">
        <f t="shared" si="75"/>
        <v>买</v>
      </c>
      <c r="P515" s="4" t="str">
        <f t="shared" si="71"/>
        <v/>
      </c>
      <c r="Q515" s="3">
        <f>IF(O514="买",E515/E514-1,0)-IF(P515=1,计算结果!B$17,0)</f>
        <v>3.1015898159058919E-2</v>
      </c>
      <c r="R515" s="2">
        <f t="shared" si="72"/>
        <v>2.6907836481955716</v>
      </c>
      <c r="S515" s="3">
        <f>1-R515/MAX(R$2:R515)</f>
        <v>0</v>
      </c>
    </row>
    <row r="516" spans="1:19" x14ac:dyDescent="0.15">
      <c r="A516" s="1">
        <v>39129</v>
      </c>
      <c r="B516">
        <v>2692.67</v>
      </c>
      <c r="C516">
        <v>2717.57</v>
      </c>
      <c r="D516">
        <v>2660.49</v>
      </c>
      <c r="E516" s="2">
        <v>2676.74</v>
      </c>
      <c r="F516" s="16">
        <v>71597580288</v>
      </c>
      <c r="G516" s="3">
        <f t="shared" si="80"/>
        <v>3.0390125270267632E-3</v>
      </c>
      <c r="H516" s="3">
        <f>1-E516/MAX(E$2:E516)</f>
        <v>0</v>
      </c>
      <c r="I516" s="2">
        <f t="shared" si="73"/>
        <v>2644.5733333333333</v>
      </c>
      <c r="J516" s="2">
        <f t="shared" si="76"/>
        <v>2556.4983333333334</v>
      </c>
      <c r="K516" s="2">
        <f t="shared" si="77"/>
        <v>2450.0324999999998</v>
      </c>
      <c r="L516" s="2">
        <f t="shared" si="78"/>
        <v>2449.6716666666662</v>
      </c>
      <c r="M516" s="2">
        <f t="shared" si="79"/>
        <v>2218.4225000000001</v>
      </c>
      <c r="N516" s="2">
        <f t="shared" si="74"/>
        <v>2372.7088888888889</v>
      </c>
      <c r="O516" s="4" t="str">
        <f t="shared" si="75"/>
        <v>买</v>
      </c>
      <c r="P516" s="4" t="str">
        <f t="shared" ref="P516:P579" si="81">IF(O515&lt;&gt;O516,1,"")</f>
        <v/>
      </c>
      <c r="Q516" s="3">
        <f>IF(O515="买",E516/E515-1,0)-IF(P516=1,计算结果!B$17,0)</f>
        <v>3.0390125270267632E-3</v>
      </c>
      <c r="R516" s="2">
        <f t="shared" ref="R516:R579" si="82">IFERROR(R515*(1+Q516),R515)</f>
        <v>2.6989609734099567</v>
      </c>
      <c r="S516" s="3">
        <f>1-R516/MAX(R$2:R516)</f>
        <v>0</v>
      </c>
    </row>
    <row r="517" spans="1:19" x14ac:dyDescent="0.15">
      <c r="A517" s="1">
        <v>39139</v>
      </c>
      <c r="B517">
        <v>2679.26</v>
      </c>
      <c r="C517">
        <v>2710.3</v>
      </c>
      <c r="D517">
        <v>2641.12</v>
      </c>
      <c r="E517" s="2">
        <v>2707.68</v>
      </c>
      <c r="F517" s="16">
        <v>70981615616</v>
      </c>
      <c r="G517" s="3">
        <f t="shared" si="80"/>
        <v>1.1558836495139557E-2</v>
      </c>
      <c r="H517" s="3">
        <f>1-E517/MAX(E$2:E517)</f>
        <v>0</v>
      </c>
      <c r="I517" s="2">
        <f t="shared" ref="I517:I580" si="83">AVERAGE(E515:E517)</f>
        <v>2684.35</v>
      </c>
      <c r="J517" s="2">
        <f t="shared" si="76"/>
        <v>2608.2366666666667</v>
      </c>
      <c r="K517" s="2">
        <f t="shared" si="77"/>
        <v>2476.0750000000003</v>
      </c>
      <c r="L517" s="2">
        <f t="shared" si="78"/>
        <v>2464.4137499999993</v>
      </c>
      <c r="M517" s="2">
        <f t="shared" si="79"/>
        <v>2239.1745833333334</v>
      </c>
      <c r="N517" s="2">
        <f t="shared" ref="N517:N580" si="84">IFERROR(AVERAGE(K517:M517),"")</f>
        <v>2393.221111111111</v>
      </c>
      <c r="O517" s="4" t="str">
        <f t="shared" ref="O517:O580" si="85">IF(E517&gt;N517,"买","卖")</f>
        <v>买</v>
      </c>
      <c r="P517" s="4" t="str">
        <f t="shared" si="81"/>
        <v/>
      </c>
      <c r="Q517" s="3">
        <f>IF(O516="买",E517/E516-1,0)-IF(P517=1,计算结果!B$17,0)</f>
        <v>1.1558836495139557E-2</v>
      </c>
      <c r="R517" s="2">
        <f t="shared" si="82"/>
        <v>2.7301578220083651</v>
      </c>
      <c r="S517" s="3">
        <f>1-R517/MAX(R$2:R517)</f>
        <v>0</v>
      </c>
    </row>
    <row r="518" spans="1:19" x14ac:dyDescent="0.15">
      <c r="A518" s="1">
        <v>39140</v>
      </c>
      <c r="B518">
        <v>2717.81</v>
      </c>
      <c r="C518">
        <v>2719.52</v>
      </c>
      <c r="D518">
        <v>2454.92</v>
      </c>
      <c r="E518" s="2">
        <v>2457.4899999999998</v>
      </c>
      <c r="F518" s="16">
        <v>101102755840</v>
      </c>
      <c r="G518" s="3">
        <f t="shared" si="80"/>
        <v>-9.2400135909708747E-2</v>
      </c>
      <c r="H518" s="3">
        <f>1-E518/MAX(E$2:E518)</f>
        <v>9.2400135909708747E-2</v>
      </c>
      <c r="I518" s="2">
        <f t="shared" si="83"/>
        <v>2613.9699999999998</v>
      </c>
      <c r="J518" s="2">
        <f t="shared" si="76"/>
        <v>2603.5866666666666</v>
      </c>
      <c r="K518" s="2">
        <f t="shared" si="77"/>
        <v>2489.3658333333333</v>
      </c>
      <c r="L518" s="2">
        <f t="shared" si="78"/>
        <v>2470.6037499999993</v>
      </c>
      <c r="M518" s="2">
        <f t="shared" si="79"/>
        <v>2253.0822916666671</v>
      </c>
      <c r="N518" s="2">
        <f t="shared" si="84"/>
        <v>2404.3506249999996</v>
      </c>
      <c r="O518" s="4" t="str">
        <f t="shared" si="85"/>
        <v>买</v>
      </c>
      <c r="P518" s="4" t="str">
        <f t="shared" si="81"/>
        <v/>
      </c>
      <c r="Q518" s="3">
        <f>IF(O517="买",E518/E517-1,0)-IF(P518=1,计算结果!B$17,0)</f>
        <v>-9.2400135909708747E-2</v>
      </c>
      <c r="R518" s="2">
        <f t="shared" si="82"/>
        <v>2.4778908681998377</v>
      </c>
      <c r="S518" s="3">
        <f>1-R518/MAX(R$2:R518)</f>
        <v>9.2400135909708747E-2</v>
      </c>
    </row>
    <row r="519" spans="1:19" x14ac:dyDescent="0.15">
      <c r="A519" s="1">
        <v>39141</v>
      </c>
      <c r="B519">
        <v>2413.42</v>
      </c>
      <c r="C519">
        <v>2554.23</v>
      </c>
      <c r="D519">
        <v>2413.33</v>
      </c>
      <c r="E519" s="2">
        <v>2544.5700000000002</v>
      </c>
      <c r="F519" s="16">
        <v>77148250112</v>
      </c>
      <c r="G519" s="3">
        <f t="shared" si="80"/>
        <v>3.543452872646502E-2</v>
      </c>
      <c r="H519" s="3">
        <f>1-E519/MAX(E$2:E519)</f>
        <v>6.0239762453465628E-2</v>
      </c>
      <c r="I519" s="2">
        <f t="shared" si="83"/>
        <v>2569.9133333333334</v>
      </c>
      <c r="J519" s="2">
        <f t="shared" si="76"/>
        <v>2607.2433333333333</v>
      </c>
      <c r="K519" s="2">
        <f t="shared" si="77"/>
        <v>2512.0966666666664</v>
      </c>
      <c r="L519" s="2">
        <f t="shared" si="78"/>
        <v>2480.0820833333323</v>
      </c>
      <c r="M519" s="2">
        <f t="shared" si="79"/>
        <v>2268.5360416666672</v>
      </c>
      <c r="N519" s="2">
        <f t="shared" si="84"/>
        <v>2420.2382638888889</v>
      </c>
      <c r="O519" s="4" t="str">
        <f t="shared" si="85"/>
        <v>买</v>
      </c>
      <c r="P519" s="4" t="str">
        <f t="shared" si="81"/>
        <v/>
      </c>
      <c r="Q519" s="3">
        <f>IF(O518="买",E519/E518-1,0)-IF(P519=1,计算结果!B$17,0)</f>
        <v>3.543452872646502E-2</v>
      </c>
      <c r="R519" s="2">
        <f t="shared" si="82"/>
        <v>2.5656937633501102</v>
      </c>
      <c r="S519" s="3">
        <f>1-R519/MAX(R$2:R519)</f>
        <v>6.0239762453465628E-2</v>
      </c>
    </row>
    <row r="520" spans="1:19" x14ac:dyDescent="0.15">
      <c r="A520" s="1">
        <v>39142</v>
      </c>
      <c r="B520">
        <v>2550.2600000000002</v>
      </c>
      <c r="C520">
        <v>2550.33</v>
      </c>
      <c r="D520">
        <v>2439.5</v>
      </c>
      <c r="E520" s="2">
        <v>2473.54</v>
      </c>
      <c r="F520" s="16">
        <v>74299580416</v>
      </c>
      <c r="G520" s="3">
        <f t="shared" si="80"/>
        <v>-2.79143430913672E-2</v>
      </c>
      <c r="H520" s="3">
        <f>1-E520/MAX(E$2:E520)</f>
        <v>8.6472552147964232E-2</v>
      </c>
      <c r="I520" s="2">
        <f t="shared" si="83"/>
        <v>2491.8666666666663</v>
      </c>
      <c r="J520" s="2">
        <f t="shared" ref="J520:J583" si="86">AVERAGE(E515:E520)</f>
        <v>2588.1083333333331</v>
      </c>
      <c r="K520" s="2">
        <f t="shared" si="77"/>
        <v>2525.2216666666664</v>
      </c>
      <c r="L520" s="2">
        <f t="shared" si="78"/>
        <v>2483.3091666666664</v>
      </c>
      <c r="M520" s="2">
        <f t="shared" si="79"/>
        <v>2282.4877083333336</v>
      </c>
      <c r="N520" s="2">
        <f t="shared" si="84"/>
        <v>2430.3395138888886</v>
      </c>
      <c r="O520" s="4" t="str">
        <f t="shared" si="85"/>
        <v>买</v>
      </c>
      <c r="P520" s="4" t="str">
        <f t="shared" si="81"/>
        <v/>
      </c>
      <c r="Q520" s="3">
        <f>IF(O519="买",E520/E519-1,0)-IF(P520=1,计算结果!B$17,0)</f>
        <v>-2.79143430913672E-2</v>
      </c>
      <c r="R520" s="2">
        <f t="shared" si="82"/>
        <v>2.4940741073725743</v>
      </c>
      <c r="S520" s="3">
        <f>1-R520/MAX(R$2:R520)</f>
        <v>8.6472552147964232E-2</v>
      </c>
    </row>
    <row r="521" spans="1:19" x14ac:dyDescent="0.15">
      <c r="A521" s="1">
        <v>39143</v>
      </c>
      <c r="B521">
        <v>2468.67</v>
      </c>
      <c r="C521">
        <v>2523.86</v>
      </c>
      <c r="D521">
        <v>2455.8200000000002</v>
      </c>
      <c r="E521" s="2">
        <v>2508.73</v>
      </c>
      <c r="F521" s="16">
        <v>54222098432</v>
      </c>
      <c r="G521" s="3">
        <f t="shared" si="80"/>
        <v>1.4226574059849506E-2</v>
      </c>
      <c r="H521" s="3">
        <f>1-E521/MAX(E$2:E521)</f>
        <v>7.3476186255391984E-2</v>
      </c>
      <c r="I521" s="2">
        <f t="shared" si="83"/>
        <v>2508.9466666666667</v>
      </c>
      <c r="J521" s="2">
        <f t="shared" si="86"/>
        <v>2561.4583333333335</v>
      </c>
      <c r="K521" s="2">
        <f t="shared" si="77"/>
        <v>2536.7999999999997</v>
      </c>
      <c r="L521" s="2">
        <f t="shared" si="78"/>
        <v>2484.0349999999994</v>
      </c>
      <c r="M521" s="2">
        <f t="shared" si="79"/>
        <v>2296.5000000000005</v>
      </c>
      <c r="N521" s="2">
        <f t="shared" si="84"/>
        <v>2439.1116666666662</v>
      </c>
      <c r="O521" s="4" t="str">
        <f t="shared" si="85"/>
        <v>买</v>
      </c>
      <c r="P521" s="4" t="str">
        <f t="shared" si="81"/>
        <v/>
      </c>
      <c r="Q521" s="3">
        <f>IF(O520="买",E521/E520-1,0)-IF(P521=1,计算结果!B$17,0)</f>
        <v>1.4226574059849506E-2</v>
      </c>
      <c r="R521" s="2">
        <f t="shared" si="82"/>
        <v>2.5295562373718634</v>
      </c>
      <c r="S521" s="3">
        <f>1-R521/MAX(R$2:R521)</f>
        <v>7.3476186255391873E-2</v>
      </c>
    </row>
    <row r="522" spans="1:19" x14ac:dyDescent="0.15">
      <c r="A522" s="1">
        <v>39146</v>
      </c>
      <c r="B522">
        <v>2503.8200000000002</v>
      </c>
      <c r="C522">
        <v>2541.8200000000002</v>
      </c>
      <c r="D522">
        <v>2409.7199999999998</v>
      </c>
      <c r="E522" s="2">
        <v>2475.61</v>
      </c>
      <c r="F522" s="16">
        <v>63071756288</v>
      </c>
      <c r="G522" s="3">
        <f t="shared" si="80"/>
        <v>-1.3201898968800863E-2</v>
      </c>
      <c r="H522" s="3">
        <f>1-E522/MAX(E$2:E522)</f>
        <v>8.5708060036636446E-2</v>
      </c>
      <c r="I522" s="2">
        <f t="shared" si="83"/>
        <v>2485.9600000000005</v>
      </c>
      <c r="J522" s="2">
        <f t="shared" si="86"/>
        <v>2527.9366666666665</v>
      </c>
      <c r="K522" s="2">
        <f t="shared" si="77"/>
        <v>2542.2174999999997</v>
      </c>
      <c r="L522" s="2">
        <f t="shared" si="78"/>
        <v>2482.6799999999998</v>
      </c>
      <c r="M522" s="2">
        <f t="shared" si="79"/>
        <v>2309.1660416666664</v>
      </c>
      <c r="N522" s="2">
        <f t="shared" si="84"/>
        <v>2444.687847222222</v>
      </c>
      <c r="O522" s="4" t="str">
        <f t="shared" si="85"/>
        <v>买</v>
      </c>
      <c r="P522" s="4" t="str">
        <f t="shared" si="81"/>
        <v/>
      </c>
      <c r="Q522" s="3">
        <f>IF(O521="买",E522/E521-1,0)-IF(P522=1,计算结果!B$17,0)</f>
        <v>-1.3201898968800863E-2</v>
      </c>
      <c r="R522" s="2">
        <f t="shared" si="82"/>
        <v>2.4961612914901798</v>
      </c>
      <c r="S522" s="3">
        <f>1-R522/MAX(R$2:R522)</f>
        <v>8.5708060036636335E-2</v>
      </c>
    </row>
    <row r="523" spans="1:19" x14ac:dyDescent="0.15">
      <c r="A523" s="1">
        <v>39147</v>
      </c>
      <c r="B523">
        <v>2467.7399999999998</v>
      </c>
      <c r="C523">
        <v>2539.4499999999998</v>
      </c>
      <c r="D523">
        <v>2452.14</v>
      </c>
      <c r="E523" s="2">
        <v>2520.29</v>
      </c>
      <c r="F523" s="16">
        <v>50261315584</v>
      </c>
      <c r="G523" s="3">
        <f t="shared" si="80"/>
        <v>1.804807703959832E-2</v>
      </c>
      <c r="H523" s="3">
        <f>1-E523/MAX(E$2:E523)</f>
        <v>6.9206848667493936E-2</v>
      </c>
      <c r="I523" s="2">
        <f t="shared" si="83"/>
        <v>2501.5433333333335</v>
      </c>
      <c r="J523" s="2">
        <f t="shared" si="86"/>
        <v>2496.7049999999999</v>
      </c>
      <c r="K523" s="2">
        <f t="shared" si="77"/>
        <v>2552.4708333333333</v>
      </c>
      <c r="L523" s="2">
        <f t="shared" si="78"/>
        <v>2482.0074999999997</v>
      </c>
      <c r="M523" s="2">
        <f t="shared" si="79"/>
        <v>2321.7531250000002</v>
      </c>
      <c r="N523" s="2">
        <f t="shared" si="84"/>
        <v>2452.0771527777774</v>
      </c>
      <c r="O523" s="4" t="str">
        <f t="shared" si="85"/>
        <v>买</v>
      </c>
      <c r="P523" s="4" t="str">
        <f t="shared" si="81"/>
        <v/>
      </c>
      <c r="Q523" s="3">
        <f>IF(O522="买",E523/E522-1,0)-IF(P523=1,计算结果!B$17,0)</f>
        <v>1.804807703959832E-2</v>
      </c>
      <c r="R523" s="2">
        <f t="shared" si="82"/>
        <v>2.5412122027822579</v>
      </c>
      <c r="S523" s="3">
        <f>1-R523/MAX(R$2:R523)</f>
        <v>6.9206848667493714E-2</v>
      </c>
    </row>
    <row r="524" spans="1:19" x14ac:dyDescent="0.15">
      <c r="A524" s="1">
        <v>39148</v>
      </c>
      <c r="B524">
        <v>2532.98</v>
      </c>
      <c r="C524">
        <v>2594.46</v>
      </c>
      <c r="D524">
        <v>2532.15</v>
      </c>
      <c r="E524" s="2">
        <v>2589.44</v>
      </c>
      <c r="F524" s="16">
        <v>57623240704</v>
      </c>
      <c r="G524" s="3">
        <f t="shared" si="80"/>
        <v>2.7437318721258208E-2</v>
      </c>
      <c r="H524" s="3">
        <f>1-E524/MAX(E$2:E524)</f>
        <v>4.3668380310819543E-2</v>
      </c>
      <c r="I524" s="2">
        <f t="shared" si="83"/>
        <v>2528.4466666666667</v>
      </c>
      <c r="J524" s="2">
        <f t="shared" si="86"/>
        <v>2518.6966666666672</v>
      </c>
      <c r="K524" s="2">
        <f t="shared" si="77"/>
        <v>2561.1416666666669</v>
      </c>
      <c r="L524" s="2">
        <f t="shared" si="78"/>
        <v>2487.6995833333335</v>
      </c>
      <c r="M524" s="2">
        <f t="shared" si="79"/>
        <v>2335.6697916666667</v>
      </c>
      <c r="N524" s="2">
        <f t="shared" si="84"/>
        <v>2461.5036805555555</v>
      </c>
      <c r="O524" s="4" t="str">
        <f t="shared" si="85"/>
        <v>买</v>
      </c>
      <c r="P524" s="4" t="str">
        <f t="shared" si="81"/>
        <v/>
      </c>
      <c r="Q524" s="3">
        <f>IF(O523="买",E524/E523-1,0)-IF(P524=1,计算结果!B$17,0)</f>
        <v>2.7437318721258208E-2</v>
      </c>
      <c r="R524" s="2">
        <f t="shared" si="82"/>
        <v>2.6109362519283454</v>
      </c>
      <c r="S524" s="3">
        <f>1-R524/MAX(R$2:R524)</f>
        <v>4.3668380310819432E-2</v>
      </c>
    </row>
    <row r="525" spans="1:19" x14ac:dyDescent="0.15">
      <c r="A525" s="1">
        <v>39149</v>
      </c>
      <c r="B525">
        <v>2597.7199999999998</v>
      </c>
      <c r="C525">
        <v>2628.45</v>
      </c>
      <c r="D525">
        <v>2565.11</v>
      </c>
      <c r="E525" s="2">
        <v>2627.63</v>
      </c>
      <c r="F525" s="16">
        <v>53907619840</v>
      </c>
      <c r="G525" s="3">
        <f t="shared" si="80"/>
        <v>1.4748362580326191E-2</v>
      </c>
      <c r="H525" s="3">
        <f>1-E525/MAX(E$2:E525)</f>
        <v>2.9564054836612841E-2</v>
      </c>
      <c r="I525" s="2">
        <f t="shared" si="83"/>
        <v>2579.12</v>
      </c>
      <c r="J525" s="2">
        <f t="shared" si="86"/>
        <v>2532.5400000000004</v>
      </c>
      <c r="K525" s="2">
        <f t="shared" si="77"/>
        <v>2569.8916666666669</v>
      </c>
      <c r="L525" s="2">
        <f t="shared" si="78"/>
        <v>2492.4791666666665</v>
      </c>
      <c r="M525" s="2">
        <f t="shared" si="79"/>
        <v>2350.0672916666667</v>
      </c>
      <c r="N525" s="2">
        <f t="shared" si="84"/>
        <v>2470.8127083333334</v>
      </c>
      <c r="O525" s="4" t="str">
        <f t="shared" si="85"/>
        <v>买</v>
      </c>
      <c r="P525" s="4" t="str">
        <f t="shared" si="81"/>
        <v/>
      </c>
      <c r="Q525" s="3">
        <f>IF(O524="买",E525/E524-1,0)-IF(P525=1,计算结果!B$17,0)</f>
        <v>1.4748362580326191E-2</v>
      </c>
      <c r="R525" s="2">
        <f t="shared" si="82"/>
        <v>2.6494432864459028</v>
      </c>
      <c r="S525" s="3">
        <f>1-R525/MAX(R$2:R525)</f>
        <v>2.9564054836612619E-2</v>
      </c>
    </row>
    <row r="526" spans="1:19" x14ac:dyDescent="0.15">
      <c r="A526" s="1">
        <v>39150</v>
      </c>
      <c r="B526">
        <v>2632.8</v>
      </c>
      <c r="C526">
        <v>2643.81</v>
      </c>
      <c r="D526">
        <v>2587.4899999999998</v>
      </c>
      <c r="E526" s="2">
        <v>2611.39</v>
      </c>
      <c r="F526" s="16">
        <v>67933044736</v>
      </c>
      <c r="G526" s="3">
        <f t="shared" si="80"/>
        <v>-6.18047441991465E-3</v>
      </c>
      <c r="H526" s="3">
        <f>1-E526/MAX(E$2:E526)</f>
        <v>3.556180937186082E-2</v>
      </c>
      <c r="I526" s="2">
        <f t="shared" si="83"/>
        <v>2609.4866666666662</v>
      </c>
      <c r="J526" s="2">
        <f t="shared" si="86"/>
        <v>2555.5149999999999</v>
      </c>
      <c r="K526" s="2">
        <f t="shared" ref="K526:K589" si="87">AVERAGE(E515:E526)</f>
        <v>2571.8116666666665</v>
      </c>
      <c r="L526" s="2">
        <f t="shared" si="78"/>
        <v>2493.9154166666667</v>
      </c>
      <c r="M526" s="2">
        <f t="shared" si="79"/>
        <v>2364.7008333333329</v>
      </c>
      <c r="N526" s="2">
        <f t="shared" si="84"/>
        <v>2476.8093055555551</v>
      </c>
      <c r="O526" s="4" t="str">
        <f t="shared" si="85"/>
        <v>买</v>
      </c>
      <c r="P526" s="4" t="str">
        <f t="shared" si="81"/>
        <v/>
      </c>
      <c r="Q526" s="3">
        <f>IF(O525="买",E526/E525-1,0)-IF(P526=1,计算结果!B$17,0)</f>
        <v>-6.18047441991465E-3</v>
      </c>
      <c r="R526" s="2">
        <f t="shared" si="82"/>
        <v>2.6330684699870091</v>
      </c>
      <c r="S526" s="3">
        <f>1-R526/MAX(R$2:R526)</f>
        <v>3.5561809371860709E-2</v>
      </c>
    </row>
    <row r="527" spans="1:19" x14ac:dyDescent="0.15">
      <c r="A527" s="1">
        <v>39153</v>
      </c>
      <c r="B527">
        <v>2612.96</v>
      </c>
      <c r="C527">
        <v>2619.5</v>
      </c>
      <c r="D527">
        <v>2563.37</v>
      </c>
      <c r="E527" s="2">
        <v>2616.17</v>
      </c>
      <c r="F527" s="16">
        <v>60438196224</v>
      </c>
      <c r="G527" s="3">
        <f t="shared" si="80"/>
        <v>1.8304427910040832E-3</v>
      </c>
      <c r="H527" s="3">
        <f>1-E527/MAX(E$2:E527)</f>
        <v>3.379646043845641E-2</v>
      </c>
      <c r="I527" s="2">
        <f t="shared" si="83"/>
        <v>2618.396666666667</v>
      </c>
      <c r="J527" s="2">
        <f t="shared" si="86"/>
        <v>2573.4216666666666</v>
      </c>
      <c r="K527" s="2">
        <f t="shared" si="87"/>
        <v>2567.44</v>
      </c>
      <c r="L527" s="2">
        <f t="shared" si="78"/>
        <v>2496.5941666666668</v>
      </c>
      <c r="M527" s="2">
        <f t="shared" si="79"/>
        <v>2379.7118750000004</v>
      </c>
      <c r="N527" s="2">
        <f t="shared" si="84"/>
        <v>2481.2486805555559</v>
      </c>
      <c r="O527" s="4" t="str">
        <f t="shared" si="85"/>
        <v>买</v>
      </c>
      <c r="P527" s="4" t="str">
        <f t="shared" si="81"/>
        <v/>
      </c>
      <c r="Q527" s="3">
        <f>IF(O526="买",E527/E526-1,0)-IF(P527=1,计算结果!B$17,0)</f>
        <v>1.8304427910040832E-3</v>
      </c>
      <c r="R527" s="2">
        <f t="shared" si="82"/>
        <v>2.6378881511861167</v>
      </c>
      <c r="S527" s="3">
        <f>1-R527/MAX(R$2:R527)</f>
        <v>3.3796460438456521E-2</v>
      </c>
    </row>
    <row r="528" spans="1:19" x14ac:dyDescent="0.15">
      <c r="A528" s="1">
        <v>39154</v>
      </c>
      <c r="B528">
        <v>2620.7199999999998</v>
      </c>
      <c r="C528">
        <v>2641.63</v>
      </c>
      <c r="D528">
        <v>2605.23</v>
      </c>
      <c r="E528" s="2">
        <v>2640.17</v>
      </c>
      <c r="F528" s="16">
        <v>62061191168</v>
      </c>
      <c r="G528" s="3">
        <f t="shared" si="80"/>
        <v>9.1737157753510878E-3</v>
      </c>
      <c r="H528" s="3">
        <f>1-E528/MAX(E$2:E528)</f>
        <v>2.4932783785380774E-2</v>
      </c>
      <c r="I528" s="2">
        <f t="shared" si="83"/>
        <v>2622.5766666666664</v>
      </c>
      <c r="J528" s="2">
        <f t="shared" si="86"/>
        <v>2600.8483333333334</v>
      </c>
      <c r="K528" s="2">
        <f t="shared" si="87"/>
        <v>2564.3924999999999</v>
      </c>
      <c r="L528" s="2">
        <f t="shared" si="78"/>
        <v>2507.2125000000001</v>
      </c>
      <c r="M528" s="2">
        <f t="shared" si="79"/>
        <v>2394.3175000000001</v>
      </c>
      <c r="N528" s="2">
        <f t="shared" si="84"/>
        <v>2488.6408333333334</v>
      </c>
      <c r="O528" s="4" t="str">
        <f t="shared" si="85"/>
        <v>买</v>
      </c>
      <c r="P528" s="4" t="str">
        <f t="shared" si="81"/>
        <v/>
      </c>
      <c r="Q528" s="3">
        <f>IF(O527="买",E528/E527-1,0)-IF(P528=1,计算结果!B$17,0)</f>
        <v>9.1737157753510878E-3</v>
      </c>
      <c r="R528" s="2">
        <f t="shared" si="82"/>
        <v>2.6620873873322646</v>
      </c>
      <c r="S528" s="3">
        <f>1-R528/MAX(R$2:R528)</f>
        <v>2.4932783785380774E-2</v>
      </c>
    </row>
    <row r="529" spans="1:19" x14ac:dyDescent="0.15">
      <c r="A529" s="1">
        <v>39155</v>
      </c>
      <c r="B529">
        <v>2609.9299999999998</v>
      </c>
      <c r="C529">
        <v>2625.12</v>
      </c>
      <c r="D529">
        <v>2546.65</v>
      </c>
      <c r="E529" s="2">
        <v>2597.36</v>
      </c>
      <c r="F529" s="16">
        <v>66581938176</v>
      </c>
      <c r="G529" s="3">
        <f t="shared" si="80"/>
        <v>-1.6214864951878072E-2</v>
      </c>
      <c r="H529" s="3">
        <f>1-E529/MAX(E$2:E529)</f>
        <v>4.0743367015304455E-2</v>
      </c>
      <c r="I529" s="2">
        <f t="shared" si="83"/>
        <v>2617.9</v>
      </c>
      <c r="J529" s="2">
        <f t="shared" si="86"/>
        <v>2613.6933333333332</v>
      </c>
      <c r="K529" s="2">
        <f t="shared" si="87"/>
        <v>2555.1991666666668</v>
      </c>
      <c r="L529" s="2">
        <f t="shared" si="78"/>
        <v>2515.6370833333335</v>
      </c>
      <c r="M529" s="2">
        <f t="shared" si="79"/>
        <v>2408.0491666666671</v>
      </c>
      <c r="N529" s="2">
        <f t="shared" si="84"/>
        <v>2492.9618055555561</v>
      </c>
      <c r="O529" s="4" t="str">
        <f t="shared" si="85"/>
        <v>买</v>
      </c>
      <c r="P529" s="4" t="str">
        <f t="shared" si="81"/>
        <v/>
      </c>
      <c r="Q529" s="3">
        <f>IF(O528="买",E529/E528-1,0)-IF(P529=1,计算结果!B$17,0)</f>
        <v>-1.6214864951878072E-2</v>
      </c>
      <c r="R529" s="2">
        <f t="shared" si="82"/>
        <v>2.6189219998565738</v>
      </c>
      <c r="S529" s="3">
        <f>1-R529/MAX(R$2:R529)</f>
        <v>4.0743367015304566E-2</v>
      </c>
    </row>
    <row r="530" spans="1:19" x14ac:dyDescent="0.15">
      <c r="A530" s="1">
        <v>39156</v>
      </c>
      <c r="B530">
        <v>2595.54</v>
      </c>
      <c r="C530">
        <v>2645.88</v>
      </c>
      <c r="D530">
        <v>2595.54</v>
      </c>
      <c r="E530" s="2">
        <v>2645.55</v>
      </c>
      <c r="F530" s="16">
        <v>63266779136</v>
      </c>
      <c r="G530" s="3">
        <f t="shared" si="80"/>
        <v>1.8553454276650116E-2</v>
      </c>
      <c r="H530" s="3">
        <f>1-E530/MAX(E$2:E530)</f>
        <v>2.2945842935649607E-2</v>
      </c>
      <c r="I530" s="2">
        <f t="shared" si="83"/>
        <v>2627.6933333333336</v>
      </c>
      <c r="J530" s="2">
        <f t="shared" si="86"/>
        <v>2623.0450000000001</v>
      </c>
      <c r="K530" s="2">
        <f t="shared" si="87"/>
        <v>2570.8708333333334</v>
      </c>
      <c r="L530" s="2">
        <f t="shared" si="78"/>
        <v>2530.1183333333333</v>
      </c>
      <c r="M530" s="2">
        <f t="shared" si="79"/>
        <v>2421.8547916666671</v>
      </c>
      <c r="N530" s="2">
        <f t="shared" si="84"/>
        <v>2507.6146527777778</v>
      </c>
      <c r="O530" s="4" t="str">
        <f t="shared" si="85"/>
        <v>买</v>
      </c>
      <c r="P530" s="4" t="str">
        <f t="shared" si="81"/>
        <v/>
      </c>
      <c r="Q530" s="3">
        <f>IF(O529="买",E530/E529-1,0)-IF(P530=1,计算结果!B$17,0)</f>
        <v>1.8553454276650116E-2</v>
      </c>
      <c r="R530" s="2">
        <f t="shared" si="82"/>
        <v>2.6675120494350257</v>
      </c>
      <c r="S530" s="3">
        <f>1-R530/MAX(R$2:R530)</f>
        <v>2.2945842935649718E-2</v>
      </c>
    </row>
    <row r="531" spans="1:19" x14ac:dyDescent="0.15">
      <c r="A531" s="1">
        <v>39157</v>
      </c>
      <c r="B531">
        <v>2656.01</v>
      </c>
      <c r="C531">
        <v>2665.39</v>
      </c>
      <c r="D531">
        <v>2576.3200000000002</v>
      </c>
      <c r="E531" s="2">
        <v>2604.23</v>
      </c>
      <c r="F531" s="16">
        <v>74777026560</v>
      </c>
      <c r="G531" s="3">
        <f t="shared" si="80"/>
        <v>-1.5618680425620424E-2</v>
      </c>
      <c r="H531" s="3">
        <f>1-E531/MAX(E$2:E531)</f>
        <v>3.8206139573361608E-2</v>
      </c>
      <c r="I531" s="2">
        <f t="shared" si="83"/>
        <v>2615.7133333333331</v>
      </c>
      <c r="J531" s="2">
        <f t="shared" si="86"/>
        <v>2619.145</v>
      </c>
      <c r="K531" s="2">
        <f t="shared" si="87"/>
        <v>2575.8425000000002</v>
      </c>
      <c r="L531" s="2">
        <f t="shared" si="78"/>
        <v>2543.9695833333335</v>
      </c>
      <c r="M531" s="2">
        <f t="shared" si="79"/>
        <v>2434.861041666667</v>
      </c>
      <c r="N531" s="2">
        <f t="shared" si="84"/>
        <v>2518.2243750000002</v>
      </c>
      <c r="O531" s="4" t="str">
        <f t="shared" si="85"/>
        <v>买</v>
      </c>
      <c r="P531" s="4" t="str">
        <f t="shared" si="81"/>
        <v/>
      </c>
      <c r="Q531" s="3">
        <f>IF(O530="买",E531/E530-1,0)-IF(P531=1,计算结果!B$17,0)</f>
        <v>-1.5618680425620424E-2</v>
      </c>
      <c r="R531" s="2">
        <f t="shared" si="82"/>
        <v>2.6258490312034084</v>
      </c>
      <c r="S531" s="3">
        <f>1-R531/MAX(R$2:R531)</f>
        <v>3.8206139573361719E-2</v>
      </c>
    </row>
    <row r="532" spans="1:19" x14ac:dyDescent="0.15">
      <c r="A532" s="1">
        <v>39160</v>
      </c>
      <c r="B532">
        <v>2533.71</v>
      </c>
      <c r="C532">
        <v>2674.8</v>
      </c>
      <c r="D532">
        <v>2523.3000000000002</v>
      </c>
      <c r="E532" s="2">
        <v>2659.41</v>
      </c>
      <c r="F532" s="16">
        <v>72943665152</v>
      </c>
      <c r="G532" s="3">
        <f t="shared" si="80"/>
        <v>2.1188604693133772E-2</v>
      </c>
      <c r="H532" s="3">
        <f>1-E532/MAX(E$2:E532)</f>
        <v>1.7827069668498452E-2</v>
      </c>
      <c r="I532" s="2">
        <f t="shared" si="83"/>
        <v>2636.396666666667</v>
      </c>
      <c r="J532" s="2">
        <f t="shared" si="86"/>
        <v>2627.1483333333331</v>
      </c>
      <c r="K532" s="2">
        <f t="shared" si="87"/>
        <v>2591.3316666666665</v>
      </c>
      <c r="L532" s="2">
        <f t="shared" si="78"/>
        <v>2558.2766666666666</v>
      </c>
      <c r="M532" s="2">
        <f t="shared" si="79"/>
        <v>2447.7435416666672</v>
      </c>
      <c r="N532" s="2">
        <f t="shared" si="84"/>
        <v>2532.4506249999999</v>
      </c>
      <c r="O532" s="4" t="str">
        <f t="shared" si="85"/>
        <v>买</v>
      </c>
      <c r="P532" s="4" t="str">
        <f t="shared" si="81"/>
        <v/>
      </c>
      <c r="Q532" s="3">
        <f>IF(O531="买",E532/E531-1,0)-IF(P532=1,计算结果!B$17,0)</f>
        <v>2.1188604693133772E-2</v>
      </c>
      <c r="R532" s="2">
        <f t="shared" si="82"/>
        <v>2.6814871083094256</v>
      </c>
      <c r="S532" s="3">
        <f>1-R532/MAX(R$2:R532)</f>
        <v>1.7827069668498563E-2</v>
      </c>
    </row>
    <row r="533" spans="1:19" x14ac:dyDescent="0.15">
      <c r="A533" s="1">
        <v>39161</v>
      </c>
      <c r="B533">
        <v>2669.64</v>
      </c>
      <c r="C533">
        <v>2674.47</v>
      </c>
      <c r="D533">
        <v>2645.25</v>
      </c>
      <c r="E533" s="2">
        <v>2672.77</v>
      </c>
      <c r="F533" s="16">
        <v>61741481984</v>
      </c>
      <c r="G533" s="3">
        <f t="shared" si="80"/>
        <v>5.0236706637938333E-3</v>
      </c>
      <c r="H533" s="3">
        <f>1-E533/MAX(E$2:E533)</f>
        <v>1.2892956331619687E-2</v>
      </c>
      <c r="I533" s="2">
        <f t="shared" si="83"/>
        <v>2645.47</v>
      </c>
      <c r="J533" s="2">
        <f t="shared" si="86"/>
        <v>2636.5816666666669</v>
      </c>
      <c r="K533" s="2">
        <f t="shared" si="87"/>
        <v>2605.0016666666666</v>
      </c>
      <c r="L533" s="2">
        <f t="shared" si="78"/>
        <v>2570.9008333333327</v>
      </c>
      <c r="M533" s="2">
        <f t="shared" si="79"/>
        <v>2460.3618750000001</v>
      </c>
      <c r="N533" s="2">
        <f t="shared" si="84"/>
        <v>2545.4214583333328</v>
      </c>
      <c r="O533" s="4" t="str">
        <f t="shared" si="85"/>
        <v>买</v>
      </c>
      <c r="P533" s="4" t="str">
        <f t="shared" si="81"/>
        <v/>
      </c>
      <c r="Q533" s="3">
        <f>IF(O532="买",E533/E532-1,0)-IF(P533=1,计算结果!B$17,0)</f>
        <v>5.0236706637938333E-3</v>
      </c>
      <c r="R533" s="2">
        <f t="shared" si="82"/>
        <v>2.6949580164307809</v>
      </c>
      <c r="S533" s="3">
        <f>1-R533/MAX(R$2:R533)</f>
        <v>1.2892956331619798E-2</v>
      </c>
    </row>
    <row r="534" spans="1:19" x14ac:dyDescent="0.15">
      <c r="A534" s="1">
        <v>39162</v>
      </c>
      <c r="B534">
        <v>2685.93</v>
      </c>
      <c r="C534">
        <v>2703</v>
      </c>
      <c r="D534">
        <v>2666.89</v>
      </c>
      <c r="E534" s="2">
        <v>2702.6</v>
      </c>
      <c r="F534" s="16">
        <v>68369313792</v>
      </c>
      <c r="G534" s="3">
        <f t="shared" si="80"/>
        <v>1.1160705934292858E-2</v>
      </c>
      <c r="H534" s="3">
        <f>1-E534/MAX(E$2:E534)</f>
        <v>1.8761448915676215E-3</v>
      </c>
      <c r="I534" s="2">
        <f t="shared" si="83"/>
        <v>2678.26</v>
      </c>
      <c r="J534" s="2">
        <f t="shared" si="86"/>
        <v>2646.9866666666667</v>
      </c>
      <c r="K534" s="2">
        <f t="shared" si="87"/>
        <v>2623.9175</v>
      </c>
      <c r="L534" s="2">
        <f t="shared" si="78"/>
        <v>2583.0674999999997</v>
      </c>
      <c r="M534" s="2">
        <f t="shared" si="79"/>
        <v>2473.4810416666669</v>
      </c>
      <c r="N534" s="2">
        <f t="shared" si="84"/>
        <v>2560.1553472222222</v>
      </c>
      <c r="O534" s="4" t="str">
        <f t="shared" si="85"/>
        <v>买</v>
      </c>
      <c r="P534" s="4" t="str">
        <f t="shared" si="81"/>
        <v/>
      </c>
      <c r="Q534" s="3">
        <f>IF(O533="买",E534/E533-1,0)-IF(P534=1,计算结果!B$17,0)</f>
        <v>1.1160705934292858E-2</v>
      </c>
      <c r="R534" s="2">
        <f t="shared" si="82"/>
        <v>2.7250356503574302</v>
      </c>
      <c r="S534" s="3">
        <f>1-R534/MAX(R$2:R534)</f>
        <v>1.8761448915678436E-3</v>
      </c>
    </row>
    <row r="535" spans="1:19" x14ac:dyDescent="0.15">
      <c r="A535" s="1">
        <v>39163</v>
      </c>
      <c r="B535">
        <v>2720.46</v>
      </c>
      <c r="C535">
        <v>2740.28</v>
      </c>
      <c r="D535">
        <v>2702.41</v>
      </c>
      <c r="E535" s="2">
        <v>2711.32</v>
      </c>
      <c r="F535" s="16">
        <v>86036275200</v>
      </c>
      <c r="G535" s="3">
        <f t="shared" si="80"/>
        <v>3.2265226078591613E-3</v>
      </c>
      <c r="H535" s="3">
        <f>1-E535/MAX(E$2:E535)</f>
        <v>0</v>
      </c>
      <c r="I535" s="2">
        <f t="shared" si="83"/>
        <v>2695.5633333333335</v>
      </c>
      <c r="J535" s="2">
        <f t="shared" si="86"/>
        <v>2665.98</v>
      </c>
      <c r="K535" s="2">
        <f t="shared" si="87"/>
        <v>2639.8366666666666</v>
      </c>
      <c r="L535" s="2">
        <f t="shared" si="78"/>
        <v>2596.1537499999999</v>
      </c>
      <c r="M535" s="2">
        <f t="shared" si="79"/>
        <v>2485.5593750000003</v>
      </c>
      <c r="N535" s="2">
        <f t="shared" si="84"/>
        <v>2573.8499305555556</v>
      </c>
      <c r="O535" s="4" t="str">
        <f t="shared" si="85"/>
        <v>买</v>
      </c>
      <c r="P535" s="4" t="str">
        <f t="shared" si="81"/>
        <v/>
      </c>
      <c r="Q535" s="3">
        <f>IF(O534="买",E535/E534-1,0)-IF(P535=1,计算结果!B$17,0)</f>
        <v>3.2265226078591613E-3</v>
      </c>
      <c r="R535" s="2">
        <f t="shared" si="82"/>
        <v>2.7338280394905308</v>
      </c>
      <c r="S535" s="3">
        <f>1-R535/MAX(R$2:R535)</f>
        <v>0</v>
      </c>
    </row>
    <row r="536" spans="1:19" x14ac:dyDescent="0.15">
      <c r="A536" s="1">
        <v>39164</v>
      </c>
      <c r="B536">
        <v>2710.36</v>
      </c>
      <c r="C536">
        <v>2726.62</v>
      </c>
      <c r="D536">
        <v>2653.79</v>
      </c>
      <c r="E536" s="2">
        <v>2716.27</v>
      </c>
      <c r="F536" s="16">
        <v>76304490496</v>
      </c>
      <c r="G536" s="3">
        <f t="shared" si="80"/>
        <v>1.8256790050601435E-3</v>
      </c>
      <c r="H536" s="3">
        <f>1-E536/MAX(E$2:E536)</f>
        <v>0</v>
      </c>
      <c r="I536" s="2">
        <f t="shared" si="83"/>
        <v>2710.0633333333335</v>
      </c>
      <c r="J536" s="2">
        <f t="shared" si="86"/>
        <v>2677.7666666666669</v>
      </c>
      <c r="K536" s="2">
        <f t="shared" si="87"/>
        <v>2650.4058333333332</v>
      </c>
      <c r="L536" s="2">
        <f t="shared" si="78"/>
        <v>2605.7737499999998</v>
      </c>
      <c r="M536" s="2">
        <f t="shared" si="79"/>
        <v>2496.3131250000001</v>
      </c>
      <c r="N536" s="2">
        <f t="shared" si="84"/>
        <v>2584.1642361111112</v>
      </c>
      <c r="O536" s="4" t="str">
        <f t="shared" si="85"/>
        <v>买</v>
      </c>
      <c r="P536" s="4" t="str">
        <f t="shared" si="81"/>
        <v/>
      </c>
      <c r="Q536" s="3">
        <f>IF(O535="买",E536/E535-1,0)-IF(P536=1,计算结果!B$17,0)</f>
        <v>1.8256790050601435E-3</v>
      </c>
      <c r="R536" s="2">
        <f t="shared" si="82"/>
        <v>2.7388191319456734</v>
      </c>
      <c r="S536" s="3">
        <f>1-R536/MAX(R$2:R536)</f>
        <v>0</v>
      </c>
    </row>
    <row r="537" spans="1:19" x14ac:dyDescent="0.15">
      <c r="A537" s="1">
        <v>39167</v>
      </c>
      <c r="B537">
        <v>2725.4</v>
      </c>
      <c r="C537">
        <v>2764.4</v>
      </c>
      <c r="D537">
        <v>2713.93</v>
      </c>
      <c r="E537" s="2">
        <v>2764.03</v>
      </c>
      <c r="F537" s="16">
        <v>77796098048</v>
      </c>
      <c r="G537" s="3">
        <f t="shared" si="80"/>
        <v>1.7582935422472801E-2</v>
      </c>
      <c r="H537" s="3">
        <f>1-E537/MAX(E$2:E537)</f>
        <v>0</v>
      </c>
      <c r="I537" s="2">
        <f t="shared" si="83"/>
        <v>2730.5400000000004</v>
      </c>
      <c r="J537" s="2">
        <f t="shared" si="86"/>
        <v>2704.4</v>
      </c>
      <c r="K537" s="2">
        <f t="shared" si="87"/>
        <v>2661.7724999999996</v>
      </c>
      <c r="L537" s="2">
        <f t="shared" si="78"/>
        <v>2615.8320833333332</v>
      </c>
      <c r="M537" s="2">
        <f t="shared" si="79"/>
        <v>2506.8977083333334</v>
      </c>
      <c r="N537" s="2">
        <f t="shared" si="84"/>
        <v>2594.8340972222218</v>
      </c>
      <c r="O537" s="4" t="str">
        <f t="shared" si="85"/>
        <v>买</v>
      </c>
      <c r="P537" s="4" t="str">
        <f t="shared" si="81"/>
        <v/>
      </c>
      <c r="Q537" s="3">
        <f>IF(O536="买",E537/E536-1,0)-IF(P537=1,计算结果!B$17,0)</f>
        <v>1.7582935422472801E-2</v>
      </c>
      <c r="R537" s="2">
        <f t="shared" si="82"/>
        <v>2.7869756118765072</v>
      </c>
      <c r="S537" s="3">
        <f>1-R537/MAX(R$2:R537)</f>
        <v>0</v>
      </c>
    </row>
    <row r="538" spans="1:19" x14ac:dyDescent="0.15">
      <c r="A538" s="1">
        <v>39168</v>
      </c>
      <c r="B538">
        <v>2770.35</v>
      </c>
      <c r="C538">
        <v>2789.97</v>
      </c>
      <c r="D538">
        <v>2753.02</v>
      </c>
      <c r="E538" s="2">
        <v>2784.02</v>
      </c>
      <c r="F538" s="16">
        <v>84018397184</v>
      </c>
      <c r="G538" s="3">
        <f t="shared" si="80"/>
        <v>7.2321935724286579E-3</v>
      </c>
      <c r="H538" s="3">
        <f>1-E538/MAX(E$2:E538)</f>
        <v>0</v>
      </c>
      <c r="I538" s="2">
        <f t="shared" si="83"/>
        <v>2754.7733333333331</v>
      </c>
      <c r="J538" s="2">
        <f t="shared" si="86"/>
        <v>2725.1683333333335</v>
      </c>
      <c r="K538" s="2">
        <f t="shared" si="87"/>
        <v>2676.1583333333333</v>
      </c>
      <c r="L538" s="2">
        <f t="shared" ref="L538:L601" si="88">AVERAGE(E515:E538)</f>
        <v>2623.9849999999997</v>
      </c>
      <c r="M538" s="2">
        <f t="shared" si="79"/>
        <v>2518.4058333333337</v>
      </c>
      <c r="N538" s="2">
        <f t="shared" si="84"/>
        <v>2606.1830555555557</v>
      </c>
      <c r="O538" s="4" t="str">
        <f t="shared" si="85"/>
        <v>买</v>
      </c>
      <c r="P538" s="4" t="str">
        <f t="shared" si="81"/>
        <v/>
      </c>
      <c r="Q538" s="3">
        <f>IF(O537="买",E538/E537-1,0)-IF(P538=1,计算结果!B$17,0)</f>
        <v>7.2321935724286579E-3</v>
      </c>
      <c r="R538" s="2">
        <f t="shared" si="82"/>
        <v>2.8071315589832357</v>
      </c>
      <c r="S538" s="3">
        <f>1-R538/MAX(R$2:R538)</f>
        <v>0</v>
      </c>
    </row>
    <row r="539" spans="1:19" x14ac:dyDescent="0.15">
      <c r="A539" s="1">
        <v>39169</v>
      </c>
      <c r="B539">
        <v>2787.24</v>
      </c>
      <c r="C539">
        <v>2806.08</v>
      </c>
      <c r="D539">
        <v>2689.11</v>
      </c>
      <c r="E539" s="2">
        <v>2797.65</v>
      </c>
      <c r="F539" s="16">
        <v>112146079744</v>
      </c>
      <c r="G539" s="3">
        <f t="shared" si="80"/>
        <v>4.8957981623696245E-3</v>
      </c>
      <c r="H539" s="3">
        <f>1-E539/MAX(E$2:E539)</f>
        <v>0</v>
      </c>
      <c r="I539" s="2">
        <f t="shared" si="83"/>
        <v>2781.9</v>
      </c>
      <c r="J539" s="2">
        <f t="shared" si="86"/>
        <v>2745.981666666667</v>
      </c>
      <c r="K539" s="2">
        <f t="shared" si="87"/>
        <v>2691.2816666666668</v>
      </c>
      <c r="L539" s="2">
        <f t="shared" si="88"/>
        <v>2629.3608333333327</v>
      </c>
      <c r="M539" s="2">
        <f t="shared" si="79"/>
        <v>2531.4037499999999</v>
      </c>
      <c r="N539" s="2">
        <f t="shared" si="84"/>
        <v>2617.3487499999997</v>
      </c>
      <c r="O539" s="4" t="str">
        <f t="shared" si="85"/>
        <v>买</v>
      </c>
      <c r="P539" s="4" t="str">
        <f t="shared" si="81"/>
        <v/>
      </c>
      <c r="Q539" s="3">
        <f>IF(O538="买",E539/E538-1,0)-IF(P539=1,计算结果!B$17,0)</f>
        <v>4.8957981623696245E-3</v>
      </c>
      <c r="R539" s="2">
        <f t="shared" si="82"/>
        <v>2.8208747085112358</v>
      </c>
      <c r="S539" s="3">
        <f>1-R539/MAX(R$2:R539)</f>
        <v>0</v>
      </c>
    </row>
    <row r="540" spans="1:19" x14ac:dyDescent="0.15">
      <c r="A540" s="1">
        <v>39170</v>
      </c>
      <c r="B540">
        <v>2802.38</v>
      </c>
      <c r="C540">
        <v>2830.08</v>
      </c>
      <c r="D540">
        <v>2782.93</v>
      </c>
      <c r="E540" s="2">
        <v>2783.3</v>
      </c>
      <c r="F540" s="16">
        <v>113233436672</v>
      </c>
      <c r="G540" s="3">
        <f t="shared" si="80"/>
        <v>-5.129304952370739E-3</v>
      </c>
      <c r="H540" s="3">
        <f>1-E540/MAX(E$2:E540)</f>
        <v>5.129304952370739E-3</v>
      </c>
      <c r="I540" s="2">
        <f t="shared" si="83"/>
        <v>2788.3233333333337</v>
      </c>
      <c r="J540" s="2">
        <f t="shared" si="86"/>
        <v>2759.4316666666668</v>
      </c>
      <c r="K540" s="2">
        <f t="shared" si="87"/>
        <v>2703.209166666667</v>
      </c>
      <c r="L540" s="2">
        <f t="shared" si="88"/>
        <v>2633.8008333333332</v>
      </c>
      <c r="M540" s="2">
        <f t="shared" si="79"/>
        <v>2541.7362499999999</v>
      </c>
      <c r="N540" s="2">
        <f t="shared" si="84"/>
        <v>2626.2487500000002</v>
      </c>
      <c r="O540" s="4" t="str">
        <f t="shared" si="85"/>
        <v>买</v>
      </c>
      <c r="P540" s="4" t="str">
        <f t="shared" si="81"/>
        <v/>
      </c>
      <c r="Q540" s="3">
        <f>IF(O539="买",E540/E539-1,0)-IF(P540=1,计算结果!B$17,0)</f>
        <v>-5.129304952370739E-3</v>
      </c>
      <c r="R540" s="2">
        <f t="shared" si="82"/>
        <v>2.8064055818988516</v>
      </c>
      <c r="S540" s="3">
        <f>1-R540/MAX(R$2:R540)</f>
        <v>5.129304952370739E-3</v>
      </c>
    </row>
    <row r="541" spans="1:19" x14ac:dyDescent="0.15">
      <c r="A541" s="1">
        <v>39171</v>
      </c>
      <c r="B541">
        <v>2768.71</v>
      </c>
      <c r="C541">
        <v>2801.95</v>
      </c>
      <c r="D541">
        <v>2753.15</v>
      </c>
      <c r="E541" s="2">
        <v>2781.78</v>
      </c>
      <c r="F541" s="16">
        <v>66536968192</v>
      </c>
      <c r="G541" s="3">
        <f t="shared" si="80"/>
        <v>-5.4611432472240207E-4</v>
      </c>
      <c r="H541" s="3">
        <f>1-E541/MAX(E$2:E541)</f>
        <v>5.6726180901828238E-3</v>
      </c>
      <c r="I541" s="2">
        <f t="shared" si="83"/>
        <v>2787.5766666666673</v>
      </c>
      <c r="J541" s="2">
        <f t="shared" si="86"/>
        <v>2771.1749999999997</v>
      </c>
      <c r="K541" s="2">
        <f t="shared" si="87"/>
        <v>2718.5774999999999</v>
      </c>
      <c r="L541" s="2">
        <f t="shared" si="88"/>
        <v>2636.8883333333329</v>
      </c>
      <c r="M541" s="2">
        <f t="shared" si="79"/>
        <v>2550.6510416666665</v>
      </c>
      <c r="N541" s="2">
        <f t="shared" si="84"/>
        <v>2635.3722916666666</v>
      </c>
      <c r="O541" s="4" t="str">
        <f t="shared" si="85"/>
        <v>买</v>
      </c>
      <c r="P541" s="4" t="str">
        <f t="shared" si="81"/>
        <v/>
      </c>
      <c r="Q541" s="3">
        <f>IF(O540="买",E541/E540-1,0)-IF(P541=1,计算结果!B$17,0)</f>
        <v>-5.4611432472240207E-4</v>
      </c>
      <c r="R541" s="2">
        <f t="shared" si="82"/>
        <v>2.8048729636095957</v>
      </c>
      <c r="S541" s="3">
        <f>1-R541/MAX(R$2:R541)</f>
        <v>5.6726180901828238E-3</v>
      </c>
    </row>
    <row r="542" spans="1:19" x14ac:dyDescent="0.15">
      <c r="A542" s="1">
        <v>39174</v>
      </c>
      <c r="B542">
        <v>2793.96</v>
      </c>
      <c r="C542">
        <v>2850.15</v>
      </c>
      <c r="D542">
        <v>2793.96</v>
      </c>
      <c r="E542" s="2">
        <v>2850.11</v>
      </c>
      <c r="F542" s="16">
        <v>76680511488</v>
      </c>
      <c r="G542" s="3">
        <f t="shared" si="80"/>
        <v>2.4563409040254669E-2</v>
      </c>
      <c r="H542" s="3">
        <f>1-E542/MAX(E$2:E542)</f>
        <v>0</v>
      </c>
      <c r="I542" s="2">
        <f t="shared" si="83"/>
        <v>2805.0633333333335</v>
      </c>
      <c r="J542" s="2">
        <f t="shared" si="86"/>
        <v>2793.4816666666666</v>
      </c>
      <c r="K542" s="2">
        <f t="shared" si="87"/>
        <v>2735.6241666666665</v>
      </c>
      <c r="L542" s="2">
        <f t="shared" si="88"/>
        <v>2653.2474999999995</v>
      </c>
      <c r="M542" s="2">
        <f t="shared" si="79"/>
        <v>2561.9256250000003</v>
      </c>
      <c r="N542" s="2">
        <f t="shared" si="84"/>
        <v>2650.2657638888886</v>
      </c>
      <c r="O542" s="4" t="str">
        <f t="shared" si="85"/>
        <v>买</v>
      </c>
      <c r="P542" s="4" t="str">
        <f t="shared" si="81"/>
        <v/>
      </c>
      <c r="Q542" s="3">
        <f>IF(O541="买",E542/E541-1,0)-IF(P542=1,计算结果!B$17,0)</f>
        <v>2.4563409040254669E-2</v>
      </c>
      <c r="R542" s="2">
        <f t="shared" si="82"/>
        <v>2.8737702055206897</v>
      </c>
      <c r="S542" s="3">
        <f>1-R542/MAX(R$2:R542)</f>
        <v>0</v>
      </c>
    </row>
    <row r="543" spans="1:19" x14ac:dyDescent="0.15">
      <c r="A543" s="1">
        <v>39175</v>
      </c>
      <c r="B543">
        <v>2861.9</v>
      </c>
      <c r="C543">
        <v>2888.33</v>
      </c>
      <c r="D543">
        <v>2852.57</v>
      </c>
      <c r="E543" s="2">
        <v>2888.11</v>
      </c>
      <c r="F543" s="16">
        <v>87091855360</v>
      </c>
      <c r="G543" s="3">
        <f t="shared" si="80"/>
        <v>1.3332818733312157E-2</v>
      </c>
      <c r="H543" s="3">
        <f>1-E543/MAX(E$2:E543)</f>
        <v>0</v>
      </c>
      <c r="I543" s="2">
        <f t="shared" si="83"/>
        <v>2840</v>
      </c>
      <c r="J543" s="2">
        <f t="shared" si="86"/>
        <v>2814.1616666666669</v>
      </c>
      <c r="K543" s="2">
        <f t="shared" si="87"/>
        <v>2759.2808333333337</v>
      </c>
      <c r="L543" s="2">
        <f t="shared" si="88"/>
        <v>2667.5616666666665</v>
      </c>
      <c r="M543" s="2">
        <f t="shared" si="79"/>
        <v>2573.8218750000001</v>
      </c>
      <c r="N543" s="2">
        <f t="shared" si="84"/>
        <v>2666.8881249999999</v>
      </c>
      <c r="O543" s="4" t="str">
        <f t="shared" si="85"/>
        <v>买</v>
      </c>
      <c r="P543" s="4" t="str">
        <f t="shared" si="81"/>
        <v/>
      </c>
      <c r="Q543" s="3">
        <f>IF(O542="买",E543/E542-1,0)-IF(P543=1,计算结果!B$17,0)</f>
        <v>1.3332818733312157E-2</v>
      </c>
      <c r="R543" s="2">
        <f t="shared" si="82"/>
        <v>2.9120856627520904</v>
      </c>
      <c r="S543" s="3">
        <f>1-R543/MAX(R$2:R543)</f>
        <v>0</v>
      </c>
    </row>
    <row r="544" spans="1:19" x14ac:dyDescent="0.15">
      <c r="A544" s="1">
        <v>39176</v>
      </c>
      <c r="B544">
        <v>2893.38</v>
      </c>
      <c r="C544">
        <v>2924.68</v>
      </c>
      <c r="D544">
        <v>2875.69</v>
      </c>
      <c r="E544" s="2">
        <v>2911.82</v>
      </c>
      <c r="F544" s="16">
        <v>88456069120</v>
      </c>
      <c r="G544" s="3">
        <f t="shared" si="80"/>
        <v>8.2095211054979966E-3</v>
      </c>
      <c r="H544" s="3">
        <f>1-E544/MAX(E$2:E544)</f>
        <v>0</v>
      </c>
      <c r="I544" s="2">
        <f t="shared" si="83"/>
        <v>2883.3466666666668</v>
      </c>
      <c r="J544" s="2">
        <f t="shared" si="86"/>
        <v>2835.4616666666675</v>
      </c>
      <c r="K544" s="2">
        <f t="shared" si="87"/>
        <v>2780.3150000000005</v>
      </c>
      <c r="L544" s="2">
        <f t="shared" si="88"/>
        <v>2685.8233333333333</v>
      </c>
      <c r="M544" s="2">
        <f t="shared" si="79"/>
        <v>2584.5662500000003</v>
      </c>
      <c r="N544" s="2">
        <f t="shared" si="84"/>
        <v>2683.5681944444445</v>
      </c>
      <c r="O544" s="4" t="str">
        <f t="shared" si="85"/>
        <v>买</v>
      </c>
      <c r="P544" s="4" t="str">
        <f t="shared" si="81"/>
        <v/>
      </c>
      <c r="Q544" s="3">
        <f>IF(O543="买",E544/E543-1,0)-IF(P544=1,计算结果!B$17,0)</f>
        <v>8.2095211054979966E-3</v>
      </c>
      <c r="R544" s="2">
        <f t="shared" si="82"/>
        <v>2.9359924914614717</v>
      </c>
      <c r="S544" s="3">
        <f>1-R544/MAX(R$2:R544)</f>
        <v>0</v>
      </c>
    </row>
    <row r="545" spans="1:19" x14ac:dyDescent="0.15">
      <c r="A545" s="1">
        <v>39177</v>
      </c>
      <c r="B545">
        <v>2909.5</v>
      </c>
      <c r="C545">
        <v>2950.66</v>
      </c>
      <c r="D545">
        <v>2895.42</v>
      </c>
      <c r="E545" s="2">
        <v>2945.04</v>
      </c>
      <c r="F545" s="16">
        <v>85195595776</v>
      </c>
      <c r="G545" s="3">
        <f t="shared" si="80"/>
        <v>1.1408672239355377E-2</v>
      </c>
      <c r="H545" s="3">
        <f>1-E545/MAX(E$2:E545)</f>
        <v>0</v>
      </c>
      <c r="I545" s="2">
        <f t="shared" si="83"/>
        <v>2914.9900000000002</v>
      </c>
      <c r="J545" s="2">
        <f t="shared" si="86"/>
        <v>2860.0266666666666</v>
      </c>
      <c r="K545" s="2">
        <f t="shared" si="87"/>
        <v>2803.0041666666671</v>
      </c>
      <c r="L545" s="2">
        <f t="shared" si="88"/>
        <v>2704.0029166666668</v>
      </c>
      <c r="M545" s="2">
        <f t="shared" si="79"/>
        <v>2594.0189583333336</v>
      </c>
      <c r="N545" s="2">
        <f t="shared" si="84"/>
        <v>2700.3420138888891</v>
      </c>
      <c r="O545" s="4" t="str">
        <f t="shared" si="85"/>
        <v>买</v>
      </c>
      <c r="P545" s="4" t="str">
        <f t="shared" si="81"/>
        <v/>
      </c>
      <c r="Q545" s="3">
        <f>IF(O544="买",E545/E544-1,0)-IF(P545=1,计算结果!B$17,0)</f>
        <v>1.1408672239355377E-2</v>
      </c>
      <c r="R545" s="2">
        <f t="shared" si="82"/>
        <v>2.9694882674937642</v>
      </c>
      <c r="S545" s="3">
        <f>1-R545/MAX(R$2:R545)</f>
        <v>0</v>
      </c>
    </row>
    <row r="546" spans="1:19" x14ac:dyDescent="0.15">
      <c r="A546" s="1">
        <v>39178</v>
      </c>
      <c r="B546">
        <v>2921.73</v>
      </c>
      <c r="C546">
        <v>2977.46</v>
      </c>
      <c r="D546">
        <v>2911.05</v>
      </c>
      <c r="E546" s="2">
        <v>2972.01</v>
      </c>
      <c r="F546" s="16">
        <v>93049569280</v>
      </c>
      <c r="G546" s="3">
        <f t="shared" si="80"/>
        <v>9.1577703528644694E-3</v>
      </c>
      <c r="H546" s="3">
        <f>1-E546/MAX(E$2:E546)</f>
        <v>0</v>
      </c>
      <c r="I546" s="2">
        <f t="shared" si="83"/>
        <v>2942.9566666666669</v>
      </c>
      <c r="J546" s="2">
        <f t="shared" si="86"/>
        <v>2891.4783333333339</v>
      </c>
      <c r="K546" s="2">
        <f t="shared" si="87"/>
        <v>2825.4549999999999</v>
      </c>
      <c r="L546" s="2">
        <f t="shared" si="88"/>
        <v>2724.6862500000002</v>
      </c>
      <c r="M546" s="2">
        <f t="shared" si="79"/>
        <v>2603.683125</v>
      </c>
      <c r="N546" s="2">
        <f t="shared" si="84"/>
        <v>2717.9414583333332</v>
      </c>
      <c r="O546" s="4" t="str">
        <f t="shared" si="85"/>
        <v>买</v>
      </c>
      <c r="P546" s="4" t="str">
        <f t="shared" si="81"/>
        <v/>
      </c>
      <c r="Q546" s="3">
        <f>IF(O545="买",E546/E545-1,0)-IF(P546=1,计算结果!B$17,0)</f>
        <v>9.1577703528644694E-3</v>
      </c>
      <c r="R546" s="2">
        <f t="shared" si="82"/>
        <v>2.9966821591129973</v>
      </c>
      <c r="S546" s="3">
        <f>1-R546/MAX(R$2:R546)</f>
        <v>0</v>
      </c>
    </row>
    <row r="547" spans="1:19" x14ac:dyDescent="0.15">
      <c r="A547" s="1">
        <v>39181</v>
      </c>
      <c r="B547">
        <v>2988.38</v>
      </c>
      <c r="C547">
        <v>3043.06</v>
      </c>
      <c r="D547">
        <v>2988.38</v>
      </c>
      <c r="E547" s="2">
        <v>3038.17</v>
      </c>
      <c r="F547" s="16">
        <v>106218790912</v>
      </c>
      <c r="G547" s="3">
        <f t="shared" si="80"/>
        <v>2.2261028731397126E-2</v>
      </c>
      <c r="H547" s="3">
        <f>1-E547/MAX(E$2:E547)</f>
        <v>0</v>
      </c>
      <c r="I547" s="2">
        <f t="shared" si="83"/>
        <v>2985.0733333333337</v>
      </c>
      <c r="J547" s="2">
        <f t="shared" si="86"/>
        <v>2934.2100000000005</v>
      </c>
      <c r="K547" s="2">
        <f t="shared" si="87"/>
        <v>2852.6924999999997</v>
      </c>
      <c r="L547" s="2">
        <f t="shared" si="88"/>
        <v>2746.2645833333336</v>
      </c>
      <c r="M547" s="2">
        <f t="shared" si="79"/>
        <v>2614.1360416666671</v>
      </c>
      <c r="N547" s="2">
        <f t="shared" si="84"/>
        <v>2737.6977083333331</v>
      </c>
      <c r="O547" s="4" t="str">
        <f t="shared" si="85"/>
        <v>买</v>
      </c>
      <c r="P547" s="4" t="str">
        <f t="shared" si="81"/>
        <v/>
      </c>
      <c r="Q547" s="3">
        <f>IF(O546="买",E547/E546-1,0)-IF(P547=1,计算结果!B$17,0)</f>
        <v>2.2261028731397126E-2</v>
      </c>
      <c r="R547" s="2">
        <f t="shared" si="82"/>
        <v>3.0633913867558769</v>
      </c>
      <c r="S547" s="3">
        <f>1-R547/MAX(R$2:R547)</f>
        <v>0</v>
      </c>
    </row>
    <row r="548" spans="1:19" x14ac:dyDescent="0.15">
      <c r="A548" s="1">
        <v>39182</v>
      </c>
      <c r="B548">
        <v>3053.35</v>
      </c>
      <c r="C548">
        <v>3081.62</v>
      </c>
      <c r="D548">
        <v>2993.11</v>
      </c>
      <c r="E548" s="2">
        <v>3081.57</v>
      </c>
      <c r="F548" s="16">
        <v>119702216704</v>
      </c>
      <c r="G548" s="3">
        <f t="shared" si="80"/>
        <v>1.4284914932344073E-2</v>
      </c>
      <c r="H548" s="3">
        <f>1-E548/MAX(E$2:E548)</f>
        <v>0</v>
      </c>
      <c r="I548" s="2">
        <f t="shared" si="83"/>
        <v>3030.5833333333335</v>
      </c>
      <c r="J548" s="2">
        <f t="shared" si="86"/>
        <v>2972.7866666666669</v>
      </c>
      <c r="K548" s="2">
        <f t="shared" si="87"/>
        <v>2883.1341666666667</v>
      </c>
      <c r="L548" s="2">
        <f t="shared" si="88"/>
        <v>2766.7700000000004</v>
      </c>
      <c r="M548" s="2">
        <f t="shared" si="79"/>
        <v>2627.2347916666672</v>
      </c>
      <c r="N548" s="2">
        <f t="shared" si="84"/>
        <v>2759.0463194444451</v>
      </c>
      <c r="O548" s="4" t="str">
        <f t="shared" si="85"/>
        <v>买</v>
      </c>
      <c r="P548" s="4" t="str">
        <f t="shared" si="81"/>
        <v/>
      </c>
      <c r="Q548" s="3">
        <f>IF(O547="买",E548/E547-1,0)-IF(P548=1,计算结果!B$17,0)</f>
        <v>1.4284914932344073E-2</v>
      </c>
      <c r="R548" s="2">
        <f t="shared" si="82"/>
        <v>3.10715167212016</v>
      </c>
      <c r="S548" s="3">
        <f>1-R548/MAX(R$2:R548)</f>
        <v>0</v>
      </c>
    </row>
    <row r="549" spans="1:19" x14ac:dyDescent="0.15">
      <c r="A549" s="1">
        <v>39183</v>
      </c>
      <c r="B549">
        <v>3092.08</v>
      </c>
      <c r="C549">
        <v>3121.54</v>
      </c>
      <c r="D549">
        <v>3059.28</v>
      </c>
      <c r="E549" s="2">
        <v>3121.32</v>
      </c>
      <c r="F549" s="16">
        <v>124218925056</v>
      </c>
      <c r="G549" s="3">
        <f t="shared" si="80"/>
        <v>1.2899268879175141E-2</v>
      </c>
      <c r="H549" s="3">
        <f>1-E549/MAX(E$2:E549)</f>
        <v>0</v>
      </c>
      <c r="I549" s="2">
        <f t="shared" si="83"/>
        <v>3080.353333333333</v>
      </c>
      <c r="J549" s="2">
        <f t="shared" si="86"/>
        <v>3011.6550000000002</v>
      </c>
      <c r="K549" s="2">
        <f t="shared" si="87"/>
        <v>2912.9083333333333</v>
      </c>
      <c r="L549" s="2">
        <f t="shared" si="88"/>
        <v>2787.3404166666664</v>
      </c>
      <c r="M549" s="2">
        <f t="shared" si="79"/>
        <v>2639.9097916666674</v>
      </c>
      <c r="N549" s="2">
        <f t="shared" si="84"/>
        <v>2780.0528472222227</v>
      </c>
      <c r="O549" s="4" t="str">
        <f t="shared" si="85"/>
        <v>买</v>
      </c>
      <c r="P549" s="4" t="str">
        <f t="shared" si="81"/>
        <v/>
      </c>
      <c r="Q549" s="3">
        <f>IF(O548="买",E549/E548-1,0)-IF(P549=1,计算结果!B$17,0)</f>
        <v>1.2899268879175141E-2</v>
      </c>
      <c r="R549" s="2">
        <f t="shared" si="82"/>
        <v>3.1472316569872167</v>
      </c>
      <c r="S549" s="3">
        <f>1-R549/MAX(R$2:R549)</f>
        <v>0</v>
      </c>
    </row>
    <row r="550" spans="1:19" x14ac:dyDescent="0.15">
      <c r="A550" s="1">
        <v>39184</v>
      </c>
      <c r="B550">
        <v>3129.25</v>
      </c>
      <c r="C550">
        <v>3176.69</v>
      </c>
      <c r="D550">
        <v>3114.91</v>
      </c>
      <c r="E550" s="2">
        <v>3176.44</v>
      </c>
      <c r="F550" s="16">
        <v>118434111488</v>
      </c>
      <c r="G550" s="3">
        <f t="shared" si="80"/>
        <v>1.7659195468583855E-2</v>
      </c>
      <c r="H550" s="3">
        <f>1-E550/MAX(E$2:E550)</f>
        <v>0</v>
      </c>
      <c r="I550" s="2">
        <f t="shared" si="83"/>
        <v>3126.4433333333332</v>
      </c>
      <c r="J550" s="2">
        <f t="shared" si="86"/>
        <v>3055.7583333333332</v>
      </c>
      <c r="K550" s="2">
        <f t="shared" si="87"/>
        <v>2945.6100000000006</v>
      </c>
      <c r="L550" s="2">
        <f t="shared" si="88"/>
        <v>2810.8841666666667</v>
      </c>
      <c r="M550" s="2">
        <f t="shared" si="79"/>
        <v>2652.3997916666672</v>
      </c>
      <c r="N550" s="2">
        <f t="shared" si="84"/>
        <v>2802.9646527777782</v>
      </c>
      <c r="O550" s="4" t="str">
        <f t="shared" si="85"/>
        <v>买</v>
      </c>
      <c r="P550" s="4" t="str">
        <f t="shared" si="81"/>
        <v/>
      </c>
      <c r="Q550" s="3">
        <f>IF(O549="买",E550/E549-1,0)-IF(P550=1,计算结果!B$17,0)</f>
        <v>1.7659195468583855E-2</v>
      </c>
      <c r="R550" s="2">
        <f t="shared" si="82"/>
        <v>3.202809236002869</v>
      </c>
      <c r="S550" s="3">
        <f>1-R550/MAX(R$2:R550)</f>
        <v>0</v>
      </c>
    </row>
    <row r="551" spans="1:19" x14ac:dyDescent="0.15">
      <c r="A551" s="1">
        <v>39185</v>
      </c>
      <c r="B551">
        <v>3182.78</v>
      </c>
      <c r="C551">
        <v>3211.61</v>
      </c>
      <c r="D551">
        <v>3154.11</v>
      </c>
      <c r="E551" s="2">
        <v>3169.23</v>
      </c>
      <c r="F551" s="16">
        <v>129728364544</v>
      </c>
      <c r="G551" s="3">
        <f t="shared" si="80"/>
        <v>-2.2698366725013575E-3</v>
      </c>
      <c r="H551" s="3">
        <f>1-E551/MAX(E$2:E551)</f>
        <v>2.2698366725013575E-3</v>
      </c>
      <c r="I551" s="2">
        <f t="shared" si="83"/>
        <v>3155.6633333333334</v>
      </c>
      <c r="J551" s="2">
        <f t="shared" si="86"/>
        <v>3093.1233333333334</v>
      </c>
      <c r="K551" s="2">
        <f t="shared" si="87"/>
        <v>2976.5749999999994</v>
      </c>
      <c r="L551" s="2">
        <f t="shared" si="88"/>
        <v>2833.9283333333333</v>
      </c>
      <c r="M551" s="2">
        <f t="shared" si="79"/>
        <v>2665.2612500000005</v>
      </c>
      <c r="N551" s="2">
        <f t="shared" si="84"/>
        <v>2825.254861111111</v>
      </c>
      <c r="O551" s="4" t="str">
        <f t="shared" si="85"/>
        <v>买</v>
      </c>
      <c r="P551" s="4" t="str">
        <f t="shared" si="81"/>
        <v/>
      </c>
      <c r="Q551" s="3">
        <f>IF(O550="买",E551/E550-1,0)-IF(P551=1,计算结果!B$17,0)</f>
        <v>-2.2698366725013575E-3</v>
      </c>
      <c r="R551" s="2">
        <f t="shared" si="82"/>
        <v>3.1955393821439637</v>
      </c>
      <c r="S551" s="3">
        <f>1-R551/MAX(R$2:R551)</f>
        <v>2.2698366725013575E-3</v>
      </c>
    </row>
    <row r="552" spans="1:19" x14ac:dyDescent="0.15">
      <c r="A552" s="1">
        <v>39188</v>
      </c>
      <c r="B552">
        <v>3177.3</v>
      </c>
      <c r="C552">
        <v>3256.57</v>
      </c>
      <c r="D552">
        <v>3177.29</v>
      </c>
      <c r="E552" s="2">
        <v>3256</v>
      </c>
      <c r="F552" s="16">
        <v>112706592768</v>
      </c>
      <c r="G552" s="3">
        <f t="shared" si="80"/>
        <v>2.7378890140507206E-2</v>
      </c>
      <c r="H552" s="3">
        <f>1-E552/MAX(E$2:E552)</f>
        <v>0</v>
      </c>
      <c r="I552" s="2">
        <f t="shared" si="83"/>
        <v>3200.5566666666668</v>
      </c>
      <c r="J552" s="2">
        <f t="shared" si="86"/>
        <v>3140.4549999999999</v>
      </c>
      <c r="K552" s="2">
        <f t="shared" si="87"/>
        <v>3015.9666666666667</v>
      </c>
      <c r="L552" s="2">
        <f t="shared" si="88"/>
        <v>2859.5879166666673</v>
      </c>
      <c r="M552" s="2">
        <f t="shared" si="79"/>
        <v>2683.4002083333339</v>
      </c>
      <c r="N552" s="2">
        <f t="shared" si="84"/>
        <v>2852.9849305555563</v>
      </c>
      <c r="O552" s="4" t="str">
        <f t="shared" si="85"/>
        <v>买</v>
      </c>
      <c r="P552" s="4" t="str">
        <f t="shared" si="81"/>
        <v/>
      </c>
      <c r="Q552" s="3">
        <f>IF(O551="买",E552/E551-1,0)-IF(P552=1,计算结果!B$17,0)</f>
        <v>2.7378890140507206E-2</v>
      </c>
      <c r="R552" s="2">
        <f t="shared" si="82"/>
        <v>3.2830297038273475</v>
      </c>
      <c r="S552" s="3">
        <f>1-R552/MAX(R$2:R552)</f>
        <v>0</v>
      </c>
    </row>
    <row r="553" spans="1:19" x14ac:dyDescent="0.15">
      <c r="A553" s="1">
        <v>39189</v>
      </c>
      <c r="B553">
        <v>3273.43</v>
      </c>
      <c r="C553">
        <v>3288.17</v>
      </c>
      <c r="D553">
        <v>3182.95</v>
      </c>
      <c r="E553" s="2">
        <v>3283.6</v>
      </c>
      <c r="F553" s="16">
        <v>133823422464</v>
      </c>
      <c r="G553" s="3">
        <f t="shared" si="80"/>
        <v>8.4766584766584607E-3</v>
      </c>
      <c r="H553" s="3">
        <f>1-E553/MAX(E$2:E553)</f>
        <v>0</v>
      </c>
      <c r="I553" s="2">
        <f t="shared" si="83"/>
        <v>3236.2766666666666</v>
      </c>
      <c r="J553" s="2">
        <f t="shared" si="86"/>
        <v>3181.36</v>
      </c>
      <c r="K553" s="2">
        <f t="shared" si="87"/>
        <v>3057.7849999999999</v>
      </c>
      <c r="L553" s="2">
        <f t="shared" si="88"/>
        <v>2888.1812500000001</v>
      </c>
      <c r="M553" s="2">
        <f t="shared" si="79"/>
        <v>2701.9091666666677</v>
      </c>
      <c r="N553" s="2">
        <f t="shared" si="84"/>
        <v>2882.6251388888891</v>
      </c>
      <c r="O553" s="4" t="str">
        <f t="shared" si="85"/>
        <v>买</v>
      </c>
      <c r="P553" s="4" t="str">
        <f t="shared" si="81"/>
        <v/>
      </c>
      <c r="Q553" s="3">
        <f>IF(O552="买",E553/E552-1,0)-IF(P553=1,计算结果!B$17,0)</f>
        <v>8.4766584766584607E-3</v>
      </c>
      <c r="R553" s="2">
        <f t="shared" si="82"/>
        <v>3.310858825395417</v>
      </c>
      <c r="S553" s="3">
        <f>1-R553/MAX(R$2:R553)</f>
        <v>0</v>
      </c>
    </row>
    <row r="554" spans="1:19" x14ac:dyDescent="0.15">
      <c r="A554" s="1">
        <v>39190</v>
      </c>
      <c r="B554">
        <v>3294.21</v>
      </c>
      <c r="C554">
        <v>3311.98</v>
      </c>
      <c r="D554">
        <v>3244.93</v>
      </c>
      <c r="E554" s="2">
        <v>3304.5</v>
      </c>
      <c r="F554" s="16">
        <v>129242251264</v>
      </c>
      <c r="G554" s="3">
        <f t="shared" si="80"/>
        <v>6.3649652820074731E-3</v>
      </c>
      <c r="H554" s="3">
        <f>1-E554/MAX(E$2:E554)</f>
        <v>0</v>
      </c>
      <c r="I554" s="2">
        <f t="shared" si="83"/>
        <v>3281.3666666666668</v>
      </c>
      <c r="J554" s="2">
        <f t="shared" si="86"/>
        <v>3218.5149999999999</v>
      </c>
      <c r="K554" s="2">
        <f t="shared" si="87"/>
        <v>3095.6508333333331</v>
      </c>
      <c r="L554" s="2">
        <f t="shared" si="88"/>
        <v>2915.6375000000003</v>
      </c>
      <c r="M554" s="2">
        <f t="shared" si="79"/>
        <v>2722.8779166666677</v>
      </c>
      <c r="N554" s="2">
        <f t="shared" si="84"/>
        <v>2911.3887500000005</v>
      </c>
      <c r="O554" s="4" t="str">
        <f t="shared" si="85"/>
        <v>买</v>
      </c>
      <c r="P554" s="4" t="str">
        <f t="shared" si="81"/>
        <v/>
      </c>
      <c r="Q554" s="3">
        <f>IF(O553="买",E554/E553-1,0)-IF(P554=1,计算结果!B$17,0)</f>
        <v>6.3649652820074731E-3</v>
      </c>
      <c r="R554" s="2">
        <f t="shared" si="82"/>
        <v>3.3319323268726868</v>
      </c>
      <c r="S554" s="3">
        <f>1-R554/MAX(R$2:R554)</f>
        <v>0</v>
      </c>
    </row>
    <row r="555" spans="1:19" x14ac:dyDescent="0.15">
      <c r="A555" s="1">
        <v>39191</v>
      </c>
      <c r="B555">
        <v>3297.95</v>
      </c>
      <c r="C555">
        <v>3297.95</v>
      </c>
      <c r="D555">
        <v>3065.28</v>
      </c>
      <c r="E555" s="2">
        <v>3150.3</v>
      </c>
      <c r="F555" s="16">
        <v>143830319104</v>
      </c>
      <c r="G555" s="3">
        <f t="shared" si="80"/>
        <v>-4.6663640490240521E-2</v>
      </c>
      <c r="H555" s="3">
        <f>1-E555/MAX(E$2:E555)</f>
        <v>4.6663640490240521E-2</v>
      </c>
      <c r="I555" s="2">
        <f t="shared" si="83"/>
        <v>3246.1333333333337</v>
      </c>
      <c r="J555" s="2">
        <f t="shared" si="86"/>
        <v>3223.3449999999998</v>
      </c>
      <c r="K555" s="2">
        <f t="shared" si="87"/>
        <v>3117.5</v>
      </c>
      <c r="L555" s="2">
        <f t="shared" si="88"/>
        <v>2938.3904166666671</v>
      </c>
      <c r="M555" s="2">
        <f t="shared" si="79"/>
        <v>2741.1800000000007</v>
      </c>
      <c r="N555" s="2">
        <f t="shared" si="84"/>
        <v>2932.3568055555556</v>
      </c>
      <c r="O555" s="4" t="str">
        <f t="shared" si="85"/>
        <v>买</v>
      </c>
      <c r="P555" s="4" t="str">
        <f t="shared" si="81"/>
        <v/>
      </c>
      <c r="Q555" s="3">
        <f>IF(O554="买",E555/E554-1,0)-IF(P555=1,计算结果!B$17,0)</f>
        <v>-4.6663640490240521E-2</v>
      </c>
      <c r="R555" s="2">
        <f t="shared" si="82"/>
        <v>3.1764522346336892</v>
      </c>
      <c r="S555" s="3">
        <f>1-R555/MAX(R$2:R555)</f>
        <v>4.6663640490240521E-2</v>
      </c>
    </row>
    <row r="556" spans="1:19" x14ac:dyDescent="0.15">
      <c r="A556" s="1">
        <v>39192</v>
      </c>
      <c r="B556">
        <v>3165.67</v>
      </c>
      <c r="C556">
        <v>3297.41</v>
      </c>
      <c r="D556">
        <v>3165.67</v>
      </c>
      <c r="E556" s="2">
        <v>3289.28</v>
      </c>
      <c r="F556" s="16">
        <v>118620471296</v>
      </c>
      <c r="G556" s="3">
        <f t="shared" si="80"/>
        <v>4.4116433355553486E-2</v>
      </c>
      <c r="H556" s="3">
        <f>1-E556/MAX(E$2:E556)</f>
        <v>4.6058405205022801E-3</v>
      </c>
      <c r="I556" s="2">
        <f t="shared" si="83"/>
        <v>3248.0266666666666</v>
      </c>
      <c r="J556" s="2">
        <f t="shared" si="86"/>
        <v>3242.1516666666666</v>
      </c>
      <c r="K556" s="2">
        <f t="shared" si="87"/>
        <v>3148.9549999999999</v>
      </c>
      <c r="L556" s="2">
        <f t="shared" si="88"/>
        <v>2964.6350000000002</v>
      </c>
      <c r="M556" s="2">
        <f t="shared" si="79"/>
        <v>2761.4558333333339</v>
      </c>
      <c r="N556" s="2">
        <f t="shared" si="84"/>
        <v>2958.348611111111</v>
      </c>
      <c r="O556" s="4" t="str">
        <f t="shared" si="85"/>
        <v>买</v>
      </c>
      <c r="P556" s="4" t="str">
        <f t="shared" si="81"/>
        <v/>
      </c>
      <c r="Q556" s="3">
        <f>IF(O555="买",E556/E555-1,0)-IF(P556=1,计算结果!B$17,0)</f>
        <v>4.4116433355553486E-2</v>
      </c>
      <c r="R556" s="2">
        <f t="shared" si="82"/>
        <v>3.3165859779500053</v>
      </c>
      <c r="S556" s="3">
        <f>1-R556/MAX(R$2:R556)</f>
        <v>4.6058405205022801E-3</v>
      </c>
    </row>
    <row r="557" spans="1:19" x14ac:dyDescent="0.15">
      <c r="A557" s="1">
        <v>39195</v>
      </c>
      <c r="B557">
        <v>3330.8</v>
      </c>
      <c r="C557">
        <v>3433.52</v>
      </c>
      <c r="D557">
        <v>3330.8</v>
      </c>
      <c r="E557" s="2">
        <v>3431.32</v>
      </c>
      <c r="F557" s="16">
        <v>137583443968</v>
      </c>
      <c r="G557" s="3">
        <f t="shared" si="80"/>
        <v>4.3182702597528877E-2</v>
      </c>
      <c r="H557" s="3">
        <f>1-E557/MAX(E$2:E557)</f>
        <v>0</v>
      </c>
      <c r="I557" s="2">
        <f t="shared" si="83"/>
        <v>3290.2999999999997</v>
      </c>
      <c r="J557" s="2">
        <f t="shared" si="86"/>
        <v>3285.8333333333339</v>
      </c>
      <c r="K557" s="2">
        <f t="shared" si="87"/>
        <v>3189.478333333333</v>
      </c>
      <c r="L557" s="2">
        <f t="shared" si="88"/>
        <v>2996.2412500000009</v>
      </c>
      <c r="M557" s="2">
        <f t="shared" si="79"/>
        <v>2783.5710416666666</v>
      </c>
      <c r="N557" s="2">
        <f t="shared" si="84"/>
        <v>2989.7635416666667</v>
      </c>
      <c r="O557" s="4" t="str">
        <f t="shared" si="85"/>
        <v>买</v>
      </c>
      <c r="P557" s="4" t="str">
        <f t="shared" si="81"/>
        <v/>
      </c>
      <c r="Q557" s="3">
        <f>IF(O556="买",E557/E556-1,0)-IF(P557=1,计算结果!B$17,0)</f>
        <v>4.3182702597528877E-2</v>
      </c>
      <c r="R557" s="2">
        <f t="shared" si="82"/>
        <v>3.459805123874955</v>
      </c>
      <c r="S557" s="3">
        <f>1-R557/MAX(R$2:R557)</f>
        <v>0</v>
      </c>
    </row>
    <row r="558" spans="1:19" x14ac:dyDescent="0.15">
      <c r="A558" s="1">
        <v>39196</v>
      </c>
      <c r="B558">
        <v>3462.48</v>
      </c>
      <c r="C558">
        <v>3490.81</v>
      </c>
      <c r="D558">
        <v>3418.3</v>
      </c>
      <c r="E558" s="2">
        <v>3445.2</v>
      </c>
      <c r="F558" s="16">
        <v>149412298752</v>
      </c>
      <c r="G558" s="3">
        <f t="shared" si="80"/>
        <v>4.0450905191005138E-3</v>
      </c>
      <c r="H558" s="3">
        <f>1-E558/MAX(E$2:E558)</f>
        <v>0</v>
      </c>
      <c r="I558" s="2">
        <f t="shared" si="83"/>
        <v>3388.6</v>
      </c>
      <c r="J558" s="2">
        <f t="shared" si="86"/>
        <v>3317.3666666666672</v>
      </c>
      <c r="K558" s="2">
        <f t="shared" si="87"/>
        <v>3228.9108333333329</v>
      </c>
      <c r="L558" s="2">
        <f t="shared" si="88"/>
        <v>3027.1829166666671</v>
      </c>
      <c r="M558" s="2">
        <f t="shared" si="79"/>
        <v>2805.1252083333334</v>
      </c>
      <c r="N558" s="2">
        <f t="shared" si="84"/>
        <v>3020.4063194444443</v>
      </c>
      <c r="O558" s="4" t="str">
        <f t="shared" si="85"/>
        <v>买</v>
      </c>
      <c r="P558" s="4" t="str">
        <f t="shared" si="81"/>
        <v/>
      </c>
      <c r="Q558" s="3">
        <f>IF(O557="买",E558/E557-1,0)-IF(P558=1,计算结果!B$17,0)</f>
        <v>4.0450905191005138E-3</v>
      </c>
      <c r="R558" s="2">
        <f t="shared" si="82"/>
        <v>3.4738003487794771</v>
      </c>
      <c r="S558" s="3">
        <f>1-R558/MAX(R$2:R558)</f>
        <v>0</v>
      </c>
    </row>
    <row r="559" spans="1:19" x14ac:dyDescent="0.15">
      <c r="A559" s="1">
        <v>39197</v>
      </c>
      <c r="B559">
        <v>3432.02</v>
      </c>
      <c r="C559">
        <v>3467.83</v>
      </c>
      <c r="D559">
        <v>3376.08</v>
      </c>
      <c r="E559" s="2">
        <v>3448.28</v>
      </c>
      <c r="F559" s="16">
        <v>129089175552</v>
      </c>
      <c r="G559" s="3">
        <f t="shared" si="80"/>
        <v>8.93997445721606E-4</v>
      </c>
      <c r="H559" s="3">
        <f>1-E559/MAX(E$2:E559)</f>
        <v>0</v>
      </c>
      <c r="I559" s="2">
        <f t="shared" si="83"/>
        <v>3441.6000000000004</v>
      </c>
      <c r="J559" s="2">
        <f t="shared" si="86"/>
        <v>3344.813333333333</v>
      </c>
      <c r="K559" s="2">
        <f t="shared" si="87"/>
        <v>3263.0866666666661</v>
      </c>
      <c r="L559" s="2">
        <f t="shared" si="88"/>
        <v>3057.8895833333336</v>
      </c>
      <c r="M559" s="2">
        <f t="shared" si="79"/>
        <v>2827.021666666667</v>
      </c>
      <c r="N559" s="2">
        <f t="shared" si="84"/>
        <v>3049.3326388888891</v>
      </c>
      <c r="O559" s="4" t="str">
        <f t="shared" si="85"/>
        <v>买</v>
      </c>
      <c r="P559" s="4" t="str">
        <f t="shared" si="81"/>
        <v/>
      </c>
      <c r="Q559" s="3">
        <f>IF(O558="买",E559/E558-1,0)-IF(P559=1,计算结果!B$17,0)</f>
        <v>8.93997445721606E-4</v>
      </c>
      <c r="R559" s="2">
        <f t="shared" si="82"/>
        <v>3.4769059174182328</v>
      </c>
      <c r="S559" s="3">
        <f>1-R559/MAX(R$2:R559)</f>
        <v>0</v>
      </c>
    </row>
    <row r="560" spans="1:19" x14ac:dyDescent="0.15">
      <c r="A560" s="1">
        <v>39198</v>
      </c>
      <c r="B560">
        <v>3465.11</v>
      </c>
      <c r="C560">
        <v>3493.91</v>
      </c>
      <c r="D560">
        <v>3438.88</v>
      </c>
      <c r="E560" s="2">
        <v>3493.58</v>
      </c>
      <c r="F560" s="16">
        <v>107807047680</v>
      </c>
      <c r="G560" s="3">
        <f t="shared" si="80"/>
        <v>1.313698423561882E-2</v>
      </c>
      <c r="H560" s="3">
        <f>1-E560/MAX(E$2:E560)</f>
        <v>0</v>
      </c>
      <c r="I560" s="2">
        <f t="shared" si="83"/>
        <v>3462.353333333333</v>
      </c>
      <c r="J560" s="2">
        <f t="shared" si="86"/>
        <v>3376.3266666666664</v>
      </c>
      <c r="K560" s="2">
        <f t="shared" si="87"/>
        <v>3297.4208333333336</v>
      </c>
      <c r="L560" s="2">
        <f t="shared" si="88"/>
        <v>3090.2775000000001</v>
      </c>
      <c r="M560" s="2">
        <f t="shared" si="79"/>
        <v>2848.0256250000002</v>
      </c>
      <c r="N560" s="2">
        <f t="shared" si="84"/>
        <v>3078.5746527777778</v>
      </c>
      <c r="O560" s="4" t="str">
        <f t="shared" si="85"/>
        <v>买</v>
      </c>
      <c r="P560" s="4" t="str">
        <f t="shared" si="81"/>
        <v/>
      </c>
      <c r="Q560" s="3">
        <f>IF(O559="买",E560/E559-1,0)-IF(P560=1,计算结果!B$17,0)</f>
        <v>1.313698423561882E-2</v>
      </c>
      <c r="R560" s="2">
        <f t="shared" si="82"/>
        <v>3.5225819756440861</v>
      </c>
      <c r="S560" s="3">
        <f>1-R560/MAX(R$2:R560)</f>
        <v>0</v>
      </c>
    </row>
    <row r="561" spans="1:19" x14ac:dyDescent="0.15">
      <c r="A561" s="1">
        <v>39199</v>
      </c>
      <c r="B561">
        <v>3499.94</v>
      </c>
      <c r="C561">
        <v>3503.89</v>
      </c>
      <c r="D561">
        <v>3436</v>
      </c>
      <c r="E561" s="2">
        <v>3470.52</v>
      </c>
      <c r="F561" s="16">
        <v>113722810368</v>
      </c>
      <c r="G561" s="3">
        <f t="shared" si="80"/>
        <v>-6.6006789596917415E-3</v>
      </c>
      <c r="H561" s="3">
        <f>1-E561/MAX(E$2:E561)</f>
        <v>6.6006789596917415E-3</v>
      </c>
      <c r="I561" s="2">
        <f t="shared" si="83"/>
        <v>3470.7933333333335</v>
      </c>
      <c r="J561" s="2">
        <f t="shared" si="86"/>
        <v>3429.6966666666667</v>
      </c>
      <c r="K561" s="2">
        <f t="shared" si="87"/>
        <v>3326.5208333333335</v>
      </c>
      <c r="L561" s="2">
        <f t="shared" si="88"/>
        <v>3119.7145833333338</v>
      </c>
      <c r="M561" s="2">
        <f t="shared" si="79"/>
        <v>2867.7733333333331</v>
      </c>
      <c r="N561" s="2">
        <f t="shared" si="84"/>
        <v>3104.6695833333338</v>
      </c>
      <c r="O561" s="4" t="str">
        <f t="shared" si="85"/>
        <v>买</v>
      </c>
      <c r="P561" s="4" t="str">
        <f t="shared" si="81"/>
        <v/>
      </c>
      <c r="Q561" s="3">
        <f>IF(O560="买",E561/E560-1,0)-IF(P561=1,计算结果!B$17,0)</f>
        <v>-6.6006789596917415E-3</v>
      </c>
      <c r="R561" s="2">
        <f t="shared" si="82"/>
        <v>3.499330542913663</v>
      </c>
      <c r="S561" s="3">
        <f>1-R561/MAX(R$2:R561)</f>
        <v>6.6006789596917415E-3</v>
      </c>
    </row>
    <row r="562" spans="1:19" x14ac:dyDescent="0.15">
      <c r="A562" s="1">
        <v>39202</v>
      </c>
      <c r="B562">
        <v>3487.36</v>
      </c>
      <c r="C562">
        <v>3568.68</v>
      </c>
      <c r="D562">
        <v>3478.93</v>
      </c>
      <c r="E562" s="2">
        <v>3558.71</v>
      </c>
      <c r="F562" s="16">
        <v>138081370112</v>
      </c>
      <c r="G562" s="3">
        <f t="shared" si="80"/>
        <v>2.5411177575694666E-2</v>
      </c>
      <c r="H562" s="3">
        <f>1-E562/MAX(E$2:E562)</f>
        <v>0</v>
      </c>
      <c r="I562" s="2">
        <f t="shared" si="83"/>
        <v>3507.6033333333339</v>
      </c>
      <c r="J562" s="2">
        <f t="shared" si="86"/>
        <v>3474.6016666666669</v>
      </c>
      <c r="K562" s="2">
        <f t="shared" si="87"/>
        <v>3358.3766666666666</v>
      </c>
      <c r="L562" s="2">
        <f t="shared" si="88"/>
        <v>3151.9933333333338</v>
      </c>
      <c r="M562" s="2">
        <f t="shared" ref="M562:M625" si="89">AVERAGE(E515:E562)</f>
        <v>2887.9891666666663</v>
      </c>
      <c r="N562" s="2">
        <f t="shared" si="84"/>
        <v>3132.7863888888892</v>
      </c>
      <c r="O562" s="4" t="str">
        <f t="shared" si="85"/>
        <v>买</v>
      </c>
      <c r="P562" s="4" t="str">
        <f t="shared" si="81"/>
        <v/>
      </c>
      <c r="Q562" s="3">
        <f>IF(O561="买",E562/E561-1,0)-IF(P562=1,计算结果!B$17,0)</f>
        <v>2.5411177575694666E-2</v>
      </c>
      <c r="R562" s="2">
        <f t="shared" si="82"/>
        <v>3.5882526527356942</v>
      </c>
      <c r="S562" s="3">
        <f>1-R562/MAX(R$2:R562)</f>
        <v>0</v>
      </c>
    </row>
    <row r="563" spans="1:19" x14ac:dyDescent="0.15">
      <c r="A563" s="1">
        <v>39210</v>
      </c>
      <c r="B563">
        <v>3643.81</v>
      </c>
      <c r="C563">
        <v>3699.37</v>
      </c>
      <c r="D563">
        <v>3618.78</v>
      </c>
      <c r="E563" s="2">
        <v>3686.03</v>
      </c>
      <c r="F563" s="16">
        <v>153677414400</v>
      </c>
      <c r="G563" s="3">
        <f t="shared" si="80"/>
        <v>3.5777009084752676E-2</v>
      </c>
      <c r="H563" s="3">
        <f>1-E563/MAX(E$2:E563)</f>
        <v>0</v>
      </c>
      <c r="I563" s="2">
        <f t="shared" si="83"/>
        <v>3571.7533333333336</v>
      </c>
      <c r="J563" s="2">
        <f t="shared" si="86"/>
        <v>3517.0533333333333</v>
      </c>
      <c r="K563" s="2">
        <f t="shared" si="87"/>
        <v>3401.4433333333332</v>
      </c>
      <c r="L563" s="2">
        <f t="shared" si="88"/>
        <v>3189.0091666666667</v>
      </c>
      <c r="M563" s="2">
        <f t="shared" si="89"/>
        <v>2909.1849999999999</v>
      </c>
      <c r="N563" s="2">
        <f t="shared" si="84"/>
        <v>3166.5458333333331</v>
      </c>
      <c r="O563" s="4" t="str">
        <f t="shared" si="85"/>
        <v>买</v>
      </c>
      <c r="P563" s="4" t="str">
        <f t="shared" si="81"/>
        <v/>
      </c>
      <c r="Q563" s="3">
        <f>IF(O562="买",E563/E562-1,0)-IF(P563=1,计算结果!B$17,0)</f>
        <v>3.5777009084752676E-2</v>
      </c>
      <c r="R563" s="2">
        <f t="shared" si="82"/>
        <v>3.7166296004910069</v>
      </c>
      <c r="S563" s="3">
        <f>1-R563/MAX(R$2:R563)</f>
        <v>0</v>
      </c>
    </row>
    <row r="564" spans="1:19" x14ac:dyDescent="0.15">
      <c r="A564" s="1">
        <v>39211</v>
      </c>
      <c r="B564">
        <v>3699.3</v>
      </c>
      <c r="C564">
        <v>3717.34</v>
      </c>
      <c r="D564">
        <v>3556.61</v>
      </c>
      <c r="E564" s="2">
        <v>3701.28</v>
      </c>
      <c r="F564" s="16">
        <v>189060481024</v>
      </c>
      <c r="G564" s="3">
        <f t="shared" si="80"/>
        <v>4.1372425075216768E-3</v>
      </c>
      <c r="H564" s="3">
        <f>1-E564/MAX(E$2:E564)</f>
        <v>0</v>
      </c>
      <c r="I564" s="2">
        <f t="shared" si="83"/>
        <v>3648.6733333333336</v>
      </c>
      <c r="J564" s="2">
        <f t="shared" si="86"/>
        <v>3559.7333333333331</v>
      </c>
      <c r="K564" s="2">
        <f t="shared" si="87"/>
        <v>3438.5500000000006</v>
      </c>
      <c r="L564" s="2">
        <f t="shared" si="88"/>
        <v>3227.2583333333332</v>
      </c>
      <c r="M564" s="2">
        <f t="shared" si="89"/>
        <v>2930.5295833333334</v>
      </c>
      <c r="N564" s="2">
        <f t="shared" si="84"/>
        <v>3198.7793055555558</v>
      </c>
      <c r="O564" s="4" t="str">
        <f t="shared" si="85"/>
        <v>买</v>
      </c>
      <c r="P564" s="4" t="str">
        <f t="shared" si="81"/>
        <v/>
      </c>
      <c r="Q564" s="3">
        <f>IF(O563="买",E564/E563-1,0)-IF(P564=1,计算结果!B$17,0)</f>
        <v>4.1372425075216768E-3</v>
      </c>
      <c r="R564" s="2">
        <f t="shared" si="82"/>
        <v>3.7320061984588717</v>
      </c>
      <c r="S564" s="3">
        <f>1-R564/MAX(R$2:R564)</f>
        <v>0</v>
      </c>
    </row>
    <row r="565" spans="1:19" x14ac:dyDescent="0.15">
      <c r="A565" s="1">
        <v>39212</v>
      </c>
      <c r="B565">
        <v>3703.52</v>
      </c>
      <c r="C565">
        <v>3742.23</v>
      </c>
      <c r="D565">
        <v>3671.81</v>
      </c>
      <c r="E565" s="2">
        <v>3724.51</v>
      </c>
      <c r="F565" s="16">
        <v>153159221248</v>
      </c>
      <c r="G565" s="3">
        <f t="shared" si="80"/>
        <v>6.2762071499589123E-3</v>
      </c>
      <c r="H565" s="3">
        <f>1-E565/MAX(E$2:E565)</f>
        <v>0</v>
      </c>
      <c r="I565" s="2">
        <f t="shared" si="83"/>
        <v>3703.94</v>
      </c>
      <c r="J565" s="2">
        <f t="shared" si="86"/>
        <v>3605.7716666666674</v>
      </c>
      <c r="K565" s="2">
        <f t="shared" si="87"/>
        <v>3475.2925</v>
      </c>
      <c r="L565" s="2">
        <f t="shared" si="88"/>
        <v>3266.5387499999997</v>
      </c>
      <c r="M565" s="2">
        <f t="shared" si="89"/>
        <v>2951.7135416666674</v>
      </c>
      <c r="N565" s="2">
        <f t="shared" si="84"/>
        <v>3231.1815972222225</v>
      </c>
      <c r="O565" s="4" t="str">
        <f t="shared" si="85"/>
        <v>买</v>
      </c>
      <c r="P565" s="4" t="str">
        <f t="shared" si="81"/>
        <v/>
      </c>
      <c r="Q565" s="3">
        <f>IF(O564="买",E565/E564-1,0)-IF(P565=1,计算结果!B$17,0)</f>
        <v>6.2762071499589123E-3</v>
      </c>
      <c r="R565" s="2">
        <f t="shared" si="82"/>
        <v>3.7554290424453303</v>
      </c>
      <c r="S565" s="3">
        <f>1-R565/MAX(R$2:R565)</f>
        <v>0</v>
      </c>
    </row>
    <row r="566" spans="1:19" x14ac:dyDescent="0.15">
      <c r="A566" s="1">
        <v>39213</v>
      </c>
      <c r="B566">
        <v>3696.29</v>
      </c>
      <c r="C566">
        <v>3715.37</v>
      </c>
      <c r="D566">
        <v>3629.71</v>
      </c>
      <c r="E566" s="2">
        <v>3702.61</v>
      </c>
      <c r="F566" s="16">
        <v>133773918208</v>
      </c>
      <c r="G566" s="3">
        <f t="shared" si="80"/>
        <v>-5.8799681031868056E-3</v>
      </c>
      <c r="H566" s="3">
        <f>1-E566/MAX(E$2:E566)</f>
        <v>5.8799681031868056E-3</v>
      </c>
      <c r="I566" s="2">
        <f t="shared" si="83"/>
        <v>3709.4666666666672</v>
      </c>
      <c r="J566" s="2">
        <f t="shared" si="86"/>
        <v>3640.6100000000006</v>
      </c>
      <c r="K566" s="2">
        <f t="shared" si="87"/>
        <v>3508.4683333333337</v>
      </c>
      <c r="L566" s="2">
        <f t="shared" si="88"/>
        <v>3302.0595833333332</v>
      </c>
      <c r="M566" s="2">
        <f t="shared" si="89"/>
        <v>2977.653541666667</v>
      </c>
      <c r="N566" s="2">
        <f t="shared" si="84"/>
        <v>3262.727152777778</v>
      </c>
      <c r="O566" s="4" t="str">
        <f t="shared" si="85"/>
        <v>买</v>
      </c>
      <c r="P566" s="4" t="str">
        <f t="shared" si="81"/>
        <v/>
      </c>
      <c r="Q566" s="3">
        <f>IF(O565="买",E566/E565-1,0)-IF(P566=1,计算结果!B$17,0)</f>
        <v>-5.8799681031868056E-3</v>
      </c>
      <c r="R566" s="2">
        <f t="shared" si="82"/>
        <v>3.7333472394619704</v>
      </c>
      <c r="S566" s="3">
        <f>1-R566/MAX(R$2:R566)</f>
        <v>5.8799681031868056E-3</v>
      </c>
    </row>
    <row r="567" spans="1:19" x14ac:dyDescent="0.15">
      <c r="A567" s="1">
        <v>39216</v>
      </c>
      <c r="B567">
        <v>3648.27</v>
      </c>
      <c r="C567">
        <v>3769.16</v>
      </c>
      <c r="D567">
        <v>3620.86</v>
      </c>
      <c r="E567" s="2">
        <v>3734.42</v>
      </c>
      <c r="F567" s="16">
        <v>137156730880</v>
      </c>
      <c r="G567" s="3">
        <f t="shared" si="80"/>
        <v>8.5912369922838128E-3</v>
      </c>
      <c r="H567" s="3">
        <f>1-E567/MAX(E$2:E567)</f>
        <v>0</v>
      </c>
      <c r="I567" s="2">
        <f t="shared" si="83"/>
        <v>3720.5133333333338</v>
      </c>
      <c r="J567" s="2">
        <f t="shared" si="86"/>
        <v>3684.5933333333328</v>
      </c>
      <c r="K567" s="2">
        <f t="shared" si="87"/>
        <v>3557.145</v>
      </c>
      <c r="L567" s="2">
        <f t="shared" si="88"/>
        <v>3337.3224999999998</v>
      </c>
      <c r="M567" s="2">
        <f t="shared" si="89"/>
        <v>3002.4420833333338</v>
      </c>
      <c r="N567" s="2">
        <f t="shared" si="84"/>
        <v>3298.9698611111112</v>
      </c>
      <c r="O567" s="4" t="str">
        <f t="shared" si="85"/>
        <v>买</v>
      </c>
      <c r="P567" s="4" t="str">
        <f t="shared" si="81"/>
        <v/>
      </c>
      <c r="Q567" s="3">
        <f>IF(O566="买",E567/E566-1,0)-IF(P567=1,计算结果!B$17,0)</f>
        <v>8.5912369922838128E-3</v>
      </c>
      <c r="R567" s="2">
        <f t="shared" si="82"/>
        <v>3.7654213103706766</v>
      </c>
      <c r="S567" s="3">
        <f>1-R567/MAX(R$2:R567)</f>
        <v>0</v>
      </c>
    </row>
    <row r="568" spans="1:19" x14ac:dyDescent="0.15">
      <c r="A568" s="1">
        <v>39217</v>
      </c>
      <c r="B568">
        <v>3739.05</v>
      </c>
      <c r="C568">
        <v>3751.64</v>
      </c>
      <c r="D568">
        <v>3600.21</v>
      </c>
      <c r="E568" s="2">
        <v>3604.64</v>
      </c>
      <c r="F568" s="16">
        <v>138220191744</v>
      </c>
      <c r="G568" s="3">
        <f t="shared" si="80"/>
        <v>-3.4752384573775941E-2</v>
      </c>
      <c r="H568" s="3">
        <f>1-E568/MAX(E$2:E568)</f>
        <v>3.4752384573775941E-2</v>
      </c>
      <c r="I568" s="2">
        <f t="shared" si="83"/>
        <v>3680.5566666666668</v>
      </c>
      <c r="J568" s="2">
        <f t="shared" si="86"/>
        <v>3692.248333333333</v>
      </c>
      <c r="K568" s="2">
        <f t="shared" si="87"/>
        <v>3583.4249999999997</v>
      </c>
      <c r="L568" s="2">
        <f t="shared" si="88"/>
        <v>3366.1899999999991</v>
      </c>
      <c r="M568" s="2">
        <f t="shared" si="89"/>
        <v>3026.0066666666676</v>
      </c>
      <c r="N568" s="2">
        <f t="shared" si="84"/>
        <v>3325.2072222222218</v>
      </c>
      <c r="O568" s="4" t="str">
        <f t="shared" si="85"/>
        <v>买</v>
      </c>
      <c r="P568" s="4" t="str">
        <f t="shared" si="81"/>
        <v/>
      </c>
      <c r="Q568" s="3">
        <f>IF(O567="买",E568/E567-1,0)-IF(P568=1,计算结果!B$17,0)</f>
        <v>-3.4752384573775941E-2</v>
      </c>
      <c r="R568" s="2">
        <f t="shared" si="82"/>
        <v>3.6345639409103834</v>
      </c>
      <c r="S568" s="3">
        <f>1-R568/MAX(R$2:R568)</f>
        <v>3.4752384573775941E-2</v>
      </c>
    </row>
    <row r="569" spans="1:19" x14ac:dyDescent="0.15">
      <c r="A569" s="1">
        <v>39218</v>
      </c>
      <c r="B569">
        <v>3598</v>
      </c>
      <c r="C569">
        <v>3700.65</v>
      </c>
      <c r="D569">
        <v>3557.2</v>
      </c>
      <c r="E569" s="2">
        <v>3700.29</v>
      </c>
      <c r="F569" s="16">
        <v>126693810176</v>
      </c>
      <c r="G569" s="3">
        <f t="shared" si="80"/>
        <v>2.6535243463979841E-2</v>
      </c>
      <c r="H569" s="3">
        <f>1-E569/MAX(E$2:E569)</f>
        <v>9.1393040954150795E-3</v>
      </c>
      <c r="I569" s="2">
        <f t="shared" si="83"/>
        <v>3679.7833333333328</v>
      </c>
      <c r="J569" s="2">
        <f t="shared" si="86"/>
        <v>3694.6250000000005</v>
      </c>
      <c r="K569" s="2">
        <f t="shared" si="87"/>
        <v>3605.8391666666666</v>
      </c>
      <c r="L569" s="2">
        <f t="shared" si="88"/>
        <v>3397.6587499999991</v>
      </c>
      <c r="M569" s="2">
        <f t="shared" si="89"/>
        <v>3050.8308333333348</v>
      </c>
      <c r="N569" s="2">
        <f t="shared" si="84"/>
        <v>3351.4429166666669</v>
      </c>
      <c r="O569" s="4" t="str">
        <f t="shared" si="85"/>
        <v>买</v>
      </c>
      <c r="P569" s="4" t="str">
        <f t="shared" si="81"/>
        <v/>
      </c>
      <c r="Q569" s="3">
        <f>IF(O568="买",E569/E568-1,0)-IF(P569=1,计算结果!B$17,0)</f>
        <v>2.6535243463979841E-2</v>
      </c>
      <c r="R569" s="2">
        <f t="shared" si="82"/>
        <v>3.7310079799678424</v>
      </c>
      <c r="S569" s="3">
        <f>1-R569/MAX(R$2:R569)</f>
        <v>9.1393040954151905E-3</v>
      </c>
    </row>
    <row r="570" spans="1:19" x14ac:dyDescent="0.15">
      <c r="A570" s="1">
        <v>39219</v>
      </c>
      <c r="B570">
        <v>3716.44</v>
      </c>
      <c r="C570">
        <v>3794.16</v>
      </c>
      <c r="D570">
        <v>3705.27</v>
      </c>
      <c r="E570" s="2">
        <v>3778.6</v>
      </c>
      <c r="F570" s="16">
        <v>135459102720</v>
      </c>
      <c r="G570" s="3">
        <f t="shared" si="80"/>
        <v>2.116320612708722E-2</v>
      </c>
      <c r="H570" s="3">
        <f>1-E570/MAX(E$2:E570)</f>
        <v>0</v>
      </c>
      <c r="I570" s="2">
        <f t="shared" si="83"/>
        <v>3694.51</v>
      </c>
      <c r="J570" s="2">
        <f t="shared" si="86"/>
        <v>3707.5116666666668</v>
      </c>
      <c r="K570" s="2">
        <f t="shared" si="87"/>
        <v>3633.6224999999995</v>
      </c>
      <c r="L570" s="2">
        <f t="shared" si="88"/>
        <v>3431.266666666666</v>
      </c>
      <c r="M570" s="2">
        <f t="shared" si="89"/>
        <v>3077.9764583333344</v>
      </c>
      <c r="N570" s="2">
        <f t="shared" si="84"/>
        <v>3380.9552083333333</v>
      </c>
      <c r="O570" s="4" t="str">
        <f t="shared" si="85"/>
        <v>买</v>
      </c>
      <c r="P570" s="4" t="str">
        <f t="shared" si="81"/>
        <v/>
      </c>
      <c r="Q570" s="3">
        <f>IF(O569="买",E570/E569-1,0)-IF(P570=1,计算结果!B$17,0)</f>
        <v>2.116320612708722E-2</v>
      </c>
      <c r="R570" s="2">
        <f t="shared" si="82"/>
        <v>3.8099680709097092</v>
      </c>
      <c r="S570" s="3">
        <f>1-R570/MAX(R$2:R570)</f>
        <v>0</v>
      </c>
    </row>
    <row r="571" spans="1:19" x14ac:dyDescent="0.15">
      <c r="A571" s="1">
        <v>39220</v>
      </c>
      <c r="B571">
        <v>3771.27</v>
      </c>
      <c r="C571">
        <v>3805.21</v>
      </c>
      <c r="D571">
        <v>3746.24</v>
      </c>
      <c r="E571" s="2">
        <v>3776.63</v>
      </c>
      <c r="F571" s="16">
        <v>120741773312</v>
      </c>
      <c r="G571" s="3">
        <f t="shared" si="80"/>
        <v>-5.2135711639222926E-4</v>
      </c>
      <c r="H571" s="3">
        <f>1-E571/MAX(E$2:E571)</f>
        <v>5.2135711639222926E-4</v>
      </c>
      <c r="I571" s="2">
        <f t="shared" si="83"/>
        <v>3751.84</v>
      </c>
      <c r="J571" s="2">
        <f t="shared" si="86"/>
        <v>3716.1983333333333</v>
      </c>
      <c r="K571" s="2">
        <f t="shared" si="87"/>
        <v>3660.9850000000001</v>
      </c>
      <c r="L571" s="2">
        <f t="shared" si="88"/>
        <v>3462.0358333333334</v>
      </c>
      <c r="M571" s="2">
        <f t="shared" si="89"/>
        <v>3104.1502083333348</v>
      </c>
      <c r="N571" s="2">
        <f t="shared" si="84"/>
        <v>3409.0570138888893</v>
      </c>
      <c r="O571" s="4" t="str">
        <f t="shared" si="85"/>
        <v>买</v>
      </c>
      <c r="P571" s="4" t="str">
        <f t="shared" si="81"/>
        <v/>
      </c>
      <c r="Q571" s="3">
        <f>IF(O570="买",E571/E570-1,0)-IF(P571=1,计算结果!B$17,0)</f>
        <v>-5.2135711639222926E-4</v>
      </c>
      <c r="R571" s="2">
        <f t="shared" si="82"/>
        <v>3.8079817169427135</v>
      </c>
      <c r="S571" s="3">
        <f>1-R571/MAX(R$2:R571)</f>
        <v>5.2135711639222926E-4</v>
      </c>
    </row>
    <row r="572" spans="1:19" x14ac:dyDescent="0.15">
      <c r="A572" s="1">
        <v>39223</v>
      </c>
      <c r="B572">
        <v>3650.8</v>
      </c>
      <c r="C572">
        <v>3843.84</v>
      </c>
      <c r="D572">
        <v>3643.08</v>
      </c>
      <c r="E572" s="2">
        <v>3831.44</v>
      </c>
      <c r="F572" s="16">
        <v>145129799680</v>
      </c>
      <c r="G572" s="3">
        <f t="shared" si="80"/>
        <v>1.4512938784048135E-2</v>
      </c>
      <c r="H572" s="3">
        <f>1-E572/MAX(E$2:E572)</f>
        <v>0</v>
      </c>
      <c r="I572" s="2">
        <f t="shared" si="83"/>
        <v>3795.5566666666668</v>
      </c>
      <c r="J572" s="2">
        <f t="shared" si="86"/>
        <v>3737.6699999999996</v>
      </c>
      <c r="K572" s="2">
        <f t="shared" si="87"/>
        <v>3689.14</v>
      </c>
      <c r="L572" s="2">
        <f t="shared" si="88"/>
        <v>3493.280416666667</v>
      </c>
      <c r="M572" s="2">
        <f t="shared" si="89"/>
        <v>3130.0252083333348</v>
      </c>
      <c r="N572" s="2">
        <f t="shared" si="84"/>
        <v>3437.4818750000009</v>
      </c>
      <c r="O572" s="4" t="str">
        <f t="shared" si="85"/>
        <v>买</v>
      </c>
      <c r="P572" s="4" t="str">
        <f t="shared" si="81"/>
        <v/>
      </c>
      <c r="Q572" s="3">
        <f>IF(O571="买",E572/E571-1,0)-IF(P572=1,计算结果!B$17,0)</f>
        <v>1.4512938784048135E-2</v>
      </c>
      <c r="R572" s="2">
        <f t="shared" si="82"/>
        <v>3.8632467224914775</v>
      </c>
      <c r="S572" s="3">
        <f>1-R572/MAX(R$2:R572)</f>
        <v>0</v>
      </c>
    </row>
    <row r="573" spans="1:19" x14ac:dyDescent="0.15">
      <c r="A573" s="1">
        <v>39224</v>
      </c>
      <c r="B573">
        <v>3849.04</v>
      </c>
      <c r="C573">
        <v>3893.19</v>
      </c>
      <c r="D573">
        <v>3849.04</v>
      </c>
      <c r="E573" s="2">
        <v>3870.49</v>
      </c>
      <c r="F573" s="16">
        <v>161323368448</v>
      </c>
      <c r="G573" s="3">
        <f t="shared" si="80"/>
        <v>1.0191990478775503E-2</v>
      </c>
      <c r="H573" s="3">
        <f>1-E573/MAX(E$2:E573)</f>
        <v>0</v>
      </c>
      <c r="I573" s="2">
        <f t="shared" si="83"/>
        <v>3826.1866666666665</v>
      </c>
      <c r="J573" s="2">
        <f t="shared" si="86"/>
        <v>3760.3483333333329</v>
      </c>
      <c r="K573" s="2">
        <f t="shared" si="87"/>
        <v>3722.4708333333328</v>
      </c>
      <c r="L573" s="2">
        <f t="shared" si="88"/>
        <v>3524.4958333333338</v>
      </c>
      <c r="M573" s="2">
        <f t="shared" si="89"/>
        <v>3155.9181250000006</v>
      </c>
      <c r="N573" s="2">
        <f t="shared" si="84"/>
        <v>3467.6282638888893</v>
      </c>
      <c r="O573" s="4" t="str">
        <f t="shared" si="85"/>
        <v>买</v>
      </c>
      <c r="P573" s="4" t="str">
        <f t="shared" si="81"/>
        <v/>
      </c>
      <c r="Q573" s="3">
        <f>IF(O572="买",E573/E572-1,0)-IF(P573=1,计算结果!B$17,0)</f>
        <v>1.0191990478775503E-2</v>
      </c>
      <c r="R573" s="2">
        <f t="shared" si="82"/>
        <v>3.9026208963042714</v>
      </c>
      <c r="S573" s="3">
        <f>1-R573/MAX(R$2:R573)</f>
        <v>0</v>
      </c>
    </row>
    <row r="574" spans="1:19" x14ac:dyDescent="0.15">
      <c r="A574" s="1">
        <v>39225</v>
      </c>
      <c r="B574">
        <v>3879.76</v>
      </c>
      <c r="C574">
        <v>3939.49</v>
      </c>
      <c r="D574">
        <v>3853.91</v>
      </c>
      <c r="E574" s="2">
        <v>3938.95</v>
      </c>
      <c r="F574" s="16">
        <v>147494469632</v>
      </c>
      <c r="G574" s="3">
        <f t="shared" si="80"/>
        <v>1.7687682954871331E-2</v>
      </c>
      <c r="H574" s="3">
        <f>1-E574/MAX(E$2:E574)</f>
        <v>0</v>
      </c>
      <c r="I574" s="2">
        <f t="shared" si="83"/>
        <v>3880.2933333333335</v>
      </c>
      <c r="J574" s="2">
        <f t="shared" si="86"/>
        <v>3816.0666666666671</v>
      </c>
      <c r="K574" s="2">
        <f t="shared" si="87"/>
        <v>3754.1574999999993</v>
      </c>
      <c r="L574" s="2">
        <f t="shared" si="88"/>
        <v>3556.2670833333336</v>
      </c>
      <c r="M574" s="2">
        <f t="shared" si="89"/>
        <v>3183.5756250000009</v>
      </c>
      <c r="N574" s="2">
        <f t="shared" si="84"/>
        <v>3498.0000694444448</v>
      </c>
      <c r="O574" s="4" t="str">
        <f t="shared" si="85"/>
        <v>买</v>
      </c>
      <c r="P574" s="4" t="str">
        <f t="shared" si="81"/>
        <v/>
      </c>
      <c r="Q574" s="3">
        <f>IF(O573="买",E574/E573-1,0)-IF(P574=1,计算结果!B$17,0)</f>
        <v>1.7687682954871331E-2</v>
      </c>
      <c r="R574" s="2">
        <f t="shared" si="82"/>
        <v>3.9716492174111573</v>
      </c>
      <c r="S574" s="3">
        <f>1-R574/MAX(R$2:R574)</f>
        <v>0</v>
      </c>
    </row>
    <row r="575" spans="1:19" x14ac:dyDescent="0.15">
      <c r="A575" s="1">
        <v>39226</v>
      </c>
      <c r="B575">
        <v>3953.89</v>
      </c>
      <c r="C575">
        <v>3972.58</v>
      </c>
      <c r="D575">
        <v>3858.51</v>
      </c>
      <c r="E575" s="2">
        <v>3919.75</v>
      </c>
      <c r="F575" s="16">
        <v>172374228992</v>
      </c>
      <c r="G575" s="3">
        <f t="shared" si="80"/>
        <v>-4.8743954607192164E-3</v>
      </c>
      <c r="H575" s="3">
        <f>1-E575/MAX(E$2:E575)</f>
        <v>4.8743954607192164E-3</v>
      </c>
      <c r="I575" s="2">
        <f t="shared" si="83"/>
        <v>3909.7299999999996</v>
      </c>
      <c r="J575" s="2">
        <f t="shared" si="86"/>
        <v>3852.6433333333334</v>
      </c>
      <c r="K575" s="2">
        <f t="shared" si="87"/>
        <v>3773.6341666666667</v>
      </c>
      <c r="L575" s="2">
        <f t="shared" si="88"/>
        <v>3587.5387500000002</v>
      </c>
      <c r="M575" s="2">
        <f t="shared" si="89"/>
        <v>3210.733541666667</v>
      </c>
      <c r="N575" s="2">
        <f t="shared" si="84"/>
        <v>3523.9688194444443</v>
      </c>
      <c r="O575" s="4" t="str">
        <f t="shared" si="85"/>
        <v>买</v>
      </c>
      <c r="P575" s="4" t="str">
        <f t="shared" si="81"/>
        <v/>
      </c>
      <c r="Q575" s="3">
        <f>IF(O574="买",E575/E574-1,0)-IF(P575=1,计算结果!B$17,0)</f>
        <v>-4.8743954607192164E-3</v>
      </c>
      <c r="R575" s="2">
        <f t="shared" si="82"/>
        <v>3.9522898284942394</v>
      </c>
      <c r="S575" s="3">
        <f>1-R575/MAX(R$2:R575)</f>
        <v>4.8743954607192164E-3</v>
      </c>
    </row>
    <row r="576" spans="1:19" x14ac:dyDescent="0.15">
      <c r="A576" s="1">
        <v>39227</v>
      </c>
      <c r="B576">
        <v>3907.73</v>
      </c>
      <c r="C576">
        <v>3996.85</v>
      </c>
      <c r="D576">
        <v>3888.31</v>
      </c>
      <c r="E576" s="2">
        <v>3985.25</v>
      </c>
      <c r="F576" s="16">
        <v>150809051136</v>
      </c>
      <c r="G576" s="3">
        <f t="shared" si="80"/>
        <v>1.6710249378149022E-2</v>
      </c>
      <c r="H576" s="3">
        <f>1-E576/MAX(E$2:E576)</f>
        <v>0</v>
      </c>
      <c r="I576" s="2">
        <f t="shared" si="83"/>
        <v>3947.9833333333336</v>
      </c>
      <c r="J576" s="2">
        <f t="shared" si="86"/>
        <v>3887.0849999999996</v>
      </c>
      <c r="K576" s="2">
        <f t="shared" si="87"/>
        <v>3797.2983333333327</v>
      </c>
      <c r="L576" s="2">
        <f t="shared" si="88"/>
        <v>3617.9241666666671</v>
      </c>
      <c r="M576" s="2">
        <f t="shared" si="89"/>
        <v>3238.7560416666674</v>
      </c>
      <c r="N576" s="2">
        <f t="shared" si="84"/>
        <v>3551.3261805555558</v>
      </c>
      <c r="O576" s="4" t="str">
        <f t="shared" si="85"/>
        <v>买</v>
      </c>
      <c r="P576" s="4" t="str">
        <f t="shared" si="81"/>
        <v/>
      </c>
      <c r="Q576" s="3">
        <f>IF(O575="买",E576/E575-1,0)-IF(P576=1,计算结果!B$17,0)</f>
        <v>1.6710249378149022E-2</v>
      </c>
      <c r="R576" s="2">
        <f t="shared" si="82"/>
        <v>4.0183335771430997</v>
      </c>
      <c r="S576" s="3">
        <f>1-R576/MAX(R$2:R576)</f>
        <v>0</v>
      </c>
    </row>
    <row r="577" spans="1:19" x14ac:dyDescent="0.15">
      <c r="A577" s="1">
        <v>39230</v>
      </c>
      <c r="B577">
        <v>4033.92</v>
      </c>
      <c r="C577">
        <v>4091.94</v>
      </c>
      <c r="D577">
        <v>4027.36</v>
      </c>
      <c r="E577" s="2">
        <v>4072.58</v>
      </c>
      <c r="F577" s="16">
        <v>183212933120</v>
      </c>
      <c r="G577" s="3">
        <f t="shared" si="80"/>
        <v>2.1913305313342901E-2</v>
      </c>
      <c r="H577" s="3">
        <f>1-E577/MAX(E$2:E577)</f>
        <v>0</v>
      </c>
      <c r="I577" s="2">
        <f t="shared" si="83"/>
        <v>3992.5266666666666</v>
      </c>
      <c r="J577" s="2">
        <f t="shared" si="86"/>
        <v>3936.41</v>
      </c>
      <c r="K577" s="2">
        <f t="shared" si="87"/>
        <v>3826.3041666666663</v>
      </c>
      <c r="L577" s="2">
        <f t="shared" si="88"/>
        <v>3650.7983333333336</v>
      </c>
      <c r="M577" s="2">
        <f t="shared" si="89"/>
        <v>3269.4897916666669</v>
      </c>
      <c r="N577" s="2">
        <f t="shared" si="84"/>
        <v>3582.1974305555559</v>
      </c>
      <c r="O577" s="4" t="str">
        <f t="shared" si="85"/>
        <v>买</v>
      </c>
      <c r="P577" s="4" t="str">
        <f t="shared" si="81"/>
        <v/>
      </c>
      <c r="Q577" s="3">
        <f>IF(O576="买",E577/E576-1,0)-IF(P577=1,计算结果!B$17,0)</f>
        <v>2.1913305313342901E-2</v>
      </c>
      <c r="R577" s="2">
        <f t="shared" si="82"/>
        <v>4.1063885476698934</v>
      </c>
      <c r="S577" s="3">
        <f>1-R577/MAX(R$2:R577)</f>
        <v>0</v>
      </c>
    </row>
    <row r="578" spans="1:19" x14ac:dyDescent="0.15">
      <c r="A578" s="1">
        <v>39231</v>
      </c>
      <c r="B578">
        <v>4090.9</v>
      </c>
      <c r="C578">
        <v>4168.53</v>
      </c>
      <c r="D578">
        <v>4079.87</v>
      </c>
      <c r="E578" s="2">
        <v>4168.29</v>
      </c>
      <c r="F578" s="16">
        <v>179476692992</v>
      </c>
      <c r="G578" s="3">
        <f t="shared" si="80"/>
        <v>2.3501073029873032E-2</v>
      </c>
      <c r="H578" s="3">
        <f>1-E578/MAX(E$2:E578)</f>
        <v>0</v>
      </c>
      <c r="I578" s="2">
        <f t="shared" si="83"/>
        <v>4075.373333333333</v>
      </c>
      <c r="J578" s="2">
        <f t="shared" si="86"/>
        <v>3992.5516666666663</v>
      </c>
      <c r="K578" s="2">
        <f t="shared" si="87"/>
        <v>3865.1108333333327</v>
      </c>
      <c r="L578" s="2">
        <f t="shared" si="88"/>
        <v>3686.7895833333332</v>
      </c>
      <c r="M578" s="2">
        <f t="shared" si="89"/>
        <v>3301.2135416666665</v>
      </c>
      <c r="N578" s="2">
        <f t="shared" si="84"/>
        <v>3617.704652777777</v>
      </c>
      <c r="O578" s="4" t="str">
        <f t="shared" si="85"/>
        <v>买</v>
      </c>
      <c r="P578" s="4" t="str">
        <f t="shared" si="81"/>
        <v/>
      </c>
      <c r="Q578" s="3">
        <f>IF(O577="买",E578/E577-1,0)-IF(P578=1,计算结果!B$17,0)</f>
        <v>2.3501073029873032E-2</v>
      </c>
      <c r="R578" s="2">
        <f t="shared" si="82"/>
        <v>4.2028930848177177</v>
      </c>
      <c r="S578" s="3">
        <f>1-R578/MAX(R$2:R578)</f>
        <v>0</v>
      </c>
    </row>
    <row r="579" spans="1:19" x14ac:dyDescent="0.15">
      <c r="A579" s="1">
        <v>39232</v>
      </c>
      <c r="B579">
        <v>3906.04</v>
      </c>
      <c r="C579">
        <v>4104.2</v>
      </c>
      <c r="D579">
        <v>3849.7</v>
      </c>
      <c r="E579" s="2">
        <v>3886.46</v>
      </c>
      <c r="F579" s="16">
        <v>210318901248</v>
      </c>
      <c r="G579" s="3">
        <f t="shared" ref="G579:G642" si="90">E579/E578-1</f>
        <v>-6.7612858030511314E-2</v>
      </c>
      <c r="H579" s="3">
        <f>1-E579/MAX(E$2:E579)</f>
        <v>6.7612858030511314E-2</v>
      </c>
      <c r="I579" s="2">
        <f t="shared" si="83"/>
        <v>4042.4433333333327</v>
      </c>
      <c r="J579" s="2">
        <f t="shared" si="86"/>
        <v>3995.2133333333331</v>
      </c>
      <c r="K579" s="2">
        <f t="shared" si="87"/>
        <v>3877.7808333333328</v>
      </c>
      <c r="L579" s="2">
        <f t="shared" si="88"/>
        <v>3717.4629166666668</v>
      </c>
      <c r="M579" s="2">
        <f t="shared" si="89"/>
        <v>3327.9266666666667</v>
      </c>
      <c r="N579" s="2">
        <f t="shared" si="84"/>
        <v>3641.0568055555555</v>
      </c>
      <c r="O579" s="4" t="str">
        <f t="shared" si="85"/>
        <v>买</v>
      </c>
      <c r="P579" s="4" t="str">
        <f t="shared" si="81"/>
        <v/>
      </c>
      <c r="Q579" s="3">
        <f>IF(O578="买",E579/E578-1,0)-IF(P579=1,计算结果!B$17,0)</f>
        <v>-6.7612858030511314E-2</v>
      </c>
      <c r="R579" s="2">
        <f t="shared" si="82"/>
        <v>3.9187234713565195</v>
      </c>
      <c r="S579" s="3">
        <f>1-R579/MAX(R$2:R579)</f>
        <v>6.7612858030511314E-2</v>
      </c>
    </row>
    <row r="580" spans="1:19" x14ac:dyDescent="0.15">
      <c r="A580" s="1">
        <v>39233</v>
      </c>
      <c r="B580">
        <v>3828.92</v>
      </c>
      <c r="C580">
        <v>3991.73</v>
      </c>
      <c r="D580">
        <v>3683.56</v>
      </c>
      <c r="E580" s="2">
        <v>3927.95</v>
      </c>
      <c r="F580" s="16">
        <v>193671970816</v>
      </c>
      <c r="G580" s="3">
        <f t="shared" si="90"/>
        <v>1.0675524770613842E-2</v>
      </c>
      <c r="H580" s="3">
        <f>1-E580/MAX(E$2:E580)</f>
        <v>5.7659136000614231E-2</v>
      </c>
      <c r="I580" s="2">
        <f t="shared" si="83"/>
        <v>3994.2333333333336</v>
      </c>
      <c r="J580" s="2">
        <f t="shared" si="86"/>
        <v>3993.3799999999997</v>
      </c>
      <c r="K580" s="2">
        <f t="shared" si="87"/>
        <v>3904.7233333333334</v>
      </c>
      <c r="L580" s="2">
        <f t="shared" si="88"/>
        <v>3744.0741666666668</v>
      </c>
      <c r="M580" s="2">
        <f t="shared" si="89"/>
        <v>3354.3545833333337</v>
      </c>
      <c r="N580" s="2">
        <f t="shared" si="84"/>
        <v>3667.7173611111116</v>
      </c>
      <c r="O580" s="4" t="str">
        <f t="shared" si="85"/>
        <v>买</v>
      </c>
      <c r="P580" s="4" t="str">
        <f t="shared" ref="P580:P643" si="91">IF(O579&lt;&gt;O580,1,"")</f>
        <v/>
      </c>
      <c r="Q580" s="3">
        <f>IF(O579="买",E580/E579-1,0)-IF(P580=1,计算结果!B$17,0)</f>
        <v>1.0675524770613842E-2</v>
      </c>
      <c r="R580" s="2">
        <f t="shared" ref="R580:R643" si="92">IFERROR(R579*(1+Q580),R579)</f>
        <v>3.9605579008441718</v>
      </c>
      <c r="S580" s="3">
        <f>1-R580/MAX(R$2:R580)</f>
        <v>5.7659136000614231E-2</v>
      </c>
    </row>
    <row r="581" spans="1:19" x14ac:dyDescent="0.15">
      <c r="A581" s="1">
        <v>39234</v>
      </c>
      <c r="B581">
        <v>3953.1</v>
      </c>
      <c r="C581">
        <v>4014.15</v>
      </c>
      <c r="D581">
        <v>3780.03</v>
      </c>
      <c r="E581" s="2">
        <v>3803.96</v>
      </c>
      <c r="F581" s="16">
        <v>193980268544</v>
      </c>
      <c r="G581" s="3">
        <f t="shared" si="90"/>
        <v>-3.1566084089664992E-2</v>
      </c>
      <c r="H581" s="3">
        <f>1-E581/MAX(E$2:E581)</f>
        <v>8.7405146954746438E-2</v>
      </c>
      <c r="I581" s="2">
        <f t="shared" ref="I581:I644" si="93">AVERAGE(E579:E581)</f>
        <v>3872.7899999999995</v>
      </c>
      <c r="J581" s="2">
        <f t="shared" si="86"/>
        <v>3974.0816666666665</v>
      </c>
      <c r="K581" s="2">
        <f t="shared" si="87"/>
        <v>3913.3624999999997</v>
      </c>
      <c r="L581" s="2">
        <f t="shared" si="88"/>
        <v>3759.6008333333334</v>
      </c>
      <c r="M581" s="2">
        <f t="shared" si="89"/>
        <v>3377.921041666667</v>
      </c>
      <c r="N581" s="2">
        <f t="shared" ref="N581:N644" si="94">IFERROR(AVERAGE(K581:M581),"")</f>
        <v>3683.6281249999997</v>
      </c>
      <c r="O581" s="4" t="str">
        <f t="shared" ref="O581:O644" si="95">IF(E581&gt;N581,"买","卖")</f>
        <v>买</v>
      </c>
      <c r="P581" s="4" t="str">
        <f t="shared" si="91"/>
        <v/>
      </c>
      <c r="Q581" s="3">
        <f>IF(O580="买",E581/E580-1,0)-IF(P581=1,计算结果!B$17,0)</f>
        <v>-3.1566084089664992E-2</v>
      </c>
      <c r="R581" s="2">
        <f t="shared" si="92"/>
        <v>3.8355385971041378</v>
      </c>
      <c r="S581" s="3">
        <f>1-R581/MAX(R$2:R581)</f>
        <v>8.7405146954746327E-2</v>
      </c>
    </row>
    <row r="582" spans="1:19" x14ac:dyDescent="0.15">
      <c r="A582" s="1">
        <v>39237</v>
      </c>
      <c r="B582">
        <v>3804.96</v>
      </c>
      <c r="C582">
        <v>3822.41</v>
      </c>
      <c r="D582">
        <v>3503.94</v>
      </c>
      <c r="E582" s="2">
        <v>3511.43</v>
      </c>
      <c r="F582" s="16">
        <v>131296198656</v>
      </c>
      <c r="G582" s="3">
        <f t="shared" si="90"/>
        <v>-7.6901439552466422E-2</v>
      </c>
      <c r="H582" s="3">
        <f>1-E582/MAX(E$2:E582)</f>
        <v>0.15758500488209792</v>
      </c>
      <c r="I582" s="2">
        <f t="shared" si="93"/>
        <v>3747.78</v>
      </c>
      <c r="J582" s="2">
        <f t="shared" si="86"/>
        <v>3895.1116666666662</v>
      </c>
      <c r="K582" s="2">
        <f t="shared" si="87"/>
        <v>3891.0983333333329</v>
      </c>
      <c r="L582" s="2">
        <f t="shared" si="88"/>
        <v>3762.360416666666</v>
      </c>
      <c r="M582" s="2">
        <f t="shared" si="89"/>
        <v>3394.771666666667</v>
      </c>
      <c r="N582" s="2">
        <f t="shared" si="94"/>
        <v>3682.743472222222</v>
      </c>
      <c r="O582" s="4" t="str">
        <f t="shared" si="95"/>
        <v>卖</v>
      </c>
      <c r="P582" s="4">
        <f t="shared" si="91"/>
        <v>1</v>
      </c>
      <c r="Q582" s="3">
        <f>IF(O581="买",E582/E581-1,0)-IF(P582=1,计算结果!B$17,0)</f>
        <v>-7.6901439552466422E-2</v>
      </c>
      <c r="R582" s="2">
        <f t="shared" si="92"/>
        <v>3.5405801575277822</v>
      </c>
      <c r="S582" s="3">
        <f>1-R582/MAX(R$2:R582)</f>
        <v>0.15758500488209792</v>
      </c>
    </row>
    <row r="583" spans="1:19" x14ac:dyDescent="0.15">
      <c r="A583" s="1">
        <v>39238</v>
      </c>
      <c r="B583">
        <v>3407</v>
      </c>
      <c r="C583">
        <v>3635.15</v>
      </c>
      <c r="D583">
        <v>3246.73</v>
      </c>
      <c r="E583" s="2">
        <v>3634.63</v>
      </c>
      <c r="F583" s="16">
        <v>150764929024</v>
      </c>
      <c r="G583" s="3">
        <f t="shared" si="90"/>
        <v>3.5085421039291687E-2</v>
      </c>
      <c r="H583" s="3">
        <f>1-E583/MAX(E$2:E583)</f>
        <v>0.12802852008857346</v>
      </c>
      <c r="I583" s="2">
        <f t="shared" si="93"/>
        <v>3650.0066666666667</v>
      </c>
      <c r="J583" s="2">
        <f t="shared" si="86"/>
        <v>3822.1200000000003</v>
      </c>
      <c r="K583" s="2">
        <f t="shared" si="87"/>
        <v>3879.2649999999994</v>
      </c>
      <c r="L583" s="2">
        <f t="shared" si="88"/>
        <v>3770.125</v>
      </c>
      <c r="M583" s="2">
        <f t="shared" si="89"/>
        <v>3414.0072916666668</v>
      </c>
      <c r="N583" s="2">
        <f t="shared" si="94"/>
        <v>3687.7990972222219</v>
      </c>
      <c r="O583" s="4" t="str">
        <f t="shared" si="95"/>
        <v>卖</v>
      </c>
      <c r="P583" s="4" t="str">
        <f t="shared" si="91"/>
        <v/>
      </c>
      <c r="Q583" s="3">
        <f>IF(O582="买",E583/E582-1,0)-IF(P583=1,计算结果!B$17,0)</f>
        <v>0</v>
      </c>
      <c r="R583" s="2">
        <f t="shared" si="92"/>
        <v>3.5405801575277822</v>
      </c>
      <c r="S583" s="3">
        <f>1-R583/MAX(R$2:R583)</f>
        <v>0.15758500488209792</v>
      </c>
    </row>
    <row r="584" spans="1:19" x14ac:dyDescent="0.15">
      <c r="A584" s="1">
        <v>39239</v>
      </c>
      <c r="B584">
        <v>3652.89</v>
      </c>
      <c r="C584">
        <v>3712.53</v>
      </c>
      <c r="D584">
        <v>3550.74</v>
      </c>
      <c r="E584" s="2">
        <v>3677.58</v>
      </c>
      <c r="F584" s="16">
        <v>135938465792</v>
      </c>
      <c r="G584" s="3">
        <f t="shared" si="90"/>
        <v>1.181688369930356E-2</v>
      </c>
      <c r="H584" s="3">
        <f>1-E584/MAX(E$2:E584)</f>
        <v>0.11772453452135045</v>
      </c>
      <c r="I584" s="2">
        <f t="shared" si="93"/>
        <v>3607.8799999999997</v>
      </c>
      <c r="J584" s="2">
        <f t="shared" ref="J584:J647" si="96">AVERAGE(E579:E584)</f>
        <v>3740.3350000000005</v>
      </c>
      <c r="K584" s="2">
        <f t="shared" si="87"/>
        <v>3866.4433333333332</v>
      </c>
      <c r="L584" s="2">
        <f t="shared" si="88"/>
        <v>3777.7916666666665</v>
      </c>
      <c r="M584" s="2">
        <f t="shared" si="89"/>
        <v>3434.0345833333336</v>
      </c>
      <c r="N584" s="2">
        <f t="shared" si="94"/>
        <v>3692.7565277777776</v>
      </c>
      <c r="O584" s="4" t="str">
        <f t="shared" si="95"/>
        <v>卖</v>
      </c>
      <c r="P584" s="4" t="str">
        <f t="shared" si="91"/>
        <v/>
      </c>
      <c r="Q584" s="3">
        <f>IF(O583="买",E584/E583-1,0)-IF(P584=1,计算结果!B$17,0)</f>
        <v>0</v>
      </c>
      <c r="R584" s="2">
        <f t="shared" si="92"/>
        <v>3.5405801575277822</v>
      </c>
      <c r="S584" s="3">
        <f>1-R584/MAX(R$2:R584)</f>
        <v>0.15758500488209792</v>
      </c>
    </row>
    <row r="585" spans="1:19" x14ac:dyDescent="0.15">
      <c r="A585" s="1">
        <v>39240</v>
      </c>
      <c r="B585">
        <v>3694.55</v>
      </c>
      <c r="C585">
        <v>3802.3</v>
      </c>
      <c r="D585">
        <v>3684.46</v>
      </c>
      <c r="E585" s="2">
        <v>3802.3</v>
      </c>
      <c r="F585" s="16">
        <v>137228582912</v>
      </c>
      <c r="G585" s="3">
        <f t="shared" si="90"/>
        <v>3.3913606230184135E-2</v>
      </c>
      <c r="H585" s="3">
        <f>1-E585/MAX(E$2:E585)</f>
        <v>8.780339179855523E-2</v>
      </c>
      <c r="I585" s="2">
        <f t="shared" si="93"/>
        <v>3704.8366666666666</v>
      </c>
      <c r="J585" s="2">
        <f t="shared" si="96"/>
        <v>3726.3083333333338</v>
      </c>
      <c r="K585" s="2">
        <f t="shared" si="87"/>
        <v>3860.7608333333333</v>
      </c>
      <c r="L585" s="2">
        <f t="shared" si="88"/>
        <v>3791.6158333333333</v>
      </c>
      <c r="M585" s="2">
        <f t="shared" si="89"/>
        <v>3455.6652083333324</v>
      </c>
      <c r="N585" s="2">
        <f t="shared" si="94"/>
        <v>3702.6806249999995</v>
      </c>
      <c r="O585" s="4" t="str">
        <f t="shared" si="95"/>
        <v>买</v>
      </c>
      <c r="P585" s="4">
        <f t="shared" si="91"/>
        <v>1</v>
      </c>
      <c r="Q585" s="3">
        <f>IF(O584="买",E585/E584-1,0)-IF(P585=1,计算结果!B$17,0)</f>
        <v>0</v>
      </c>
      <c r="R585" s="2">
        <f t="shared" si="92"/>
        <v>3.5405801575277822</v>
      </c>
      <c r="S585" s="3">
        <f>1-R585/MAX(R$2:R585)</f>
        <v>0.15758500488209792</v>
      </c>
    </row>
    <row r="586" spans="1:19" x14ac:dyDescent="0.15">
      <c r="A586" s="1">
        <v>39241</v>
      </c>
      <c r="B586">
        <v>3814.19</v>
      </c>
      <c r="C586">
        <v>3861.21</v>
      </c>
      <c r="D586">
        <v>3769.15</v>
      </c>
      <c r="E586" s="2">
        <v>3837.87</v>
      </c>
      <c r="F586" s="16">
        <v>136650653696</v>
      </c>
      <c r="G586" s="3">
        <f t="shared" si="90"/>
        <v>9.3548641611655992E-3</v>
      </c>
      <c r="H586" s="3">
        <f>1-E586/MAX(E$2:E586)</f>
        <v>7.9269916440554811E-2</v>
      </c>
      <c r="I586" s="2">
        <f t="shared" si="93"/>
        <v>3772.5833333333335</v>
      </c>
      <c r="J586" s="2">
        <f t="shared" si="96"/>
        <v>3711.2950000000001</v>
      </c>
      <c r="K586" s="2">
        <f t="shared" si="87"/>
        <v>3852.3375000000001</v>
      </c>
      <c r="L586" s="2">
        <f t="shared" si="88"/>
        <v>3803.2474999999999</v>
      </c>
      <c r="M586" s="2">
        <f t="shared" si="89"/>
        <v>3477.6204166666662</v>
      </c>
      <c r="N586" s="2">
        <f t="shared" si="94"/>
        <v>3711.0684722222218</v>
      </c>
      <c r="O586" s="4" t="str">
        <f t="shared" si="95"/>
        <v>买</v>
      </c>
      <c r="P586" s="4" t="str">
        <f t="shared" si="91"/>
        <v/>
      </c>
      <c r="Q586" s="3">
        <f>IF(O585="买",E586/E585-1,0)-IF(P586=1,计算结果!B$17,0)</f>
        <v>9.3548641611655992E-3</v>
      </c>
      <c r="R586" s="2">
        <f t="shared" si="92"/>
        <v>3.5737018039531727</v>
      </c>
      <c r="S586" s="3">
        <f>1-R586/MAX(R$2:R586)</f>
        <v>0.14970432703544101</v>
      </c>
    </row>
    <row r="587" spans="1:19" x14ac:dyDescent="0.15">
      <c r="A587" s="1">
        <v>39244</v>
      </c>
      <c r="B587">
        <v>3876.07</v>
      </c>
      <c r="C587">
        <v>3937.79</v>
      </c>
      <c r="D587">
        <v>3870.23</v>
      </c>
      <c r="E587" s="2">
        <v>3931.86</v>
      </c>
      <c r="F587" s="16">
        <v>140519096320</v>
      </c>
      <c r="G587" s="3">
        <f t="shared" si="90"/>
        <v>2.4490146878346719E-2</v>
      </c>
      <c r="H587" s="3">
        <f>1-E587/MAX(E$2:E587)</f>
        <v>5.6721101458871548E-2</v>
      </c>
      <c r="I587" s="2">
        <f t="shared" si="93"/>
        <v>3857.3433333333337</v>
      </c>
      <c r="J587" s="2">
        <f t="shared" si="96"/>
        <v>3732.6116666666662</v>
      </c>
      <c r="K587" s="2">
        <f t="shared" si="87"/>
        <v>3853.3466666666668</v>
      </c>
      <c r="L587" s="2">
        <f t="shared" si="88"/>
        <v>3813.490416666667</v>
      </c>
      <c r="M587" s="2">
        <f t="shared" si="89"/>
        <v>3501.2497916666657</v>
      </c>
      <c r="N587" s="2">
        <f t="shared" si="94"/>
        <v>3722.6956249999998</v>
      </c>
      <c r="O587" s="4" t="str">
        <f t="shared" si="95"/>
        <v>买</v>
      </c>
      <c r="P587" s="4" t="str">
        <f t="shared" si="91"/>
        <v/>
      </c>
      <c r="Q587" s="3">
        <f>IF(O586="买",E587/E586-1,0)-IF(P587=1,计算结果!B$17,0)</f>
        <v>2.4490146878346719E-2</v>
      </c>
      <c r="R587" s="2">
        <f t="shared" si="92"/>
        <v>3.6612222860313985</v>
      </c>
      <c r="S587" s="3">
        <f>1-R587/MAX(R$2:R587)</f>
        <v>0.12888046111451623</v>
      </c>
    </row>
    <row r="588" spans="1:19" x14ac:dyDescent="0.15">
      <c r="A588" s="1">
        <v>39245</v>
      </c>
      <c r="B588">
        <v>3953.96</v>
      </c>
      <c r="C588">
        <v>4036.35</v>
      </c>
      <c r="D588">
        <v>3834.02</v>
      </c>
      <c r="E588" s="2">
        <v>4036.11</v>
      </c>
      <c r="F588" s="16">
        <v>158102388736</v>
      </c>
      <c r="G588" s="3">
        <f t="shared" si="90"/>
        <v>2.6514168866643262E-2</v>
      </c>
      <c r="H588" s="3">
        <f>1-E588/MAX(E$2:E588)</f>
        <v>3.1710845454610892E-2</v>
      </c>
      <c r="I588" s="2">
        <f t="shared" si="93"/>
        <v>3935.28</v>
      </c>
      <c r="J588" s="2">
        <f t="shared" si="96"/>
        <v>3820.0583333333338</v>
      </c>
      <c r="K588" s="2">
        <f t="shared" si="87"/>
        <v>3857.5850000000005</v>
      </c>
      <c r="L588" s="2">
        <f t="shared" si="88"/>
        <v>3827.4416666666662</v>
      </c>
      <c r="M588" s="2">
        <f t="shared" si="89"/>
        <v>3527.3499999999985</v>
      </c>
      <c r="N588" s="2">
        <f t="shared" si="94"/>
        <v>3737.4588888888884</v>
      </c>
      <c r="O588" s="4" t="str">
        <f t="shared" si="95"/>
        <v>买</v>
      </c>
      <c r="P588" s="4" t="str">
        <f t="shared" si="91"/>
        <v/>
      </c>
      <c r="Q588" s="3">
        <f>IF(O587="买",E588/E587-1,0)-IF(P588=1,计算结果!B$17,0)</f>
        <v>2.6514168866643262E-2</v>
      </c>
      <c r="R588" s="2">
        <f t="shared" si="92"/>
        <v>3.7582965519815525</v>
      </c>
      <c r="S588" s="3">
        <f>1-R588/MAX(R$2:R588)</f>
        <v>0.10578345055747418</v>
      </c>
    </row>
    <row r="589" spans="1:19" x14ac:dyDescent="0.15">
      <c r="A589" s="1">
        <v>39246</v>
      </c>
      <c r="B589">
        <v>4071.74</v>
      </c>
      <c r="C589">
        <v>4146.5200000000004</v>
      </c>
      <c r="D589">
        <v>4064.15</v>
      </c>
      <c r="E589" s="2">
        <v>4118.2700000000004</v>
      </c>
      <c r="F589" s="16">
        <v>165908856832</v>
      </c>
      <c r="G589" s="3">
        <f t="shared" si="90"/>
        <v>2.0356234096692294E-2</v>
      </c>
      <c r="H589" s="3">
        <f>1-E589/MAX(E$2:E589)</f>
        <v>1.2000124751396779E-2</v>
      </c>
      <c r="I589" s="2">
        <f t="shared" si="93"/>
        <v>4028.7466666666674</v>
      </c>
      <c r="J589" s="2">
        <f t="shared" si="96"/>
        <v>3900.6650000000004</v>
      </c>
      <c r="K589" s="2">
        <f t="shared" si="87"/>
        <v>3861.3925000000004</v>
      </c>
      <c r="L589" s="2">
        <f t="shared" si="88"/>
        <v>3843.8483333333334</v>
      </c>
      <c r="M589" s="2">
        <f t="shared" si="89"/>
        <v>3555.1935416666652</v>
      </c>
      <c r="N589" s="2">
        <f t="shared" si="94"/>
        <v>3753.4781249999996</v>
      </c>
      <c r="O589" s="4" t="str">
        <f t="shared" si="95"/>
        <v>买</v>
      </c>
      <c r="P589" s="4" t="str">
        <f t="shared" si="91"/>
        <v/>
      </c>
      <c r="Q589" s="3">
        <f>IF(O588="买",E589/E588-1,0)-IF(P589=1,计算结果!B$17,0)</f>
        <v>2.0356234096692294E-2</v>
      </c>
      <c r="R589" s="2">
        <f t="shared" si="92"/>
        <v>3.8348013163984804</v>
      </c>
      <c r="S589" s="3">
        <f>1-R589/MAX(R$2:R589)</f>
        <v>8.7580569143885678E-2</v>
      </c>
    </row>
    <row r="590" spans="1:19" x14ac:dyDescent="0.15">
      <c r="A590" s="1">
        <v>39247</v>
      </c>
      <c r="B590">
        <v>4103.5200000000004</v>
      </c>
      <c r="C590">
        <v>4132</v>
      </c>
      <c r="D590">
        <v>4022.78</v>
      </c>
      <c r="E590" s="2">
        <v>4075.82</v>
      </c>
      <c r="F590" s="16">
        <v>133792268288</v>
      </c>
      <c r="G590" s="3">
        <f t="shared" si="90"/>
        <v>-1.0307726302549391E-2</v>
      </c>
      <c r="H590" s="3">
        <f>1-E590/MAX(E$2:E590)</f>
        <v>2.2184157052412279E-2</v>
      </c>
      <c r="I590" s="2">
        <f t="shared" si="93"/>
        <v>4076.7333333333336</v>
      </c>
      <c r="J590" s="2">
        <f t="shared" si="96"/>
        <v>3967.0383333333339</v>
      </c>
      <c r="K590" s="2">
        <f t="shared" ref="K590:K653" si="97">AVERAGE(E579:E590)</f>
        <v>3853.6866666666665</v>
      </c>
      <c r="L590" s="2">
        <f t="shared" si="88"/>
        <v>3859.3987499999998</v>
      </c>
      <c r="M590" s="2">
        <f t="shared" si="89"/>
        <v>3580.7291666666656</v>
      </c>
      <c r="N590" s="2">
        <f t="shared" si="94"/>
        <v>3764.6048611111109</v>
      </c>
      <c r="O590" s="4" t="str">
        <f t="shared" si="95"/>
        <v>买</v>
      </c>
      <c r="P590" s="4" t="str">
        <f t="shared" si="91"/>
        <v/>
      </c>
      <c r="Q590" s="3">
        <f>IF(O589="买",E590/E589-1,0)-IF(P590=1,计算结果!B$17,0)</f>
        <v>-1.0307726302549391E-2</v>
      </c>
      <c r="R590" s="2">
        <f t="shared" si="92"/>
        <v>3.7952732340043887</v>
      </c>
      <c r="S590" s="3">
        <f>1-R590/MAX(R$2:R590)</f>
        <v>9.6985538910278501E-2</v>
      </c>
    </row>
    <row r="591" spans="1:19" x14ac:dyDescent="0.15">
      <c r="A591" s="1">
        <v>39248</v>
      </c>
      <c r="B591">
        <v>4043.11</v>
      </c>
      <c r="C591">
        <v>4115.7299999999996</v>
      </c>
      <c r="D591">
        <v>4025.1</v>
      </c>
      <c r="E591" s="2">
        <v>4099.38</v>
      </c>
      <c r="F591" s="16">
        <v>109234266112</v>
      </c>
      <c r="G591" s="3">
        <f t="shared" si="90"/>
        <v>5.7804319130874138E-3</v>
      </c>
      <c r="H591" s="3">
        <f>1-E591/MAX(E$2:E591)</f>
        <v>1.6531959148715636E-2</v>
      </c>
      <c r="I591" s="2">
        <f t="shared" si="93"/>
        <v>4097.8233333333337</v>
      </c>
      <c r="J591" s="2">
        <f t="shared" si="96"/>
        <v>4016.5516666666667</v>
      </c>
      <c r="K591" s="2">
        <f t="shared" si="97"/>
        <v>3871.4300000000003</v>
      </c>
      <c r="L591" s="2">
        <f t="shared" si="88"/>
        <v>3874.6054166666668</v>
      </c>
      <c r="M591" s="2">
        <f t="shared" si="89"/>
        <v>3605.9639583333319</v>
      </c>
      <c r="N591" s="2">
        <f t="shared" si="94"/>
        <v>3783.9997916666666</v>
      </c>
      <c r="O591" s="4" t="str">
        <f t="shared" si="95"/>
        <v>买</v>
      </c>
      <c r="P591" s="4" t="str">
        <f t="shared" si="91"/>
        <v/>
      </c>
      <c r="Q591" s="3">
        <f>IF(O590="买",E591/E590-1,0)-IF(P591=1,计算结果!B$17,0)</f>
        <v>5.7804319130874138E-3</v>
      </c>
      <c r="R591" s="2">
        <f t="shared" si="92"/>
        <v>3.817211552525114</v>
      </c>
      <c r="S591" s="3">
        <f>1-R591/MAX(R$2:R591)</f>
        <v>9.1765725301416023E-2</v>
      </c>
    </row>
    <row r="592" spans="1:19" x14ac:dyDescent="0.15">
      <c r="A592" s="1">
        <v>39251</v>
      </c>
      <c r="B592">
        <v>4178.76</v>
      </c>
      <c r="C592">
        <v>4246.3999999999996</v>
      </c>
      <c r="D592">
        <v>4177.1899999999996</v>
      </c>
      <c r="E592" s="2">
        <v>4227.57</v>
      </c>
      <c r="F592" s="16">
        <v>141848330240</v>
      </c>
      <c r="G592" s="3">
        <f t="shared" si="90"/>
        <v>3.12705823807502E-2</v>
      </c>
      <c r="H592" s="3">
        <f>1-E592/MAX(E$2:E592)</f>
        <v>0</v>
      </c>
      <c r="I592" s="2">
        <f t="shared" si="93"/>
        <v>4134.2566666666671</v>
      </c>
      <c r="J592" s="2">
        <f t="shared" si="96"/>
        <v>4081.501666666667</v>
      </c>
      <c r="K592" s="2">
        <f t="shared" si="97"/>
        <v>3896.3983333333331</v>
      </c>
      <c r="L592" s="2">
        <f t="shared" si="88"/>
        <v>3900.5608333333344</v>
      </c>
      <c r="M592" s="2">
        <f t="shared" si="89"/>
        <v>3633.3754166666654</v>
      </c>
      <c r="N592" s="2">
        <f t="shared" si="94"/>
        <v>3810.1115277777776</v>
      </c>
      <c r="O592" s="4" t="str">
        <f t="shared" si="95"/>
        <v>买</v>
      </c>
      <c r="P592" s="4" t="str">
        <f t="shared" si="91"/>
        <v/>
      </c>
      <c r="Q592" s="3">
        <f>IF(O591="买",E592/E591-1,0)-IF(P592=1,计算结果!B$17,0)</f>
        <v>3.12705823807502E-2</v>
      </c>
      <c r="R592" s="2">
        <f t="shared" si="92"/>
        <v>3.9365779808431021</v>
      </c>
      <c r="S592" s="3">
        <f>1-R592/MAX(R$2:R592)</f>
        <v>6.3364710593433071E-2</v>
      </c>
    </row>
    <row r="593" spans="1:19" x14ac:dyDescent="0.15">
      <c r="A593" s="1">
        <v>39252</v>
      </c>
      <c r="B593">
        <v>4227.59</v>
      </c>
      <c r="C593">
        <v>4254.71</v>
      </c>
      <c r="D593">
        <v>4186.18</v>
      </c>
      <c r="E593" s="2">
        <v>4253</v>
      </c>
      <c r="F593" s="16">
        <v>130523275264</v>
      </c>
      <c r="G593" s="3">
        <f t="shared" si="90"/>
        <v>6.0152759150056134E-3</v>
      </c>
      <c r="H593" s="3">
        <f>1-E593/MAX(E$2:E593)</f>
        <v>0</v>
      </c>
      <c r="I593" s="2">
        <f t="shared" si="93"/>
        <v>4193.3166666666666</v>
      </c>
      <c r="J593" s="2">
        <f t="shared" si="96"/>
        <v>4135.0250000000005</v>
      </c>
      <c r="K593" s="2">
        <f t="shared" si="97"/>
        <v>3933.8183333333332</v>
      </c>
      <c r="L593" s="2">
        <f t="shared" si="88"/>
        <v>3923.5904166666674</v>
      </c>
      <c r="M593" s="2">
        <f t="shared" si="89"/>
        <v>3660.6245833333323</v>
      </c>
      <c r="N593" s="2">
        <f t="shared" si="94"/>
        <v>3839.3444444444444</v>
      </c>
      <c r="O593" s="4" t="str">
        <f t="shared" si="95"/>
        <v>买</v>
      </c>
      <c r="P593" s="4" t="str">
        <f t="shared" si="91"/>
        <v/>
      </c>
      <c r="Q593" s="3">
        <f>IF(O592="买",E593/E592-1,0)-IF(P593=1,计算结果!B$17,0)</f>
        <v>6.0152759150056134E-3</v>
      </c>
      <c r="R593" s="2">
        <f t="shared" si="92"/>
        <v>3.9602575835588092</v>
      </c>
      <c r="S593" s="3">
        <f>1-R593/MAX(R$2:R593)</f>
        <v>5.7730590895921363E-2</v>
      </c>
    </row>
    <row r="594" spans="1:19" x14ac:dyDescent="0.15">
      <c r="A594" s="1">
        <v>39253</v>
      </c>
      <c r="B594">
        <v>4268.6499999999996</v>
      </c>
      <c r="C594">
        <v>4292.2</v>
      </c>
      <c r="D594">
        <v>4138.33</v>
      </c>
      <c r="E594" s="2">
        <v>4157.6000000000004</v>
      </c>
      <c r="F594" s="16">
        <v>141060751360</v>
      </c>
      <c r="G594" s="3">
        <f t="shared" si="90"/>
        <v>-2.2431225017634504E-2</v>
      </c>
      <c r="H594" s="3">
        <f>1-E594/MAX(E$2:E594)</f>
        <v>2.2431225017634504E-2</v>
      </c>
      <c r="I594" s="2">
        <f t="shared" si="93"/>
        <v>4212.7233333333334</v>
      </c>
      <c r="J594" s="2">
        <f t="shared" si="96"/>
        <v>4155.2733333333335</v>
      </c>
      <c r="K594" s="2">
        <f t="shared" si="97"/>
        <v>3987.665833333333</v>
      </c>
      <c r="L594" s="2">
        <f t="shared" si="88"/>
        <v>3939.3820833333339</v>
      </c>
      <c r="M594" s="2">
        <f t="shared" si="89"/>
        <v>3685.3243749999988</v>
      </c>
      <c r="N594" s="2">
        <f t="shared" si="94"/>
        <v>3870.7907638888883</v>
      </c>
      <c r="O594" s="4" t="str">
        <f t="shared" si="95"/>
        <v>买</v>
      </c>
      <c r="P594" s="4" t="str">
        <f t="shared" si="91"/>
        <v/>
      </c>
      <c r="Q594" s="3">
        <f>IF(O593="买",E594/E593-1,0)-IF(P594=1,计算结果!B$17,0)</f>
        <v>-2.2431225017634504E-2</v>
      </c>
      <c r="R594" s="2">
        <f t="shared" si="92"/>
        <v>3.8714241545742079</v>
      </c>
      <c r="S594" s="3">
        <f>1-R594/MAX(R$2:R594)</f>
        <v>7.8866848038768533E-2</v>
      </c>
    </row>
    <row r="595" spans="1:19" x14ac:dyDescent="0.15">
      <c r="A595" s="1">
        <v>39254</v>
      </c>
      <c r="B595">
        <v>4140.6899999999996</v>
      </c>
      <c r="C595">
        <v>4208.87</v>
      </c>
      <c r="D595">
        <v>4110.96</v>
      </c>
      <c r="E595" s="2">
        <v>4197.28</v>
      </c>
      <c r="F595" s="16">
        <v>121783099392</v>
      </c>
      <c r="G595" s="3">
        <f t="shared" si="90"/>
        <v>9.5439676736577272E-3</v>
      </c>
      <c r="H595" s="3">
        <f>1-E595/MAX(E$2:E595)</f>
        <v>1.310134023042564E-2</v>
      </c>
      <c r="I595" s="2">
        <f t="shared" si="93"/>
        <v>4202.626666666667</v>
      </c>
      <c r="J595" s="2">
        <f t="shared" si="96"/>
        <v>4168.4416666666666</v>
      </c>
      <c r="K595" s="2">
        <f t="shared" si="97"/>
        <v>4034.5533333333333</v>
      </c>
      <c r="L595" s="2">
        <f t="shared" si="88"/>
        <v>3956.9091666666668</v>
      </c>
      <c r="M595" s="2">
        <f t="shared" si="89"/>
        <v>3709.4724999999994</v>
      </c>
      <c r="N595" s="2">
        <f t="shared" si="94"/>
        <v>3900.3116666666665</v>
      </c>
      <c r="O595" s="4" t="str">
        <f t="shared" si="95"/>
        <v>买</v>
      </c>
      <c r="P595" s="4" t="str">
        <f t="shared" si="91"/>
        <v/>
      </c>
      <c r="Q595" s="3">
        <f>IF(O594="买",E595/E594-1,0)-IF(P595=1,计算结果!B$17,0)</f>
        <v>9.5439676736577272E-3</v>
      </c>
      <c r="R595" s="2">
        <f t="shared" si="92"/>
        <v>3.9083729015564819</v>
      </c>
      <c r="S595" s="3">
        <f>1-R595/MAX(R$2:R595)</f>
        <v>7.0075583013316067E-2</v>
      </c>
    </row>
    <row r="596" spans="1:19" x14ac:dyDescent="0.15">
      <c r="A596" s="1">
        <v>39255</v>
      </c>
      <c r="B596">
        <v>4203.13</v>
      </c>
      <c r="C596">
        <v>4220.92</v>
      </c>
      <c r="D596">
        <v>3970.35</v>
      </c>
      <c r="E596" s="2">
        <v>4051.43</v>
      </c>
      <c r="F596" s="16">
        <v>127747670016</v>
      </c>
      <c r="G596" s="3">
        <f t="shared" si="90"/>
        <v>-3.474869439255901E-2</v>
      </c>
      <c r="H596" s="3">
        <f>1-E596/MAX(E$2:E596)</f>
        <v>4.7394780155184613E-2</v>
      </c>
      <c r="I596" s="2">
        <f t="shared" si="93"/>
        <v>4135.4366666666674</v>
      </c>
      <c r="J596" s="2">
        <f t="shared" si="96"/>
        <v>4164.376666666667</v>
      </c>
      <c r="K596" s="2">
        <f t="shared" si="97"/>
        <v>4065.7075000000004</v>
      </c>
      <c r="L596" s="2">
        <f t="shared" si="88"/>
        <v>3966.0754166666679</v>
      </c>
      <c r="M596" s="2">
        <f t="shared" si="89"/>
        <v>3729.6779166666661</v>
      </c>
      <c r="N596" s="2">
        <f t="shared" si="94"/>
        <v>3920.4869444444448</v>
      </c>
      <c r="O596" s="4" t="str">
        <f t="shared" si="95"/>
        <v>买</v>
      </c>
      <c r="P596" s="4" t="str">
        <f t="shared" si="91"/>
        <v/>
      </c>
      <c r="Q596" s="3">
        <f>IF(O595="买",E596/E595-1,0)-IF(P596=1,计算结果!B$17,0)</f>
        <v>-3.474869439255901E-2</v>
      </c>
      <c r="R596" s="2">
        <f t="shared" si="92"/>
        <v>3.7725620460281366</v>
      </c>
      <c r="S596" s="3">
        <f>1-R596/MAX(R$2:R596)</f>
        <v>0.10238924238736491</v>
      </c>
    </row>
    <row r="597" spans="1:19" x14ac:dyDescent="0.15">
      <c r="A597" s="1">
        <v>39258</v>
      </c>
      <c r="B597">
        <v>4066.45</v>
      </c>
      <c r="C597">
        <v>4105.99</v>
      </c>
      <c r="D597">
        <v>3850.84</v>
      </c>
      <c r="E597" s="2">
        <v>3877.59</v>
      </c>
      <c r="F597" s="16">
        <v>113432698880</v>
      </c>
      <c r="G597" s="3">
        <f t="shared" si="90"/>
        <v>-4.2908306449821354E-2</v>
      </c>
      <c r="H597" s="3">
        <f>1-E597/MAX(E$2:E597)</f>
        <v>8.8269456853985351E-2</v>
      </c>
      <c r="I597" s="2">
        <f t="shared" si="93"/>
        <v>4042.1</v>
      </c>
      <c r="J597" s="2">
        <f t="shared" si="96"/>
        <v>4127.4116666666669</v>
      </c>
      <c r="K597" s="2">
        <f t="shared" si="97"/>
        <v>4071.9816666666666</v>
      </c>
      <c r="L597" s="2">
        <f t="shared" si="88"/>
        <v>3966.3712500000001</v>
      </c>
      <c r="M597" s="2">
        <f t="shared" si="89"/>
        <v>3745.4335416666668</v>
      </c>
      <c r="N597" s="2">
        <f t="shared" si="94"/>
        <v>3927.9288194444448</v>
      </c>
      <c r="O597" s="4" t="str">
        <f t="shared" si="95"/>
        <v>卖</v>
      </c>
      <c r="P597" s="4">
        <f t="shared" si="91"/>
        <v>1</v>
      </c>
      <c r="Q597" s="3">
        <f>IF(O596="买",E597/E596-1,0)-IF(P597=1,计算结果!B$17,0)</f>
        <v>-4.2908306449821354E-2</v>
      </c>
      <c r="R597" s="2">
        <f t="shared" si="92"/>
        <v>3.6106877976561962</v>
      </c>
      <c r="S597" s="3">
        <f>1-R597/MAX(R$2:R597)</f>
        <v>0.14090419984766422</v>
      </c>
    </row>
    <row r="598" spans="1:19" x14ac:dyDescent="0.15">
      <c r="A598" s="1">
        <v>39259</v>
      </c>
      <c r="B598">
        <v>3804.41</v>
      </c>
      <c r="C598">
        <v>3929.37</v>
      </c>
      <c r="D598">
        <v>3752.93</v>
      </c>
      <c r="E598" s="2">
        <v>3928.21</v>
      </c>
      <c r="F598" s="16">
        <v>87867744256</v>
      </c>
      <c r="G598" s="3">
        <f t="shared" si="90"/>
        <v>1.305450034686495E-2</v>
      </c>
      <c r="H598" s="3">
        <f>1-E598/MAX(E$2:E598)</f>
        <v>7.6367270162238432E-2</v>
      </c>
      <c r="I598" s="2">
        <f t="shared" si="93"/>
        <v>3952.41</v>
      </c>
      <c r="J598" s="2">
        <f t="shared" si="96"/>
        <v>4077.5183333333334</v>
      </c>
      <c r="K598" s="2">
        <f t="shared" si="97"/>
        <v>4079.51</v>
      </c>
      <c r="L598" s="2">
        <f t="shared" si="88"/>
        <v>3965.9237499999999</v>
      </c>
      <c r="M598" s="2">
        <f t="shared" si="89"/>
        <v>3761.0954166666666</v>
      </c>
      <c r="N598" s="2">
        <f t="shared" si="94"/>
        <v>3935.5097222222225</v>
      </c>
      <c r="O598" s="4" t="str">
        <f t="shared" si="95"/>
        <v>卖</v>
      </c>
      <c r="P598" s="4" t="str">
        <f t="shared" si="91"/>
        <v/>
      </c>
      <c r="Q598" s="3">
        <f>IF(O597="买",E598/E597-1,0)-IF(P598=1,计算结果!B$17,0)</f>
        <v>0</v>
      </c>
      <c r="R598" s="2">
        <f t="shared" si="92"/>
        <v>3.6106877976561962</v>
      </c>
      <c r="S598" s="3">
        <f>1-R598/MAX(R$2:R598)</f>
        <v>0.14090419984766422</v>
      </c>
    </row>
    <row r="599" spans="1:19" x14ac:dyDescent="0.15">
      <c r="A599" s="1">
        <v>39260</v>
      </c>
      <c r="B599">
        <v>3946.88</v>
      </c>
      <c r="C599">
        <v>4053.41</v>
      </c>
      <c r="D599">
        <v>3912.2</v>
      </c>
      <c r="E599" s="2">
        <v>4040.48</v>
      </c>
      <c r="F599" s="16">
        <v>102131621888</v>
      </c>
      <c r="G599" s="3">
        <f t="shared" si="90"/>
        <v>2.8580447582995827E-2</v>
      </c>
      <c r="H599" s="3">
        <f>1-E599/MAX(E$2:E599)</f>
        <v>4.9969433341170988E-2</v>
      </c>
      <c r="I599" s="2">
        <f t="shared" si="93"/>
        <v>3948.76</v>
      </c>
      <c r="J599" s="2">
        <f t="shared" si="96"/>
        <v>4042.0983333333334</v>
      </c>
      <c r="K599" s="2">
        <f t="shared" si="97"/>
        <v>4088.561666666667</v>
      </c>
      <c r="L599" s="2">
        <f t="shared" si="88"/>
        <v>3970.9541666666664</v>
      </c>
      <c r="M599" s="2">
        <f t="shared" si="89"/>
        <v>3779.2464583333331</v>
      </c>
      <c r="N599" s="2">
        <f t="shared" si="94"/>
        <v>3946.2540972222218</v>
      </c>
      <c r="O599" s="4" t="str">
        <f t="shared" si="95"/>
        <v>买</v>
      </c>
      <c r="P599" s="4">
        <f t="shared" si="91"/>
        <v>1</v>
      </c>
      <c r="Q599" s="3">
        <f>IF(O598="买",E599/E598-1,0)-IF(P599=1,计算结果!B$17,0)</f>
        <v>0</v>
      </c>
      <c r="R599" s="2">
        <f t="shared" si="92"/>
        <v>3.6106877976561962</v>
      </c>
      <c r="S599" s="3">
        <f>1-R599/MAX(R$2:R599)</f>
        <v>0.14090419984766422</v>
      </c>
    </row>
    <row r="600" spans="1:19" x14ac:dyDescent="0.15">
      <c r="A600" s="1">
        <v>39261</v>
      </c>
      <c r="B600">
        <v>4038.38</v>
      </c>
      <c r="C600">
        <v>4067.81</v>
      </c>
      <c r="D600">
        <v>3857.85</v>
      </c>
      <c r="E600" s="2">
        <v>3858.52</v>
      </c>
      <c r="F600" s="16">
        <v>98372050944</v>
      </c>
      <c r="G600" s="3">
        <f t="shared" si="90"/>
        <v>-4.5034253356036946E-2</v>
      </c>
      <c r="H600" s="3">
        <f>1-E600/MAX(E$2:E600)</f>
        <v>9.2753350576063931E-2</v>
      </c>
      <c r="I600" s="2">
        <f t="shared" si="93"/>
        <v>3942.4033333333336</v>
      </c>
      <c r="J600" s="2">
        <f t="shared" si="96"/>
        <v>3992.2516666666666</v>
      </c>
      <c r="K600" s="2">
        <f t="shared" si="97"/>
        <v>4073.7625000000003</v>
      </c>
      <c r="L600" s="2">
        <f t="shared" si="88"/>
        <v>3965.6737499999999</v>
      </c>
      <c r="M600" s="2">
        <f t="shared" si="89"/>
        <v>3791.7989583333333</v>
      </c>
      <c r="N600" s="2">
        <f t="shared" si="94"/>
        <v>3943.7450694444447</v>
      </c>
      <c r="O600" s="4" t="str">
        <f t="shared" si="95"/>
        <v>卖</v>
      </c>
      <c r="P600" s="4">
        <f t="shared" si="91"/>
        <v>1</v>
      </c>
      <c r="Q600" s="3">
        <f>IF(O599="买",E600/E599-1,0)-IF(P600=1,计算结果!B$17,0)</f>
        <v>-4.5034253356036946E-2</v>
      </c>
      <c r="R600" s="2">
        <f t="shared" si="92"/>
        <v>3.4480831685869959</v>
      </c>
      <c r="S600" s="3">
        <f>1-R600/MAX(R$2:R600)</f>
        <v>0.17959293776883178</v>
      </c>
    </row>
    <row r="601" spans="1:19" x14ac:dyDescent="0.15">
      <c r="A601" s="1">
        <v>39262</v>
      </c>
      <c r="B601">
        <v>3769.33</v>
      </c>
      <c r="C601">
        <v>3867.75</v>
      </c>
      <c r="D601">
        <v>3718.16</v>
      </c>
      <c r="E601" s="2">
        <v>3764.08</v>
      </c>
      <c r="F601" s="16">
        <v>88527585280</v>
      </c>
      <c r="G601" s="3">
        <f t="shared" si="90"/>
        <v>-2.4475705710997997E-2</v>
      </c>
      <c r="H601" s="3">
        <f>1-E601/MAX(E$2:E601)</f>
        <v>0.11495885257465321</v>
      </c>
      <c r="I601" s="2">
        <f t="shared" si="93"/>
        <v>3887.6933333333332</v>
      </c>
      <c r="J601" s="2">
        <f t="shared" si="96"/>
        <v>3920.0516666666663</v>
      </c>
      <c r="K601" s="2">
        <f t="shared" si="97"/>
        <v>4044.2466666666664</v>
      </c>
      <c r="L601" s="2">
        <f t="shared" si="88"/>
        <v>3952.8195833333334</v>
      </c>
      <c r="M601" s="2">
        <f t="shared" si="89"/>
        <v>3801.8089583333331</v>
      </c>
      <c r="N601" s="2">
        <f t="shared" si="94"/>
        <v>3932.9584027777778</v>
      </c>
      <c r="O601" s="4" t="str">
        <f t="shared" si="95"/>
        <v>卖</v>
      </c>
      <c r="P601" s="4" t="str">
        <f t="shared" si="91"/>
        <v/>
      </c>
      <c r="Q601" s="3">
        <f>IF(O600="买",E601/E600-1,0)-IF(P601=1,计算结果!B$17,0)</f>
        <v>0</v>
      </c>
      <c r="R601" s="2">
        <f t="shared" si="92"/>
        <v>3.4480831685869959</v>
      </c>
      <c r="S601" s="3">
        <f>1-R601/MAX(R$2:R601)</f>
        <v>0.17959293776883178</v>
      </c>
    </row>
    <row r="602" spans="1:19" x14ac:dyDescent="0.15">
      <c r="A602" s="1">
        <v>39265</v>
      </c>
      <c r="B602">
        <v>3746.18</v>
      </c>
      <c r="C602">
        <v>3801.9</v>
      </c>
      <c r="D602">
        <v>3644.19</v>
      </c>
      <c r="E602" s="2">
        <v>3757.66</v>
      </c>
      <c r="F602" s="16">
        <v>71995867136</v>
      </c>
      <c r="G602" s="3">
        <f t="shared" si="90"/>
        <v>-1.7055960553442606E-3</v>
      </c>
      <c r="H602" s="3">
        <f>1-E602/MAX(E$2:E602)</f>
        <v>0.11646837526451914</v>
      </c>
      <c r="I602" s="2">
        <f t="shared" si="93"/>
        <v>3793.42</v>
      </c>
      <c r="J602" s="2">
        <f t="shared" si="96"/>
        <v>3871.09</v>
      </c>
      <c r="K602" s="2">
        <f t="shared" si="97"/>
        <v>4017.7333333333336</v>
      </c>
      <c r="L602" s="2">
        <f t="shared" ref="L602:L665" si="98">AVERAGE(E579:E602)</f>
        <v>3935.7099999999996</v>
      </c>
      <c r="M602" s="2">
        <f t="shared" si="89"/>
        <v>3811.2497916666666</v>
      </c>
      <c r="N602" s="2">
        <f t="shared" si="94"/>
        <v>3921.5643749999999</v>
      </c>
      <c r="O602" s="4" t="str">
        <f t="shared" si="95"/>
        <v>卖</v>
      </c>
      <c r="P602" s="4" t="str">
        <f t="shared" si="91"/>
        <v/>
      </c>
      <c r="Q602" s="3">
        <f>IF(O601="买",E602/E601-1,0)-IF(P602=1,计算结果!B$17,0)</f>
        <v>0</v>
      </c>
      <c r="R602" s="2">
        <f t="shared" si="92"/>
        <v>3.4480831685869959</v>
      </c>
      <c r="S602" s="3">
        <f>1-R602/MAX(R$2:R602)</f>
        <v>0.17959293776883178</v>
      </c>
    </row>
    <row r="603" spans="1:19" x14ac:dyDescent="0.15">
      <c r="A603" s="1">
        <v>39266</v>
      </c>
      <c r="B603">
        <v>3782.78</v>
      </c>
      <c r="C603">
        <v>3835.29</v>
      </c>
      <c r="D603">
        <v>3744.01</v>
      </c>
      <c r="E603" s="2">
        <v>3832.23</v>
      </c>
      <c r="F603" s="16">
        <v>68887494656</v>
      </c>
      <c r="G603" s="3">
        <f t="shared" si="90"/>
        <v>1.9844797027937622E-2</v>
      </c>
      <c r="H603" s="3">
        <f>1-E603/MAX(E$2:E603)</f>
        <v>9.8934869503879641E-2</v>
      </c>
      <c r="I603" s="2">
        <f t="shared" si="93"/>
        <v>3784.6566666666663</v>
      </c>
      <c r="J603" s="2">
        <f t="shared" si="96"/>
        <v>3863.53</v>
      </c>
      <c r="K603" s="2">
        <f t="shared" si="97"/>
        <v>3995.4708333333333</v>
      </c>
      <c r="L603" s="2">
        <f t="shared" si="98"/>
        <v>3933.4504166666666</v>
      </c>
      <c r="M603" s="2">
        <f t="shared" si="89"/>
        <v>3825.4566666666669</v>
      </c>
      <c r="N603" s="2">
        <f t="shared" si="94"/>
        <v>3918.1259722222221</v>
      </c>
      <c r="O603" s="4" t="str">
        <f t="shared" si="95"/>
        <v>卖</v>
      </c>
      <c r="P603" s="4" t="str">
        <f t="shared" si="91"/>
        <v/>
      </c>
      <c r="Q603" s="3">
        <f>IF(O602="买",E603/E602-1,0)-IF(P603=1,计算结果!B$17,0)</f>
        <v>0</v>
      </c>
      <c r="R603" s="2">
        <f t="shared" si="92"/>
        <v>3.4480831685869959</v>
      </c>
      <c r="S603" s="3">
        <f>1-R603/MAX(R$2:R603)</f>
        <v>0.17959293776883178</v>
      </c>
    </row>
    <row r="604" spans="1:19" x14ac:dyDescent="0.15">
      <c r="A604" s="1">
        <v>39267</v>
      </c>
      <c r="B604">
        <v>3840.41</v>
      </c>
      <c r="C604">
        <v>3848.08</v>
      </c>
      <c r="D604">
        <v>3727.56</v>
      </c>
      <c r="E604" s="2">
        <v>3743.58</v>
      </c>
      <c r="F604" s="16">
        <v>59055648768</v>
      </c>
      <c r="G604" s="3">
        <f t="shared" si="90"/>
        <v>-2.3132745164042845E-2</v>
      </c>
      <c r="H604" s="3">
        <f>1-E604/MAX(E$2:E604)</f>
        <v>0.11977897954385142</v>
      </c>
      <c r="I604" s="2">
        <f t="shared" si="93"/>
        <v>3777.8233333333333</v>
      </c>
      <c r="J604" s="2">
        <f t="shared" si="96"/>
        <v>3832.7583333333337</v>
      </c>
      <c r="K604" s="2">
        <f t="shared" si="97"/>
        <v>3955.1383333333342</v>
      </c>
      <c r="L604" s="2">
        <f t="shared" si="98"/>
        <v>3925.7683333333334</v>
      </c>
      <c r="M604" s="2">
        <f t="shared" si="89"/>
        <v>3834.9212499999999</v>
      </c>
      <c r="N604" s="2">
        <f t="shared" si="94"/>
        <v>3905.2759722222222</v>
      </c>
      <c r="O604" s="4" t="str">
        <f t="shared" si="95"/>
        <v>卖</v>
      </c>
      <c r="P604" s="4" t="str">
        <f t="shared" si="91"/>
        <v/>
      </c>
      <c r="Q604" s="3">
        <f>IF(O603="买",E604/E603-1,0)-IF(P604=1,计算结果!B$17,0)</f>
        <v>0</v>
      </c>
      <c r="R604" s="2">
        <f t="shared" si="92"/>
        <v>3.4480831685869959</v>
      </c>
      <c r="S604" s="3">
        <f>1-R604/MAX(R$2:R604)</f>
        <v>0.17959293776883178</v>
      </c>
    </row>
    <row r="605" spans="1:19" x14ac:dyDescent="0.15">
      <c r="A605" s="1">
        <v>39268</v>
      </c>
      <c r="B605">
        <v>3688.31</v>
      </c>
      <c r="C605">
        <v>3706.6</v>
      </c>
      <c r="D605">
        <v>3535.04</v>
      </c>
      <c r="E605" s="2">
        <v>3537.44</v>
      </c>
      <c r="F605" s="16">
        <v>61324054528</v>
      </c>
      <c r="G605" s="3">
        <f t="shared" si="90"/>
        <v>-5.5064937840249129E-2</v>
      </c>
      <c r="H605" s="3">
        <f>1-E605/MAX(E$2:E605)</f>
        <v>0.16824829532094987</v>
      </c>
      <c r="I605" s="2">
        <f t="shared" si="93"/>
        <v>3704.4166666666665</v>
      </c>
      <c r="J605" s="2">
        <f t="shared" si="96"/>
        <v>3748.9183333333331</v>
      </c>
      <c r="K605" s="2">
        <f t="shared" si="97"/>
        <v>3895.5083333333346</v>
      </c>
      <c r="L605" s="2">
        <f t="shared" si="98"/>
        <v>3914.6633333333339</v>
      </c>
      <c r="M605" s="2">
        <f t="shared" si="89"/>
        <v>3837.1320833333334</v>
      </c>
      <c r="N605" s="2">
        <f t="shared" si="94"/>
        <v>3882.4345833333341</v>
      </c>
      <c r="O605" s="4" t="str">
        <f t="shared" si="95"/>
        <v>卖</v>
      </c>
      <c r="P605" s="4" t="str">
        <f t="shared" si="91"/>
        <v/>
      </c>
      <c r="Q605" s="3">
        <f>IF(O604="买",E605/E604-1,0)-IF(P605=1,计算结果!B$17,0)</f>
        <v>0</v>
      </c>
      <c r="R605" s="2">
        <f t="shared" si="92"/>
        <v>3.4480831685869959</v>
      </c>
      <c r="S605" s="3">
        <f>1-R605/MAX(R$2:R605)</f>
        <v>0.17959293776883178</v>
      </c>
    </row>
    <row r="606" spans="1:19" x14ac:dyDescent="0.15">
      <c r="A606" s="1">
        <v>39269</v>
      </c>
      <c r="B606">
        <v>3517.6</v>
      </c>
      <c r="C606">
        <v>3712.74</v>
      </c>
      <c r="D606">
        <v>3475.27</v>
      </c>
      <c r="E606" s="2">
        <v>3710.28</v>
      </c>
      <c r="F606" s="16">
        <v>71894990848</v>
      </c>
      <c r="G606" s="3">
        <f t="shared" si="90"/>
        <v>4.8860192681713377E-2</v>
      </c>
      <c r="H606" s="3">
        <f>1-E606/MAX(E$2:E606)</f>
        <v>0.12760874676698797</v>
      </c>
      <c r="I606" s="2">
        <f t="shared" si="93"/>
        <v>3663.7666666666669</v>
      </c>
      <c r="J606" s="2">
        <f t="shared" si="96"/>
        <v>3724.2116666666661</v>
      </c>
      <c r="K606" s="2">
        <f t="shared" si="97"/>
        <v>3858.2316666666666</v>
      </c>
      <c r="L606" s="2">
        <f t="shared" si="98"/>
        <v>3922.94875</v>
      </c>
      <c r="M606" s="2">
        <f t="shared" si="89"/>
        <v>3842.654583333333</v>
      </c>
      <c r="N606" s="2">
        <f t="shared" si="94"/>
        <v>3874.6116666666662</v>
      </c>
      <c r="O606" s="4" t="str">
        <f t="shared" si="95"/>
        <v>卖</v>
      </c>
      <c r="P606" s="4" t="str">
        <f t="shared" si="91"/>
        <v/>
      </c>
      <c r="Q606" s="3">
        <f>IF(O605="买",E606/E605-1,0)-IF(P606=1,计算结果!B$17,0)</f>
        <v>0</v>
      </c>
      <c r="R606" s="2">
        <f t="shared" si="92"/>
        <v>3.4480831685869959</v>
      </c>
      <c r="S606" s="3">
        <f>1-R606/MAX(R$2:R606)</f>
        <v>0.17959293776883178</v>
      </c>
    </row>
    <row r="607" spans="1:19" x14ac:dyDescent="0.15">
      <c r="A607" s="1">
        <v>39272</v>
      </c>
      <c r="B607">
        <v>3743.87</v>
      </c>
      <c r="C607">
        <v>3840.99</v>
      </c>
      <c r="D607">
        <v>3722.23</v>
      </c>
      <c r="E607" s="2">
        <v>3821.3</v>
      </c>
      <c r="F607" s="16">
        <v>79270985728</v>
      </c>
      <c r="G607" s="3">
        <f t="shared" si="90"/>
        <v>2.9922270017357144E-2</v>
      </c>
      <c r="H607" s="3">
        <f>1-E607/MAX(E$2:E607)</f>
        <v>0.10150482012696915</v>
      </c>
      <c r="I607" s="2">
        <f t="shared" si="93"/>
        <v>3689.6733333333336</v>
      </c>
      <c r="J607" s="2">
        <f t="shared" si="96"/>
        <v>3733.748333333333</v>
      </c>
      <c r="K607" s="2">
        <f t="shared" si="97"/>
        <v>3826.9</v>
      </c>
      <c r="L607" s="2">
        <f t="shared" si="98"/>
        <v>3930.7266666666674</v>
      </c>
      <c r="M607" s="2">
        <f t="shared" si="89"/>
        <v>3850.4258333333328</v>
      </c>
      <c r="N607" s="2">
        <f t="shared" si="94"/>
        <v>3869.3508333333334</v>
      </c>
      <c r="O607" s="4" t="str">
        <f t="shared" si="95"/>
        <v>卖</v>
      </c>
      <c r="P607" s="4" t="str">
        <f t="shared" si="91"/>
        <v/>
      </c>
      <c r="Q607" s="3">
        <f>IF(O606="买",E607/E606-1,0)-IF(P607=1,计算结果!B$17,0)</f>
        <v>0</v>
      </c>
      <c r="R607" s="2">
        <f t="shared" si="92"/>
        <v>3.4480831685869959</v>
      </c>
      <c r="S607" s="3">
        <f>1-R607/MAX(R$2:R607)</f>
        <v>0.17959293776883178</v>
      </c>
    </row>
    <row r="608" spans="1:19" x14ac:dyDescent="0.15">
      <c r="A608" s="1">
        <v>39273</v>
      </c>
      <c r="B608">
        <v>3832.76</v>
      </c>
      <c r="C608">
        <v>3852.93</v>
      </c>
      <c r="D608">
        <v>3764.25</v>
      </c>
      <c r="E608" s="2">
        <v>3775.62</v>
      </c>
      <c r="F608" s="16">
        <v>77184565248</v>
      </c>
      <c r="G608" s="3">
        <f t="shared" si="90"/>
        <v>-1.1954047052050387E-2</v>
      </c>
      <c r="H608" s="3">
        <f>1-E608/MAX(E$2:E608)</f>
        <v>0.11224547378321192</v>
      </c>
      <c r="I608" s="2">
        <f t="shared" si="93"/>
        <v>3769.0666666666671</v>
      </c>
      <c r="J608" s="2">
        <f t="shared" si="96"/>
        <v>3736.7416666666668</v>
      </c>
      <c r="K608" s="2">
        <f t="shared" si="97"/>
        <v>3803.9158333333339</v>
      </c>
      <c r="L608" s="2">
        <f t="shared" si="98"/>
        <v>3934.8116666666665</v>
      </c>
      <c r="M608" s="2">
        <f t="shared" si="89"/>
        <v>3856.3016666666663</v>
      </c>
      <c r="N608" s="2">
        <f t="shared" si="94"/>
        <v>3865.0097222222225</v>
      </c>
      <c r="O608" s="4" t="str">
        <f t="shared" si="95"/>
        <v>卖</v>
      </c>
      <c r="P608" s="4" t="str">
        <f t="shared" si="91"/>
        <v/>
      </c>
      <c r="Q608" s="3">
        <f>IF(O607="买",E608/E607-1,0)-IF(P608=1,计算结果!B$17,0)</f>
        <v>0</v>
      </c>
      <c r="R608" s="2">
        <f t="shared" si="92"/>
        <v>3.4480831685869959</v>
      </c>
      <c r="S608" s="3">
        <f>1-R608/MAX(R$2:R608)</f>
        <v>0.17959293776883178</v>
      </c>
    </row>
    <row r="609" spans="1:19" x14ac:dyDescent="0.15">
      <c r="A609" s="1">
        <v>39274</v>
      </c>
      <c r="B609">
        <v>3751.49</v>
      </c>
      <c r="C609">
        <v>3797.81</v>
      </c>
      <c r="D609">
        <v>3732.29</v>
      </c>
      <c r="E609" s="2">
        <v>3789.87</v>
      </c>
      <c r="F609" s="16">
        <v>51532283904</v>
      </c>
      <c r="G609" s="3">
        <f t="shared" si="90"/>
        <v>3.7742145660846216E-3</v>
      </c>
      <c r="H609" s="3">
        <f>1-E609/MAX(E$2:E609)</f>
        <v>0.10889489771925698</v>
      </c>
      <c r="I609" s="2">
        <f t="shared" si="93"/>
        <v>3795.5966666666668</v>
      </c>
      <c r="J609" s="2">
        <f t="shared" si="96"/>
        <v>3729.6816666666668</v>
      </c>
      <c r="K609" s="2">
        <f t="shared" si="97"/>
        <v>3796.6058333333344</v>
      </c>
      <c r="L609" s="2">
        <f t="shared" si="98"/>
        <v>3934.2937499999994</v>
      </c>
      <c r="M609" s="2">
        <f t="shared" si="89"/>
        <v>3862.9547916666656</v>
      </c>
      <c r="N609" s="2">
        <f t="shared" si="94"/>
        <v>3864.6181249999995</v>
      </c>
      <c r="O609" s="4" t="str">
        <f t="shared" si="95"/>
        <v>卖</v>
      </c>
      <c r="P609" s="4" t="str">
        <f t="shared" si="91"/>
        <v/>
      </c>
      <c r="Q609" s="3">
        <f>IF(O608="买",E609/E608-1,0)-IF(P609=1,计算结果!B$17,0)</f>
        <v>0</v>
      </c>
      <c r="R609" s="2">
        <f t="shared" si="92"/>
        <v>3.4480831685869959</v>
      </c>
      <c r="S609" s="3">
        <f>1-R609/MAX(R$2:R609)</f>
        <v>0.17959293776883178</v>
      </c>
    </row>
    <row r="610" spans="1:19" x14ac:dyDescent="0.15">
      <c r="A610" s="1">
        <v>39275</v>
      </c>
      <c r="B610">
        <v>3799.19</v>
      </c>
      <c r="C610">
        <v>3839.21</v>
      </c>
      <c r="D610">
        <v>3780.03</v>
      </c>
      <c r="E610" s="2">
        <v>3816.92</v>
      </c>
      <c r="F610" s="16">
        <v>45968044032</v>
      </c>
      <c r="G610" s="3">
        <f t="shared" si="90"/>
        <v>7.1374479863426377E-3</v>
      </c>
      <c r="H610" s="3">
        <f>1-E610/MAX(E$2:E610)</f>
        <v>0.10253468140136368</v>
      </c>
      <c r="I610" s="2">
        <f t="shared" si="93"/>
        <v>3794.1366666666668</v>
      </c>
      <c r="J610" s="2">
        <f t="shared" si="96"/>
        <v>3741.9050000000002</v>
      </c>
      <c r="K610" s="2">
        <f t="shared" si="97"/>
        <v>3787.3316666666669</v>
      </c>
      <c r="L610" s="2">
        <f t="shared" si="98"/>
        <v>3933.4208333333331</v>
      </c>
      <c r="M610" s="2">
        <f t="shared" si="89"/>
        <v>3868.3341666666661</v>
      </c>
      <c r="N610" s="2">
        <f t="shared" si="94"/>
        <v>3863.0288888888886</v>
      </c>
      <c r="O610" s="4" t="str">
        <f t="shared" si="95"/>
        <v>卖</v>
      </c>
      <c r="P610" s="4" t="str">
        <f t="shared" si="91"/>
        <v/>
      </c>
      <c r="Q610" s="3">
        <f>IF(O609="买",E610/E609-1,0)-IF(P610=1,计算结果!B$17,0)</f>
        <v>0</v>
      </c>
      <c r="R610" s="2">
        <f t="shared" si="92"/>
        <v>3.4480831685869959</v>
      </c>
      <c r="S610" s="3">
        <f>1-R610/MAX(R$2:R610)</f>
        <v>0.17959293776883178</v>
      </c>
    </row>
    <row r="611" spans="1:19" x14ac:dyDescent="0.15">
      <c r="A611" s="1">
        <v>39276</v>
      </c>
      <c r="B611">
        <v>3825.03</v>
      </c>
      <c r="C611">
        <v>3829.68</v>
      </c>
      <c r="D611">
        <v>3773.93</v>
      </c>
      <c r="E611" s="2">
        <v>3820.12</v>
      </c>
      <c r="F611" s="16">
        <v>38615515136</v>
      </c>
      <c r="G611" s="3">
        <f t="shared" si="90"/>
        <v>8.3837230017924647E-4</v>
      </c>
      <c r="H611" s="3">
        <f>1-E611/MAX(E$2:E611)</f>
        <v>0.1017822713378792</v>
      </c>
      <c r="I611" s="2">
        <f t="shared" si="93"/>
        <v>3808.97</v>
      </c>
      <c r="J611" s="2">
        <f t="shared" si="96"/>
        <v>3789.018333333333</v>
      </c>
      <c r="K611" s="2">
        <f t="shared" si="97"/>
        <v>3768.9683333333337</v>
      </c>
      <c r="L611" s="2">
        <f t="shared" si="98"/>
        <v>3928.7649999999994</v>
      </c>
      <c r="M611" s="2">
        <f t="shared" si="89"/>
        <v>3871.127708333333</v>
      </c>
      <c r="N611" s="2">
        <f t="shared" si="94"/>
        <v>3856.2870138888889</v>
      </c>
      <c r="O611" s="4" t="str">
        <f t="shared" si="95"/>
        <v>卖</v>
      </c>
      <c r="P611" s="4" t="str">
        <f t="shared" si="91"/>
        <v/>
      </c>
      <c r="Q611" s="3">
        <f>IF(O610="买",E611/E610-1,0)-IF(P611=1,计算结果!B$17,0)</f>
        <v>0</v>
      </c>
      <c r="R611" s="2">
        <f t="shared" si="92"/>
        <v>3.4480831685869959</v>
      </c>
      <c r="S611" s="3">
        <f>1-R611/MAX(R$2:R611)</f>
        <v>0.17959293776883178</v>
      </c>
    </row>
    <row r="612" spans="1:19" x14ac:dyDescent="0.15">
      <c r="A612" s="1">
        <v>39279</v>
      </c>
      <c r="B612">
        <v>3824.91</v>
      </c>
      <c r="C612">
        <v>3830.37</v>
      </c>
      <c r="D612">
        <v>3697.22</v>
      </c>
      <c r="E612" s="2">
        <v>3697.97</v>
      </c>
      <c r="F612" s="16">
        <v>44462952448</v>
      </c>
      <c r="G612" s="3">
        <f t="shared" si="90"/>
        <v>-3.1975435326638935E-2</v>
      </c>
      <c r="H612" s="3">
        <f>1-E612/MAX(E$2:E612)</f>
        <v>0.13050317422995539</v>
      </c>
      <c r="I612" s="2">
        <f t="shared" si="93"/>
        <v>3778.3366666666666</v>
      </c>
      <c r="J612" s="2">
        <f t="shared" si="96"/>
        <v>3786.9666666666672</v>
      </c>
      <c r="K612" s="2">
        <f t="shared" si="97"/>
        <v>3755.5891666666666</v>
      </c>
      <c r="L612" s="2">
        <f t="shared" si="98"/>
        <v>3914.6758333333328</v>
      </c>
      <c r="M612" s="2">
        <f t="shared" si="89"/>
        <v>3871.0587499999997</v>
      </c>
      <c r="N612" s="2">
        <f t="shared" si="94"/>
        <v>3847.1079166666664</v>
      </c>
      <c r="O612" s="4" t="str">
        <f t="shared" si="95"/>
        <v>卖</v>
      </c>
      <c r="P612" s="4" t="str">
        <f t="shared" si="91"/>
        <v/>
      </c>
      <c r="Q612" s="3">
        <f>IF(O611="买",E612/E611-1,0)-IF(P612=1,计算结果!B$17,0)</f>
        <v>0</v>
      </c>
      <c r="R612" s="2">
        <f t="shared" si="92"/>
        <v>3.4480831685869959</v>
      </c>
      <c r="S612" s="3">
        <f>1-R612/MAX(R$2:R612)</f>
        <v>0.17959293776883178</v>
      </c>
    </row>
    <row r="613" spans="1:19" x14ac:dyDescent="0.15">
      <c r="A613" s="1">
        <v>39280</v>
      </c>
      <c r="B613">
        <v>3684.33</v>
      </c>
      <c r="C613">
        <v>3812.25</v>
      </c>
      <c r="D613">
        <v>3650.25</v>
      </c>
      <c r="E613" s="2">
        <v>3789.65</v>
      </c>
      <c r="F613" s="16">
        <v>50158227456</v>
      </c>
      <c r="G613" s="3">
        <f t="shared" si="90"/>
        <v>2.4791980464957897E-2</v>
      </c>
      <c r="H613" s="3">
        <f>1-E613/MAX(E$2:E613)</f>
        <v>0.10894662591112159</v>
      </c>
      <c r="I613" s="2">
        <f t="shared" si="93"/>
        <v>3769.2466666666664</v>
      </c>
      <c r="J613" s="2">
        <f t="shared" si="96"/>
        <v>3781.6916666666671</v>
      </c>
      <c r="K613" s="2">
        <f t="shared" si="97"/>
        <v>3757.72</v>
      </c>
      <c r="L613" s="2">
        <f t="shared" si="98"/>
        <v>3900.9833333333331</v>
      </c>
      <c r="M613" s="2">
        <f t="shared" si="89"/>
        <v>3872.4158333333326</v>
      </c>
      <c r="N613" s="2">
        <f t="shared" si="94"/>
        <v>3843.7063888888883</v>
      </c>
      <c r="O613" s="4" t="str">
        <f t="shared" si="95"/>
        <v>卖</v>
      </c>
      <c r="P613" s="4" t="str">
        <f t="shared" si="91"/>
        <v/>
      </c>
      <c r="Q613" s="3">
        <f>IF(O612="买",E613/E612-1,0)-IF(P613=1,计算结果!B$17,0)</f>
        <v>0</v>
      </c>
      <c r="R613" s="2">
        <f t="shared" si="92"/>
        <v>3.4480831685869959</v>
      </c>
      <c r="S613" s="3">
        <f>1-R613/MAX(R$2:R613)</f>
        <v>0.17959293776883178</v>
      </c>
    </row>
    <row r="614" spans="1:19" x14ac:dyDescent="0.15">
      <c r="A614" s="1">
        <v>39281</v>
      </c>
      <c r="B614">
        <v>3776.94</v>
      </c>
      <c r="C614">
        <v>3861.51</v>
      </c>
      <c r="D614">
        <v>3756.7</v>
      </c>
      <c r="E614" s="2">
        <v>3807.57</v>
      </c>
      <c r="F614" s="16">
        <v>69467832320</v>
      </c>
      <c r="G614" s="3">
        <f t="shared" si="90"/>
        <v>4.7286688744343497E-3</v>
      </c>
      <c r="H614" s="3">
        <f>1-E614/MAX(E$2:E614)</f>
        <v>0.10473312955560776</v>
      </c>
      <c r="I614" s="2">
        <f t="shared" si="93"/>
        <v>3765.0633333333335</v>
      </c>
      <c r="J614" s="2">
        <f t="shared" si="96"/>
        <v>3787.0166666666664</v>
      </c>
      <c r="K614" s="2">
        <f t="shared" si="97"/>
        <v>3761.8791666666671</v>
      </c>
      <c r="L614" s="2">
        <f t="shared" si="98"/>
        <v>3889.8062499999996</v>
      </c>
      <c r="M614" s="2">
        <f t="shared" si="89"/>
        <v>3874.6024999999991</v>
      </c>
      <c r="N614" s="2">
        <f t="shared" si="94"/>
        <v>3842.0959722222219</v>
      </c>
      <c r="O614" s="4" t="str">
        <f t="shared" si="95"/>
        <v>卖</v>
      </c>
      <c r="P614" s="4" t="str">
        <f t="shared" si="91"/>
        <v/>
      </c>
      <c r="Q614" s="3">
        <f>IF(O613="买",E614/E613-1,0)-IF(P614=1,计算结果!B$17,0)</f>
        <v>0</v>
      </c>
      <c r="R614" s="2">
        <f t="shared" si="92"/>
        <v>3.4480831685869959</v>
      </c>
      <c r="S614" s="3">
        <f>1-R614/MAX(R$2:R614)</f>
        <v>0.17959293776883178</v>
      </c>
    </row>
    <row r="615" spans="1:19" x14ac:dyDescent="0.15">
      <c r="A615" s="1">
        <v>39282</v>
      </c>
      <c r="B615">
        <v>3796.92</v>
      </c>
      <c r="C615">
        <v>3836.39</v>
      </c>
      <c r="D615">
        <v>3778.51</v>
      </c>
      <c r="E615" s="2">
        <v>3807</v>
      </c>
      <c r="F615" s="16">
        <v>45728489472</v>
      </c>
      <c r="G615" s="3">
        <f t="shared" si="90"/>
        <v>-1.4970177829953801E-4</v>
      </c>
      <c r="H615" s="3">
        <f>1-E615/MAX(E$2:E615)</f>
        <v>0.10486715259816604</v>
      </c>
      <c r="I615" s="2">
        <f t="shared" si="93"/>
        <v>3801.4066666666672</v>
      </c>
      <c r="J615" s="2">
        <f t="shared" si="96"/>
        <v>3789.8716666666664</v>
      </c>
      <c r="K615" s="2">
        <f t="shared" si="97"/>
        <v>3759.7766666666666</v>
      </c>
      <c r="L615" s="2">
        <f t="shared" si="98"/>
        <v>3877.6237500000002</v>
      </c>
      <c r="M615" s="2">
        <f t="shared" si="89"/>
        <v>3876.1145833333335</v>
      </c>
      <c r="N615" s="2">
        <f t="shared" si="94"/>
        <v>3837.8383333333336</v>
      </c>
      <c r="O615" s="4" t="str">
        <f t="shared" si="95"/>
        <v>卖</v>
      </c>
      <c r="P615" s="4" t="str">
        <f t="shared" si="91"/>
        <v/>
      </c>
      <c r="Q615" s="3">
        <f>IF(O614="买",E615/E614-1,0)-IF(P615=1,计算结果!B$17,0)</f>
        <v>0</v>
      </c>
      <c r="R615" s="2">
        <f t="shared" si="92"/>
        <v>3.4480831685869959</v>
      </c>
      <c r="S615" s="3">
        <f>1-R615/MAX(R$2:R615)</f>
        <v>0.17959293776883178</v>
      </c>
    </row>
    <row r="616" spans="1:19" x14ac:dyDescent="0.15">
      <c r="A616" s="1">
        <v>39283</v>
      </c>
      <c r="B616">
        <v>3808.08</v>
      </c>
      <c r="C616">
        <v>3971.89</v>
      </c>
      <c r="D616">
        <v>3808.08</v>
      </c>
      <c r="E616" s="2">
        <v>3971.88</v>
      </c>
      <c r="F616" s="16">
        <v>81556217856</v>
      </c>
      <c r="G616" s="3">
        <f t="shared" si="90"/>
        <v>4.3309692671394728E-2</v>
      </c>
      <c r="H616" s="3">
        <f>1-E616/MAX(E$2:E616)</f>
        <v>6.6099224077121987E-2</v>
      </c>
      <c r="I616" s="2">
        <f t="shared" si="93"/>
        <v>3862.15</v>
      </c>
      <c r="J616" s="2">
        <f t="shared" si="96"/>
        <v>3815.6983333333333</v>
      </c>
      <c r="K616" s="2">
        <f t="shared" si="97"/>
        <v>3778.8016666666663</v>
      </c>
      <c r="L616" s="2">
        <f t="shared" si="98"/>
        <v>3866.9700000000007</v>
      </c>
      <c r="M616" s="2">
        <f t="shared" si="89"/>
        <v>3883.7654166666671</v>
      </c>
      <c r="N616" s="2">
        <f t="shared" si="94"/>
        <v>3843.1790277777782</v>
      </c>
      <c r="O616" s="4" t="str">
        <f t="shared" si="95"/>
        <v>买</v>
      </c>
      <c r="P616" s="4">
        <f t="shared" si="91"/>
        <v>1</v>
      </c>
      <c r="Q616" s="3">
        <f>IF(O615="买",E616/E615-1,0)-IF(P616=1,计算结果!B$17,0)</f>
        <v>0</v>
      </c>
      <c r="R616" s="2">
        <f t="shared" si="92"/>
        <v>3.4480831685869959</v>
      </c>
      <c r="S616" s="3">
        <f>1-R616/MAX(R$2:R616)</f>
        <v>0.17959293776883178</v>
      </c>
    </row>
    <row r="617" spans="1:19" x14ac:dyDescent="0.15">
      <c r="A617" s="1">
        <v>39286</v>
      </c>
      <c r="B617">
        <v>4009.06</v>
      </c>
      <c r="C617">
        <v>4157.3900000000003</v>
      </c>
      <c r="D617">
        <v>4009.06</v>
      </c>
      <c r="E617" s="2">
        <v>4156.72</v>
      </c>
      <c r="F617" s="16">
        <v>125824180224</v>
      </c>
      <c r="G617" s="3">
        <f t="shared" si="90"/>
        <v>4.653715620814336E-2</v>
      </c>
      <c r="H617" s="3">
        <f>1-E617/MAX(E$2:E617)</f>
        <v>2.2638137785092827E-2</v>
      </c>
      <c r="I617" s="2">
        <f t="shared" si="93"/>
        <v>3978.5333333333333</v>
      </c>
      <c r="J617" s="2">
        <f t="shared" si="96"/>
        <v>3871.7983333333336</v>
      </c>
      <c r="K617" s="2">
        <f t="shared" si="97"/>
        <v>3830.4083333333333</v>
      </c>
      <c r="L617" s="2">
        <f t="shared" si="98"/>
        <v>3862.9583333333344</v>
      </c>
      <c r="M617" s="2">
        <f t="shared" si="89"/>
        <v>3893.2743750000004</v>
      </c>
      <c r="N617" s="2">
        <f t="shared" si="94"/>
        <v>3862.213680555556</v>
      </c>
      <c r="O617" s="4" t="str">
        <f t="shared" si="95"/>
        <v>买</v>
      </c>
      <c r="P617" s="4" t="str">
        <f t="shared" si="91"/>
        <v/>
      </c>
      <c r="Q617" s="3">
        <f>IF(O616="买",E617/E616-1,0)-IF(P617=1,计算结果!B$17,0)</f>
        <v>4.653715620814336E-2</v>
      </c>
      <c r="R617" s="2">
        <f t="shared" si="92"/>
        <v>3.6085471536221987</v>
      </c>
      <c r="S617" s="3">
        <f>1-R617/MAX(R$2:R617)</f>
        <v>0.14141352615951597</v>
      </c>
    </row>
    <row r="618" spans="1:19" x14ac:dyDescent="0.15">
      <c r="A618" s="1">
        <v>39287</v>
      </c>
      <c r="B618">
        <v>4187.33</v>
      </c>
      <c r="C618">
        <v>4241.58</v>
      </c>
      <c r="D618">
        <v>4143.59</v>
      </c>
      <c r="E618" s="2">
        <v>4161.3500000000004</v>
      </c>
      <c r="F618" s="16">
        <v>112024887296</v>
      </c>
      <c r="G618" s="3">
        <f t="shared" si="90"/>
        <v>1.11385900421479E-3</v>
      </c>
      <c r="H618" s="3">
        <f>1-E618/MAX(E$2:E618)</f>
        <v>2.1549494474488506E-2</v>
      </c>
      <c r="I618" s="2">
        <f t="shared" si="93"/>
        <v>4096.6500000000005</v>
      </c>
      <c r="J618" s="2">
        <f t="shared" si="96"/>
        <v>3949.0283333333341</v>
      </c>
      <c r="K618" s="2">
        <f t="shared" si="97"/>
        <v>3867.9974999999999</v>
      </c>
      <c r="L618" s="2">
        <f t="shared" si="98"/>
        <v>3863.1145833333339</v>
      </c>
      <c r="M618" s="2">
        <f t="shared" si="89"/>
        <v>3901.2483333333334</v>
      </c>
      <c r="N618" s="2">
        <f t="shared" si="94"/>
        <v>3877.453472222222</v>
      </c>
      <c r="O618" s="4" t="str">
        <f t="shared" si="95"/>
        <v>买</v>
      </c>
      <c r="P618" s="4" t="str">
        <f t="shared" si="91"/>
        <v/>
      </c>
      <c r="Q618" s="3">
        <f>IF(O617="买",E618/E617-1,0)-IF(P618=1,计算结果!B$17,0)</f>
        <v>1.11385900421479E-3</v>
      </c>
      <c r="R618" s="2">
        <f t="shared" si="92"/>
        <v>3.6125665663613944</v>
      </c>
      <c r="S618" s="3">
        <f>1-R618/MAX(R$2:R618)</f>
        <v>0.14045718188473166</v>
      </c>
    </row>
    <row r="619" spans="1:19" x14ac:dyDescent="0.15">
      <c r="A619" s="1">
        <v>39288</v>
      </c>
      <c r="B619">
        <v>4163.3599999999997</v>
      </c>
      <c r="C619">
        <v>4256.05</v>
      </c>
      <c r="D619">
        <v>4163.3500000000004</v>
      </c>
      <c r="E619" s="2">
        <v>4255.46</v>
      </c>
      <c r="F619" s="16">
        <v>101771763712</v>
      </c>
      <c r="G619" s="3">
        <f t="shared" si="90"/>
        <v>2.2615257068018702E-2</v>
      </c>
      <c r="H619" s="3">
        <f>1-E619/MAX(E$2:E619)</f>
        <v>0</v>
      </c>
      <c r="I619" s="2">
        <f t="shared" si="93"/>
        <v>4191.1766666666663</v>
      </c>
      <c r="J619" s="2">
        <f t="shared" si="96"/>
        <v>4026.6633333333339</v>
      </c>
      <c r="K619" s="2">
        <f t="shared" si="97"/>
        <v>3904.1774999999998</v>
      </c>
      <c r="L619" s="2">
        <f t="shared" si="98"/>
        <v>3865.5387500000015</v>
      </c>
      <c r="M619" s="2">
        <f t="shared" si="89"/>
        <v>3911.2239583333335</v>
      </c>
      <c r="N619" s="2">
        <f t="shared" si="94"/>
        <v>3893.6467361111117</v>
      </c>
      <c r="O619" s="4" t="str">
        <f t="shared" si="95"/>
        <v>买</v>
      </c>
      <c r="P619" s="4" t="str">
        <f t="shared" si="91"/>
        <v/>
      </c>
      <c r="Q619" s="3">
        <f>IF(O618="买",E619/E618-1,0)-IF(P619=1,计算结果!B$17,0)</f>
        <v>2.2615257068018702E-2</v>
      </c>
      <c r="R619" s="2">
        <f t="shared" si="92"/>
        <v>3.6942656879349869</v>
      </c>
      <c r="S619" s="3">
        <f>1-R619/MAX(R$2:R619)</f>
        <v>0.12101840009208575</v>
      </c>
    </row>
    <row r="620" spans="1:19" x14ac:dyDescent="0.15">
      <c r="A620" s="1">
        <v>39289</v>
      </c>
      <c r="B620">
        <v>4282.68</v>
      </c>
      <c r="C620">
        <v>4325.93</v>
      </c>
      <c r="D620">
        <v>4244.08</v>
      </c>
      <c r="E620" s="2">
        <v>4303.1899999999996</v>
      </c>
      <c r="F620" s="16">
        <v>103986601984</v>
      </c>
      <c r="G620" s="3">
        <f t="shared" si="90"/>
        <v>1.1216178744483551E-2</v>
      </c>
      <c r="H620" s="3">
        <f>1-E620/MAX(E$2:E620)</f>
        <v>0</v>
      </c>
      <c r="I620" s="2">
        <f t="shared" si="93"/>
        <v>4240</v>
      </c>
      <c r="J620" s="2">
        <f t="shared" si="96"/>
        <v>4109.2666666666664</v>
      </c>
      <c r="K620" s="2">
        <f t="shared" si="97"/>
        <v>3948.1416666666664</v>
      </c>
      <c r="L620" s="2">
        <f t="shared" si="98"/>
        <v>3876.0287500000013</v>
      </c>
      <c r="M620" s="2">
        <f t="shared" si="89"/>
        <v>3921.0520833333339</v>
      </c>
      <c r="N620" s="2">
        <f t="shared" si="94"/>
        <v>3915.0741666666672</v>
      </c>
      <c r="O620" s="4" t="str">
        <f t="shared" si="95"/>
        <v>买</v>
      </c>
      <c r="P620" s="4" t="str">
        <f t="shared" si="91"/>
        <v/>
      </c>
      <c r="Q620" s="3">
        <f>IF(O619="买",E620/E619-1,0)-IF(P620=1,计算结果!B$17,0)</f>
        <v>1.1216178744483551E-2</v>
      </c>
      <c r="R620" s="2">
        <f t="shared" si="92"/>
        <v>3.7357012322204781</v>
      </c>
      <c r="S620" s="3">
        <f>1-R620/MAX(R$2:R620)</f>
        <v>0.1111595853544064</v>
      </c>
    </row>
    <row r="621" spans="1:19" x14ac:dyDescent="0.15">
      <c r="A621" s="1">
        <v>39290</v>
      </c>
      <c r="B621">
        <v>4277.55</v>
      </c>
      <c r="C621">
        <v>4318.34</v>
      </c>
      <c r="D621">
        <v>4225.03</v>
      </c>
      <c r="E621" s="2">
        <v>4307.1400000000003</v>
      </c>
      <c r="F621" s="16">
        <v>105910067200</v>
      </c>
      <c r="G621" s="3">
        <f t="shared" si="90"/>
        <v>9.1792367987486578E-4</v>
      </c>
      <c r="H621" s="3">
        <f>1-E621/MAX(E$2:E621)</f>
        <v>0</v>
      </c>
      <c r="I621" s="2">
        <f t="shared" si="93"/>
        <v>4288.5966666666673</v>
      </c>
      <c r="J621" s="2">
        <f t="shared" si="96"/>
        <v>4192.623333333333</v>
      </c>
      <c r="K621" s="2">
        <f t="shared" si="97"/>
        <v>3991.2474999999999</v>
      </c>
      <c r="L621" s="2">
        <f t="shared" si="98"/>
        <v>3893.9266666666681</v>
      </c>
      <c r="M621" s="2">
        <f t="shared" si="89"/>
        <v>3930.1489583333337</v>
      </c>
      <c r="N621" s="2">
        <f t="shared" si="94"/>
        <v>3938.4410416666669</v>
      </c>
      <c r="O621" s="4" t="str">
        <f t="shared" si="95"/>
        <v>买</v>
      </c>
      <c r="P621" s="4" t="str">
        <f t="shared" si="91"/>
        <v/>
      </c>
      <c r="Q621" s="3">
        <f>IF(O620="买",E621/E620-1,0)-IF(P621=1,计算结果!B$17,0)</f>
        <v>9.1792367987486578E-4</v>
      </c>
      <c r="R621" s="2">
        <f t="shared" si="92"/>
        <v>3.7391303208424711</v>
      </c>
      <c r="S621" s="3">
        <f>1-R621/MAX(R$2:R621)</f>
        <v>0.11034369769017338</v>
      </c>
    </row>
    <row r="622" spans="1:19" x14ac:dyDescent="0.15">
      <c r="A622" s="1">
        <v>39293</v>
      </c>
      <c r="B622">
        <v>4305.18</v>
      </c>
      <c r="C622">
        <v>4426.3100000000004</v>
      </c>
      <c r="D622">
        <v>4303.7299999999996</v>
      </c>
      <c r="E622" s="2">
        <v>4410.3</v>
      </c>
      <c r="F622" s="16">
        <v>121083502592</v>
      </c>
      <c r="G622" s="3">
        <f t="shared" si="90"/>
        <v>2.3950927993982019E-2</v>
      </c>
      <c r="H622" s="3">
        <f>1-E622/MAX(E$2:E622)</f>
        <v>0</v>
      </c>
      <c r="I622" s="2">
        <f t="shared" si="93"/>
        <v>4340.21</v>
      </c>
      <c r="J622" s="2">
        <f t="shared" si="96"/>
        <v>4265.6933333333327</v>
      </c>
      <c r="K622" s="2">
        <f t="shared" si="97"/>
        <v>4040.6958333333337</v>
      </c>
      <c r="L622" s="2">
        <f t="shared" si="98"/>
        <v>3914.0137500000014</v>
      </c>
      <c r="M622" s="2">
        <f t="shared" si="89"/>
        <v>3939.9687500000005</v>
      </c>
      <c r="N622" s="2">
        <f t="shared" si="94"/>
        <v>3964.8927777777785</v>
      </c>
      <c r="O622" s="4" t="str">
        <f t="shared" si="95"/>
        <v>买</v>
      </c>
      <c r="P622" s="4" t="str">
        <f t="shared" si="91"/>
        <v/>
      </c>
      <c r="Q622" s="3">
        <f>IF(O621="买",E622/E621-1,0)-IF(P622=1,计算结果!B$17,0)</f>
        <v>2.3950927993982019E-2</v>
      </c>
      <c r="R622" s="2">
        <f t="shared" si="92"/>
        <v>3.8286859619170839</v>
      </c>
      <c r="S622" s="3">
        <f>1-R622/MAX(R$2:R622)</f>
        <v>8.9035603654158524E-2</v>
      </c>
    </row>
    <row r="623" spans="1:19" x14ac:dyDescent="0.15">
      <c r="A623" s="1">
        <v>39294</v>
      </c>
      <c r="B623">
        <v>4402.5200000000004</v>
      </c>
      <c r="C623">
        <v>4467.6499999999996</v>
      </c>
      <c r="D623">
        <v>4359.59</v>
      </c>
      <c r="E623" s="2">
        <v>4460.5600000000004</v>
      </c>
      <c r="F623" s="16">
        <v>118858588160</v>
      </c>
      <c r="G623" s="3">
        <f t="shared" si="90"/>
        <v>1.1396050155318305E-2</v>
      </c>
      <c r="H623" s="3">
        <f>1-E623/MAX(E$2:E623)</f>
        <v>0</v>
      </c>
      <c r="I623" s="2">
        <f t="shared" si="93"/>
        <v>4392.666666666667</v>
      </c>
      <c r="J623" s="2">
        <f t="shared" si="96"/>
        <v>4316.333333333333</v>
      </c>
      <c r="K623" s="2">
        <f t="shared" si="97"/>
        <v>4094.0658333333336</v>
      </c>
      <c r="L623" s="2">
        <f t="shared" si="98"/>
        <v>3931.5170833333341</v>
      </c>
      <c r="M623" s="2">
        <f t="shared" si="89"/>
        <v>3951.2356250000007</v>
      </c>
      <c r="N623" s="2">
        <f t="shared" si="94"/>
        <v>3992.2728472222229</v>
      </c>
      <c r="O623" s="4" t="str">
        <f t="shared" si="95"/>
        <v>买</v>
      </c>
      <c r="P623" s="4" t="str">
        <f t="shared" si="91"/>
        <v/>
      </c>
      <c r="Q623" s="3">
        <f>IF(O622="买",E623/E622-1,0)-IF(P623=1,计算结果!B$17,0)</f>
        <v>1.1396050155318305E-2</v>
      </c>
      <c r="R623" s="2">
        <f t="shared" si="92"/>
        <v>3.8723178591680543</v>
      </c>
      <c r="S623" s="3">
        <f>1-R623/MAX(R$2:R623)</f>
        <v>7.8654207703692025E-2</v>
      </c>
    </row>
    <row r="624" spans="1:19" x14ac:dyDescent="0.15">
      <c r="A624" s="1">
        <v>39295</v>
      </c>
      <c r="B624">
        <v>4479.3</v>
      </c>
      <c r="C624">
        <v>4496.25</v>
      </c>
      <c r="D624">
        <v>4271.0600000000004</v>
      </c>
      <c r="E624" s="2">
        <v>4290.4799999999996</v>
      </c>
      <c r="F624" s="16">
        <v>128911220736</v>
      </c>
      <c r="G624" s="3">
        <f t="shared" si="90"/>
        <v>-3.8129741557114127E-2</v>
      </c>
      <c r="H624" s="3">
        <f>1-E624/MAX(E$2:E624)</f>
        <v>3.8129741557114127E-2</v>
      </c>
      <c r="I624" s="2">
        <f t="shared" si="93"/>
        <v>4387.1133333333337</v>
      </c>
      <c r="J624" s="2">
        <f t="shared" si="96"/>
        <v>4337.8550000000005</v>
      </c>
      <c r="K624" s="2">
        <f t="shared" si="97"/>
        <v>4143.4416666666666</v>
      </c>
      <c r="L624" s="2">
        <f t="shared" si="98"/>
        <v>3949.5154166666671</v>
      </c>
      <c r="M624" s="2">
        <f t="shared" si="89"/>
        <v>3957.5945833333335</v>
      </c>
      <c r="N624" s="2">
        <f t="shared" si="94"/>
        <v>4016.8505555555553</v>
      </c>
      <c r="O624" s="4" t="str">
        <f t="shared" si="95"/>
        <v>买</v>
      </c>
      <c r="P624" s="4" t="str">
        <f t="shared" si="91"/>
        <v/>
      </c>
      <c r="Q624" s="3">
        <f>IF(O623="买",E624/E623-1,0)-IF(P624=1,计算结果!B$17,0)</f>
        <v>-3.8129741557114127E-2</v>
      </c>
      <c r="R624" s="2">
        <f t="shared" si="92"/>
        <v>3.7246673799709789</v>
      </c>
      <c r="S624" s="3">
        <f>1-R624/MAX(R$2:R624)</f>
        <v>0.11378488464868475</v>
      </c>
    </row>
    <row r="625" spans="1:19" x14ac:dyDescent="0.15">
      <c r="A625" s="1">
        <v>39296</v>
      </c>
      <c r="B625">
        <v>4311.6000000000004</v>
      </c>
      <c r="C625">
        <v>4449.3999999999996</v>
      </c>
      <c r="D625">
        <v>4303.9799999999996</v>
      </c>
      <c r="E625" s="2">
        <v>4436.1899999999996</v>
      </c>
      <c r="F625" s="16">
        <v>108357967872</v>
      </c>
      <c r="G625" s="3">
        <f t="shared" si="90"/>
        <v>3.396123510656146E-2</v>
      </c>
      <c r="H625" s="3">
        <f>1-E625/MAX(E$2:E625)</f>
        <v>5.4634395681261161E-3</v>
      </c>
      <c r="I625" s="2">
        <f t="shared" si="93"/>
        <v>4395.7433333333329</v>
      </c>
      <c r="J625" s="2">
        <f t="shared" si="96"/>
        <v>4367.9766666666665</v>
      </c>
      <c r="K625" s="2">
        <f t="shared" si="97"/>
        <v>4197.3200000000006</v>
      </c>
      <c r="L625" s="2">
        <f t="shared" si="98"/>
        <v>3977.52</v>
      </c>
      <c r="M625" s="2">
        <f t="shared" si="89"/>
        <v>3965.1697916666672</v>
      </c>
      <c r="N625" s="2">
        <f t="shared" si="94"/>
        <v>4046.6699305555558</v>
      </c>
      <c r="O625" s="4" t="str">
        <f t="shared" si="95"/>
        <v>买</v>
      </c>
      <c r="P625" s="4" t="str">
        <f t="shared" si="91"/>
        <v/>
      </c>
      <c r="Q625" s="3">
        <f>IF(O624="买",E625/E624-1,0)-IF(P625=1,计算结果!B$17,0)</f>
        <v>3.396123510656146E-2</v>
      </c>
      <c r="R625" s="2">
        <f t="shared" si="92"/>
        <v>3.8511616845559136</v>
      </c>
      <c r="S625" s="3">
        <f>1-R625/MAX(R$2:R625)</f>
        <v>8.368792476125031E-2</v>
      </c>
    </row>
    <row r="626" spans="1:19" x14ac:dyDescent="0.15">
      <c r="A626" s="1">
        <v>39297</v>
      </c>
      <c r="B626">
        <v>4472.8900000000003</v>
      </c>
      <c r="C626">
        <v>4599.25</v>
      </c>
      <c r="D626">
        <v>4472.8900000000003</v>
      </c>
      <c r="E626" s="2">
        <v>4598.38</v>
      </c>
      <c r="F626" s="16">
        <v>141287522304</v>
      </c>
      <c r="G626" s="3">
        <f t="shared" si="90"/>
        <v>3.6560652271431238E-2</v>
      </c>
      <c r="H626" s="3">
        <f>1-E626/MAX(E$2:E626)</f>
        <v>0</v>
      </c>
      <c r="I626" s="2">
        <f t="shared" si="93"/>
        <v>4441.6833333333334</v>
      </c>
      <c r="J626" s="2">
        <f t="shared" si="96"/>
        <v>4417.1750000000002</v>
      </c>
      <c r="K626" s="2">
        <f t="shared" si="97"/>
        <v>4263.2208333333338</v>
      </c>
      <c r="L626" s="2">
        <f t="shared" si="98"/>
        <v>4012.5499999999997</v>
      </c>
      <c r="M626" s="2">
        <f t="shared" ref="M626:M689" si="99">AVERAGE(E579:E626)</f>
        <v>3974.1299999999997</v>
      </c>
      <c r="N626" s="2">
        <f t="shared" si="94"/>
        <v>4083.3002777777779</v>
      </c>
      <c r="O626" s="4" t="str">
        <f t="shared" si="95"/>
        <v>买</v>
      </c>
      <c r="P626" s="4" t="str">
        <f t="shared" si="91"/>
        <v/>
      </c>
      <c r="Q626" s="3">
        <f>IF(O625="买",E626/E625-1,0)-IF(P626=1,计算结果!B$17,0)</f>
        <v>3.6560652271431238E-2</v>
      </c>
      <c r="R626" s="2">
        <f t="shared" si="92"/>
        <v>3.9919626677460216</v>
      </c>
      <c r="S626" s="3">
        <f>1-R626/MAX(R$2:R626)</f>
        <v>5.0186957606332849E-2</v>
      </c>
    </row>
    <row r="627" spans="1:19" x14ac:dyDescent="0.15">
      <c r="A627" s="1">
        <v>39300</v>
      </c>
      <c r="B627">
        <v>4642.78</v>
      </c>
      <c r="C627">
        <v>4704.1899999999996</v>
      </c>
      <c r="D627">
        <v>4623.49</v>
      </c>
      <c r="E627" s="2">
        <v>4703.9799999999996</v>
      </c>
      <c r="F627" s="16">
        <v>136599019520</v>
      </c>
      <c r="G627" s="3">
        <f t="shared" si="90"/>
        <v>2.2964609275440306E-2</v>
      </c>
      <c r="H627" s="3">
        <f>1-E627/MAX(E$2:E627)</f>
        <v>0</v>
      </c>
      <c r="I627" s="2">
        <f t="shared" si="93"/>
        <v>4579.5166666666664</v>
      </c>
      <c r="J627" s="2">
        <f t="shared" si="96"/>
        <v>4483.3149999999996</v>
      </c>
      <c r="K627" s="2">
        <f t="shared" si="97"/>
        <v>4337.9691666666668</v>
      </c>
      <c r="L627" s="2">
        <f t="shared" si="98"/>
        <v>4048.8729166666667</v>
      </c>
      <c r="M627" s="2">
        <f t="shared" si="99"/>
        <v>3991.1616666666673</v>
      </c>
      <c r="N627" s="2">
        <f t="shared" si="94"/>
        <v>4126.0012500000003</v>
      </c>
      <c r="O627" s="4" t="str">
        <f t="shared" si="95"/>
        <v>买</v>
      </c>
      <c r="P627" s="4" t="str">
        <f t="shared" si="91"/>
        <v/>
      </c>
      <c r="Q627" s="3">
        <f>IF(O626="买",E627/E626-1,0)-IF(P627=1,计算结果!B$17,0)</f>
        <v>2.2964609275440306E-2</v>
      </c>
      <c r="R627" s="2">
        <f t="shared" si="92"/>
        <v>4.083636530652953</v>
      </c>
      <c r="S627" s="3">
        <f>1-R627/MAX(R$2:R627)</f>
        <v>2.8374872203045132E-2</v>
      </c>
    </row>
    <row r="628" spans="1:19" x14ac:dyDescent="0.15">
      <c r="A628" s="1">
        <v>39301</v>
      </c>
      <c r="B628">
        <v>4715.3900000000003</v>
      </c>
      <c r="C628">
        <v>4771.58</v>
      </c>
      <c r="D628">
        <v>4634.87</v>
      </c>
      <c r="E628" s="2">
        <v>4724.55</v>
      </c>
      <c r="F628" s="16">
        <v>154638123008</v>
      </c>
      <c r="G628" s="3">
        <f t="shared" si="90"/>
        <v>4.3728927418911212E-3</v>
      </c>
      <c r="H628" s="3">
        <f>1-E628/MAX(E$2:E628)</f>
        <v>0</v>
      </c>
      <c r="I628" s="2">
        <f t="shared" si="93"/>
        <v>4675.6366666666663</v>
      </c>
      <c r="J628" s="2">
        <f t="shared" si="96"/>
        <v>4535.6899999999996</v>
      </c>
      <c r="K628" s="2">
        <f t="shared" si="97"/>
        <v>4400.6916666666666</v>
      </c>
      <c r="L628" s="2">
        <f t="shared" si="98"/>
        <v>4089.7466666666664</v>
      </c>
      <c r="M628" s="2">
        <f t="shared" si="99"/>
        <v>4007.7575000000002</v>
      </c>
      <c r="N628" s="2">
        <f t="shared" si="94"/>
        <v>4166.0652777777777</v>
      </c>
      <c r="O628" s="4" t="str">
        <f t="shared" si="95"/>
        <v>买</v>
      </c>
      <c r="P628" s="4" t="str">
        <f t="shared" si="91"/>
        <v/>
      </c>
      <c r="Q628" s="3">
        <f>IF(O627="买",E628/E627-1,0)-IF(P628=1,计算结果!B$17,0)</f>
        <v>4.3728927418911212E-3</v>
      </c>
      <c r="R628" s="2">
        <f t="shared" si="92"/>
        <v>4.101493835198367</v>
      </c>
      <c r="S628" s="3">
        <f>1-R628/MAX(R$2:R628)</f>
        <v>2.4126059733862726E-2</v>
      </c>
    </row>
    <row r="629" spans="1:19" x14ac:dyDescent="0.15">
      <c r="A629" s="1">
        <v>39302</v>
      </c>
      <c r="B629">
        <v>4680.07</v>
      </c>
      <c r="C629">
        <v>4741.45</v>
      </c>
      <c r="D629">
        <v>4579.3999999999996</v>
      </c>
      <c r="E629" s="2">
        <v>4668.09</v>
      </c>
      <c r="F629" s="16">
        <v>135476625408</v>
      </c>
      <c r="G629" s="3">
        <f t="shared" si="90"/>
        <v>-1.1950344477251851E-2</v>
      </c>
      <c r="H629" s="3">
        <f>1-E629/MAX(E$2:E629)</f>
        <v>1.1950344477251851E-2</v>
      </c>
      <c r="I629" s="2">
        <f t="shared" si="93"/>
        <v>4698.873333333333</v>
      </c>
      <c r="J629" s="2">
        <f t="shared" si="96"/>
        <v>4570.2783333333327</v>
      </c>
      <c r="K629" s="2">
        <f t="shared" si="97"/>
        <v>4443.3058333333329</v>
      </c>
      <c r="L629" s="2">
        <f t="shared" si="98"/>
        <v>4136.8570833333333</v>
      </c>
      <c r="M629" s="2">
        <f t="shared" si="99"/>
        <v>4025.7602083333336</v>
      </c>
      <c r="N629" s="2">
        <f t="shared" si="94"/>
        <v>4201.9743749999998</v>
      </c>
      <c r="O629" s="4" t="str">
        <f t="shared" si="95"/>
        <v>买</v>
      </c>
      <c r="P629" s="4" t="str">
        <f t="shared" si="91"/>
        <v/>
      </c>
      <c r="Q629" s="3">
        <f>IF(O628="买",E629/E628-1,0)-IF(P629=1,计算结果!B$17,0)</f>
        <v>-1.1950344477251851E-2</v>
      </c>
      <c r="R629" s="2">
        <f t="shared" si="92"/>
        <v>4.0524795709964216</v>
      </c>
      <c r="S629" s="3">
        <f>1-R629/MAX(R$2:R629)</f>
        <v>3.5788089486416097E-2</v>
      </c>
    </row>
    <row r="630" spans="1:19" x14ac:dyDescent="0.15">
      <c r="A630" s="1">
        <v>39303</v>
      </c>
      <c r="B630">
        <v>4666.42</v>
      </c>
      <c r="C630">
        <v>4779.1400000000003</v>
      </c>
      <c r="D630">
        <v>4666.2</v>
      </c>
      <c r="E630" s="2">
        <v>4777.29</v>
      </c>
      <c r="F630" s="16">
        <v>117191335936</v>
      </c>
      <c r="G630" s="3">
        <f t="shared" si="90"/>
        <v>2.3392865176121269E-2</v>
      </c>
      <c r="H630" s="3">
        <f>1-E630/MAX(E$2:E630)</f>
        <v>0</v>
      </c>
      <c r="I630" s="2">
        <f t="shared" si="93"/>
        <v>4723.3100000000004</v>
      </c>
      <c r="J630" s="2">
        <f t="shared" si="96"/>
        <v>4651.413333333333</v>
      </c>
      <c r="K630" s="2">
        <f t="shared" si="97"/>
        <v>4494.6341666666658</v>
      </c>
      <c r="L630" s="2">
        <f t="shared" si="98"/>
        <v>4181.3158333333331</v>
      </c>
      <c r="M630" s="2">
        <f t="shared" si="99"/>
        <v>4052.1322916666668</v>
      </c>
      <c r="N630" s="2">
        <f t="shared" si="94"/>
        <v>4242.6940972222219</v>
      </c>
      <c r="O630" s="4" t="str">
        <f t="shared" si="95"/>
        <v>买</v>
      </c>
      <c r="P630" s="4" t="str">
        <f t="shared" si="91"/>
        <v/>
      </c>
      <c r="Q630" s="3">
        <f>IF(O629="买",E630/E629-1,0)-IF(P630=1,计算结果!B$17,0)</f>
        <v>2.3392865176121269E-2</v>
      </c>
      <c r="R630" s="2">
        <f t="shared" si="92"/>
        <v>4.1472786792297267</v>
      </c>
      <c r="S630" s="3">
        <f>1-R630/MAX(R$2:R630)</f>
        <v>1.3232410262561611E-2</v>
      </c>
    </row>
    <row r="631" spans="1:19" x14ac:dyDescent="0.15">
      <c r="A631" s="1">
        <v>39304</v>
      </c>
      <c r="B631">
        <v>4765.8500000000004</v>
      </c>
      <c r="C631">
        <v>4771.6099999999997</v>
      </c>
      <c r="D631">
        <v>4631.04</v>
      </c>
      <c r="E631" s="2">
        <v>4726.68</v>
      </c>
      <c r="F631" s="16">
        <v>123598266368</v>
      </c>
      <c r="G631" s="3">
        <f t="shared" si="90"/>
        <v>-1.059387225812114E-2</v>
      </c>
      <c r="H631" s="3">
        <f>1-E631/MAX(E$2:E631)</f>
        <v>1.059387225812114E-2</v>
      </c>
      <c r="I631" s="2">
        <f t="shared" si="93"/>
        <v>4724.0200000000004</v>
      </c>
      <c r="J631" s="2">
        <f t="shared" si="96"/>
        <v>4699.8283333333338</v>
      </c>
      <c r="K631" s="2">
        <f t="shared" si="97"/>
        <v>4533.9025000000001</v>
      </c>
      <c r="L631" s="2">
        <f t="shared" si="98"/>
        <v>4219.04</v>
      </c>
      <c r="M631" s="2">
        <f t="shared" si="99"/>
        <v>4074.8833333333337</v>
      </c>
      <c r="N631" s="2">
        <f t="shared" si="94"/>
        <v>4275.9419444444447</v>
      </c>
      <c r="O631" s="4" t="str">
        <f t="shared" si="95"/>
        <v>买</v>
      </c>
      <c r="P631" s="4" t="str">
        <f t="shared" si="91"/>
        <v/>
      </c>
      <c r="Q631" s="3">
        <f>IF(O630="买",E631/E630-1,0)-IF(P631=1,计算结果!B$17,0)</f>
        <v>-1.059387225812114E-2</v>
      </c>
      <c r="R631" s="2">
        <f t="shared" si="92"/>
        <v>4.1033429386831379</v>
      </c>
      <c r="S631" s="3">
        <f>1-R631/MAX(R$2:R631)</f>
        <v>2.3686100056694026E-2</v>
      </c>
    </row>
    <row r="632" spans="1:19" x14ac:dyDescent="0.15">
      <c r="A632" s="1">
        <v>39307</v>
      </c>
      <c r="B632">
        <v>4724.5200000000004</v>
      </c>
      <c r="C632">
        <v>4767.08</v>
      </c>
      <c r="D632">
        <v>4663.2</v>
      </c>
      <c r="E632" s="2">
        <v>4721.1899999999996</v>
      </c>
      <c r="F632" s="16">
        <v>137189539840</v>
      </c>
      <c r="G632" s="3">
        <f t="shared" si="90"/>
        <v>-1.1614917870472752E-3</v>
      </c>
      <c r="H632" s="3">
        <f>1-E632/MAX(E$2:E632)</f>
        <v>1.1743059349547669E-2</v>
      </c>
      <c r="I632" s="2">
        <f t="shared" si="93"/>
        <v>4741.72</v>
      </c>
      <c r="J632" s="2">
        <f t="shared" si="96"/>
        <v>4720.2966666666662</v>
      </c>
      <c r="K632" s="2">
        <f t="shared" si="97"/>
        <v>4568.7358333333332</v>
      </c>
      <c r="L632" s="2">
        <f t="shared" si="98"/>
        <v>4258.4387500000003</v>
      </c>
      <c r="M632" s="2">
        <f t="shared" si="99"/>
        <v>4096.6252083333338</v>
      </c>
      <c r="N632" s="2">
        <f t="shared" si="94"/>
        <v>4307.9332638888891</v>
      </c>
      <c r="O632" s="4" t="str">
        <f t="shared" si="95"/>
        <v>买</v>
      </c>
      <c r="P632" s="4" t="str">
        <f t="shared" si="91"/>
        <v/>
      </c>
      <c r="Q632" s="3">
        <f>IF(O631="买",E632/E631-1,0)-IF(P632=1,计算结果!B$17,0)</f>
        <v>-1.1614917870472752E-3</v>
      </c>
      <c r="R632" s="2">
        <f t="shared" si="92"/>
        <v>4.0985769395604192</v>
      </c>
      <c r="S632" s="3">
        <f>1-R632/MAX(R$2:R632)</f>
        <v>2.4820080633058184E-2</v>
      </c>
    </row>
    <row r="633" spans="1:19" x14ac:dyDescent="0.15">
      <c r="A633" s="1">
        <v>39308</v>
      </c>
      <c r="B633">
        <v>4721.45</v>
      </c>
      <c r="C633">
        <v>4803.57</v>
      </c>
      <c r="D633">
        <v>4704.1499999999996</v>
      </c>
      <c r="E633" s="2">
        <v>4795.57</v>
      </c>
      <c r="F633" s="16">
        <v>105536839680</v>
      </c>
      <c r="G633" s="3">
        <f t="shared" si="90"/>
        <v>1.5754502572444595E-2</v>
      </c>
      <c r="H633" s="3">
        <f>1-E633/MAX(E$2:E633)</f>
        <v>0</v>
      </c>
      <c r="I633" s="2">
        <f t="shared" si="93"/>
        <v>4747.8133333333326</v>
      </c>
      <c r="J633" s="2">
        <f t="shared" si="96"/>
        <v>4735.5616666666665</v>
      </c>
      <c r="K633" s="2">
        <f t="shared" si="97"/>
        <v>4609.4383333333335</v>
      </c>
      <c r="L633" s="2">
        <f t="shared" si="98"/>
        <v>4300.3429166666674</v>
      </c>
      <c r="M633" s="2">
        <f t="shared" si="99"/>
        <v>4117.3183333333336</v>
      </c>
      <c r="N633" s="2">
        <f t="shared" si="94"/>
        <v>4342.3665277777773</v>
      </c>
      <c r="O633" s="4" t="str">
        <f t="shared" si="95"/>
        <v>买</v>
      </c>
      <c r="P633" s="4" t="str">
        <f t="shared" si="91"/>
        <v/>
      </c>
      <c r="Q633" s="3">
        <f>IF(O632="买",E633/E632-1,0)-IF(P633=1,计算结果!B$17,0)</f>
        <v>1.5754502572444595E-2</v>
      </c>
      <c r="R633" s="2">
        <f t="shared" si="92"/>
        <v>4.1631479804980858</v>
      </c>
      <c r="S633" s="3">
        <f>1-R633/MAX(R$2:R633)</f>
        <v>9.4566060847954825E-3</v>
      </c>
    </row>
    <row r="634" spans="1:19" x14ac:dyDescent="0.15">
      <c r="A634" s="1">
        <v>39309</v>
      </c>
      <c r="B634">
        <v>4804.68</v>
      </c>
      <c r="C634">
        <v>4836.59</v>
      </c>
      <c r="D634">
        <v>4697.97</v>
      </c>
      <c r="E634" s="2">
        <v>4798.75</v>
      </c>
      <c r="F634" s="16">
        <v>109902913536</v>
      </c>
      <c r="G634" s="3">
        <f t="shared" si="90"/>
        <v>6.6311199711410751E-4</v>
      </c>
      <c r="H634" s="3">
        <f>1-E634/MAX(E$2:E634)</f>
        <v>0</v>
      </c>
      <c r="I634" s="2">
        <f t="shared" si="93"/>
        <v>4771.8366666666661</v>
      </c>
      <c r="J634" s="2">
        <f t="shared" si="96"/>
        <v>4747.9283333333333</v>
      </c>
      <c r="K634" s="2">
        <f t="shared" si="97"/>
        <v>4641.8091666666669</v>
      </c>
      <c r="L634" s="2">
        <f t="shared" si="98"/>
        <v>4341.2524999999996</v>
      </c>
      <c r="M634" s="2">
        <f t="shared" si="99"/>
        <v>4137.336666666667</v>
      </c>
      <c r="N634" s="2">
        <f t="shared" si="94"/>
        <v>4373.4661111111118</v>
      </c>
      <c r="O634" s="4" t="str">
        <f t="shared" si="95"/>
        <v>买</v>
      </c>
      <c r="P634" s="4" t="str">
        <f t="shared" si="91"/>
        <v/>
      </c>
      <c r="Q634" s="3">
        <f>IF(O633="买",E634/E633-1,0)-IF(P634=1,计算结果!B$17,0)</f>
        <v>6.6311199711410751E-4</v>
      </c>
      <c r="R634" s="2">
        <f t="shared" si="92"/>
        <v>4.165908613869715</v>
      </c>
      <c r="S634" s="3">
        <f>1-R634/MAX(R$2:R634)</f>
        <v>8.7997648766282577E-3</v>
      </c>
    </row>
    <row r="635" spans="1:19" x14ac:dyDescent="0.15">
      <c r="A635" s="1">
        <v>39310</v>
      </c>
      <c r="B635">
        <v>4772.3599999999997</v>
      </c>
      <c r="C635">
        <v>4772.97</v>
      </c>
      <c r="D635">
        <v>4665.21</v>
      </c>
      <c r="E635" s="2">
        <v>4721.9399999999996</v>
      </c>
      <c r="F635" s="16">
        <v>110214701056</v>
      </c>
      <c r="G635" s="3">
        <f t="shared" si="90"/>
        <v>-1.6006251628028267E-2</v>
      </c>
      <c r="H635" s="3">
        <f>1-E635/MAX(E$2:E635)</f>
        <v>1.6006251628028267E-2</v>
      </c>
      <c r="I635" s="2">
        <f t="shared" si="93"/>
        <v>4772.0866666666661</v>
      </c>
      <c r="J635" s="2">
        <f t="shared" si="96"/>
        <v>4756.9033333333327</v>
      </c>
      <c r="K635" s="2">
        <f t="shared" si="97"/>
        <v>4663.5908333333336</v>
      </c>
      <c r="L635" s="2">
        <f t="shared" si="98"/>
        <v>4378.8283333333338</v>
      </c>
      <c r="M635" s="2">
        <f t="shared" si="99"/>
        <v>4153.7966666666671</v>
      </c>
      <c r="N635" s="2">
        <f t="shared" si="94"/>
        <v>4398.7386111111109</v>
      </c>
      <c r="O635" s="4" t="str">
        <f t="shared" si="95"/>
        <v>买</v>
      </c>
      <c r="P635" s="4" t="str">
        <f t="shared" si="91"/>
        <v/>
      </c>
      <c r="Q635" s="3">
        <f>IF(O634="买",E635/E634-1,0)-IF(P635=1,计算结果!B$17,0)</f>
        <v>-1.6006251628028267E-2</v>
      </c>
      <c r="R635" s="2">
        <f t="shared" si="92"/>
        <v>4.0992280323367458</v>
      </c>
      <c r="S635" s="3">
        <f>1-R635/MAX(R$2:R635)</f>
        <v>2.4665165253773713E-2</v>
      </c>
    </row>
    <row r="636" spans="1:19" x14ac:dyDescent="0.15">
      <c r="A636" s="1">
        <v>39311</v>
      </c>
      <c r="B636">
        <v>4694.2</v>
      </c>
      <c r="C636">
        <v>4774.99</v>
      </c>
      <c r="D636">
        <v>4616.97</v>
      </c>
      <c r="E636" s="2">
        <v>4626.58</v>
      </c>
      <c r="F636" s="16">
        <v>111565217792</v>
      </c>
      <c r="G636" s="3">
        <f t="shared" si="90"/>
        <v>-2.0195089306513814E-2</v>
      </c>
      <c r="H636" s="3">
        <f>1-E636/MAX(E$2:E636)</f>
        <v>3.5878093253451482E-2</v>
      </c>
      <c r="I636" s="2">
        <f t="shared" si="93"/>
        <v>4715.7566666666662</v>
      </c>
      <c r="J636" s="2">
        <f t="shared" si="96"/>
        <v>4731.7849999999999</v>
      </c>
      <c r="K636" s="2">
        <f t="shared" si="97"/>
        <v>4691.5991666666669</v>
      </c>
      <c r="L636" s="2">
        <f t="shared" si="98"/>
        <v>4417.5204166666672</v>
      </c>
      <c r="M636" s="2">
        <f t="shared" si="99"/>
        <v>4166.0981250000004</v>
      </c>
      <c r="N636" s="2">
        <f t="shared" si="94"/>
        <v>4425.0725694444445</v>
      </c>
      <c r="O636" s="4" t="str">
        <f t="shared" si="95"/>
        <v>买</v>
      </c>
      <c r="P636" s="4" t="str">
        <f t="shared" si="91"/>
        <v/>
      </c>
      <c r="Q636" s="3">
        <f>IF(O635="买",E636/E635-1,0)-IF(P636=1,计算结果!B$17,0)</f>
        <v>-2.0195089306513814E-2</v>
      </c>
      <c r="R636" s="2">
        <f t="shared" si="92"/>
        <v>4.0164437561359403</v>
      </c>
      <c r="S636" s="3">
        <f>1-R636/MAX(R$2:R636)</f>
        <v>4.4362139345227702E-2</v>
      </c>
    </row>
    <row r="637" spans="1:19" x14ac:dyDescent="0.15">
      <c r="A637" s="1">
        <v>39314</v>
      </c>
      <c r="B637">
        <v>4749.2</v>
      </c>
      <c r="C637">
        <v>4885.83</v>
      </c>
      <c r="D637">
        <v>4747.2700000000004</v>
      </c>
      <c r="E637" s="2">
        <v>4885.43</v>
      </c>
      <c r="F637" s="16">
        <v>119259348992</v>
      </c>
      <c r="G637" s="3">
        <f t="shared" si="90"/>
        <v>5.5948454365859934E-2</v>
      </c>
      <c r="H637" s="3">
        <f>1-E637/MAX(E$2:E637)</f>
        <v>0</v>
      </c>
      <c r="I637" s="2">
        <f t="shared" si="93"/>
        <v>4744.6500000000005</v>
      </c>
      <c r="J637" s="2">
        <f t="shared" si="96"/>
        <v>4758.2433333333329</v>
      </c>
      <c r="K637" s="2">
        <f t="shared" si="97"/>
        <v>4729.0358333333343</v>
      </c>
      <c r="L637" s="2">
        <f t="shared" si="98"/>
        <v>4463.1779166666674</v>
      </c>
      <c r="M637" s="2">
        <f t="shared" si="99"/>
        <v>4182.0806250000005</v>
      </c>
      <c r="N637" s="2">
        <f t="shared" si="94"/>
        <v>4458.0981250000013</v>
      </c>
      <c r="O637" s="4" t="str">
        <f t="shared" si="95"/>
        <v>买</v>
      </c>
      <c r="P637" s="4" t="str">
        <f t="shared" si="91"/>
        <v/>
      </c>
      <c r="Q637" s="3">
        <f>IF(O636="买",E637/E636-1,0)-IF(P637=1,计算结果!B$17,0)</f>
        <v>5.5948454365859934E-2</v>
      </c>
      <c r="R637" s="2">
        <f t="shared" si="92"/>
        <v>4.2411575763391554</v>
      </c>
      <c r="S637" s="3">
        <f>1-R637/MAX(R$2:R637)</f>
        <v>0</v>
      </c>
    </row>
    <row r="638" spans="1:19" x14ac:dyDescent="0.15">
      <c r="A638" s="1">
        <v>39315</v>
      </c>
      <c r="B638">
        <v>4915.5200000000004</v>
      </c>
      <c r="C638">
        <v>4995.53</v>
      </c>
      <c r="D638">
        <v>4909.84</v>
      </c>
      <c r="E638" s="2">
        <v>4972.71</v>
      </c>
      <c r="F638" s="16">
        <v>132902404096</v>
      </c>
      <c r="G638" s="3">
        <f t="shared" si="90"/>
        <v>1.786536701989383E-2</v>
      </c>
      <c r="H638" s="3">
        <f>1-E638/MAX(E$2:E638)</f>
        <v>0</v>
      </c>
      <c r="I638" s="2">
        <f t="shared" si="93"/>
        <v>4828.2400000000007</v>
      </c>
      <c r="J638" s="2">
        <f t="shared" si="96"/>
        <v>4800.163333333333</v>
      </c>
      <c r="K638" s="2">
        <f t="shared" si="97"/>
        <v>4760.2300000000005</v>
      </c>
      <c r="L638" s="2">
        <f t="shared" si="98"/>
        <v>4511.7254166666671</v>
      </c>
      <c r="M638" s="2">
        <f t="shared" si="99"/>
        <v>4200.7658333333338</v>
      </c>
      <c r="N638" s="2">
        <f t="shared" si="94"/>
        <v>4490.9070833333344</v>
      </c>
      <c r="O638" s="4" t="str">
        <f t="shared" si="95"/>
        <v>买</v>
      </c>
      <c r="P638" s="4" t="str">
        <f t="shared" si="91"/>
        <v/>
      </c>
      <c r="Q638" s="3">
        <f>IF(O637="买",E638/E637-1,0)-IF(P638=1,计算结果!B$17,0)</f>
        <v>1.786536701989383E-2</v>
      </c>
      <c r="R638" s="2">
        <f t="shared" si="92"/>
        <v>4.3169274130296573</v>
      </c>
      <c r="S638" s="3">
        <f>1-R638/MAX(R$2:R638)</f>
        <v>0</v>
      </c>
    </row>
    <row r="639" spans="1:19" x14ac:dyDescent="0.15">
      <c r="A639" s="1">
        <v>39316</v>
      </c>
      <c r="B639">
        <v>4899.93</v>
      </c>
      <c r="C639">
        <v>5075.8900000000003</v>
      </c>
      <c r="D639">
        <v>4887.1400000000003</v>
      </c>
      <c r="E639" s="2">
        <v>5051.6899999999996</v>
      </c>
      <c r="F639" s="16">
        <v>138722279424</v>
      </c>
      <c r="G639" s="3">
        <f t="shared" si="90"/>
        <v>1.5882687709518395E-2</v>
      </c>
      <c r="H639" s="3">
        <f>1-E639/MAX(E$2:E639)</f>
        <v>0</v>
      </c>
      <c r="I639" s="2">
        <f t="shared" si="93"/>
        <v>4969.9433333333327</v>
      </c>
      <c r="J639" s="2">
        <f t="shared" si="96"/>
        <v>4842.8499999999995</v>
      </c>
      <c r="K639" s="2">
        <f t="shared" si="97"/>
        <v>4789.2058333333334</v>
      </c>
      <c r="L639" s="2">
        <f t="shared" si="98"/>
        <v>4563.5875000000005</v>
      </c>
      <c r="M639" s="2">
        <f t="shared" si="99"/>
        <v>4220.6056250000001</v>
      </c>
      <c r="N639" s="2">
        <f t="shared" si="94"/>
        <v>4524.4663194444447</v>
      </c>
      <c r="O639" s="4" t="str">
        <f t="shared" si="95"/>
        <v>买</v>
      </c>
      <c r="P639" s="4" t="str">
        <f t="shared" si="91"/>
        <v/>
      </c>
      <c r="Q639" s="3">
        <f>IF(O638="买",E639/E638-1,0)-IF(P639=1,计算结果!B$17,0)</f>
        <v>1.5882687709518395E-2</v>
      </c>
      <c r="R639" s="2">
        <f t="shared" si="92"/>
        <v>4.3854918229954665</v>
      </c>
      <c r="S639" s="3">
        <f>1-R639/MAX(R$2:R639)</f>
        <v>0</v>
      </c>
    </row>
    <row r="640" spans="1:19" x14ac:dyDescent="0.15">
      <c r="A640" s="1">
        <v>39317</v>
      </c>
      <c r="B640">
        <v>5075.51</v>
      </c>
      <c r="C640">
        <v>5154.8500000000004</v>
      </c>
      <c r="D640">
        <v>5028.12</v>
      </c>
      <c r="E640" s="2">
        <v>5135.93</v>
      </c>
      <c r="F640" s="16">
        <v>130873212928</v>
      </c>
      <c r="G640" s="3">
        <f t="shared" si="90"/>
        <v>1.6675607568952255E-2</v>
      </c>
      <c r="H640" s="3">
        <f>1-E640/MAX(E$2:E640)</f>
        <v>0</v>
      </c>
      <c r="I640" s="2">
        <f t="shared" si="93"/>
        <v>5053.4433333333336</v>
      </c>
      <c r="J640" s="2">
        <f t="shared" si="96"/>
        <v>4899.0466666666662</v>
      </c>
      <c r="K640" s="2">
        <f t="shared" si="97"/>
        <v>4823.4875000000002</v>
      </c>
      <c r="L640" s="2">
        <f t="shared" si="98"/>
        <v>4612.0895833333343</v>
      </c>
      <c r="M640" s="2">
        <f t="shared" si="99"/>
        <v>4239.5297916666668</v>
      </c>
      <c r="N640" s="2">
        <f t="shared" si="94"/>
        <v>4558.3689583333335</v>
      </c>
      <c r="O640" s="4" t="str">
        <f t="shared" si="95"/>
        <v>买</v>
      </c>
      <c r="P640" s="4" t="str">
        <f t="shared" si="91"/>
        <v/>
      </c>
      <c r="Q640" s="3">
        <f>IF(O639="买",E640/E639-1,0)-IF(P640=1,计算结果!B$17,0)</f>
        <v>1.6675607568952255E-2</v>
      </c>
      <c r="R640" s="2">
        <f t="shared" si="92"/>
        <v>4.4586225636325878</v>
      </c>
      <c r="S640" s="3">
        <f>1-R640/MAX(R$2:R640)</f>
        <v>0</v>
      </c>
    </row>
    <row r="641" spans="1:19" x14ac:dyDescent="0.15">
      <c r="A641" s="1">
        <v>39318</v>
      </c>
      <c r="B641">
        <v>5161.1499999999996</v>
      </c>
      <c r="C641">
        <v>5231.1499999999996</v>
      </c>
      <c r="D641">
        <v>5158.03</v>
      </c>
      <c r="E641" s="2">
        <v>5217.58</v>
      </c>
      <c r="F641" s="16">
        <v>134546096128</v>
      </c>
      <c r="G641" s="3">
        <f t="shared" si="90"/>
        <v>1.5897802345436807E-2</v>
      </c>
      <c r="H641" s="3">
        <f>1-E641/MAX(E$2:E641)</f>
        <v>0</v>
      </c>
      <c r="I641" s="2">
        <f t="shared" si="93"/>
        <v>5135.0666666666666</v>
      </c>
      <c r="J641" s="2">
        <f t="shared" si="96"/>
        <v>4981.6533333333327</v>
      </c>
      <c r="K641" s="2">
        <f t="shared" si="97"/>
        <v>4869.2783333333336</v>
      </c>
      <c r="L641" s="2">
        <f t="shared" si="98"/>
        <v>4656.2920833333346</v>
      </c>
      <c r="M641" s="2">
        <f t="shared" si="99"/>
        <v>4259.6252083333338</v>
      </c>
      <c r="N641" s="2">
        <f t="shared" si="94"/>
        <v>4595.0652083333343</v>
      </c>
      <c r="O641" s="4" t="str">
        <f t="shared" si="95"/>
        <v>买</v>
      </c>
      <c r="P641" s="4" t="str">
        <f t="shared" si="91"/>
        <v/>
      </c>
      <c r="Q641" s="3">
        <f>IF(O640="买",E641/E640-1,0)-IF(P641=1,计算结果!B$17,0)</f>
        <v>1.5897802345436807E-2</v>
      </c>
      <c r="R641" s="2">
        <f t="shared" si="92"/>
        <v>4.5295048638821234</v>
      </c>
      <c r="S641" s="3">
        <f>1-R641/MAX(R$2:R641)</f>
        <v>0</v>
      </c>
    </row>
    <row r="642" spans="1:19" x14ac:dyDescent="0.15">
      <c r="A642" s="1">
        <v>39321</v>
      </c>
      <c r="B642">
        <v>5250.62</v>
      </c>
      <c r="C642">
        <v>5296.57</v>
      </c>
      <c r="D642">
        <v>5191.28</v>
      </c>
      <c r="E642" s="2">
        <v>5243.15</v>
      </c>
      <c r="F642" s="16">
        <v>149375483904</v>
      </c>
      <c r="G642" s="3">
        <f t="shared" si="90"/>
        <v>4.9007394232574164E-3</v>
      </c>
      <c r="H642" s="3">
        <f>1-E642/MAX(E$2:E642)</f>
        <v>0</v>
      </c>
      <c r="I642" s="2">
        <f t="shared" si="93"/>
        <v>5198.8866666666663</v>
      </c>
      <c r="J642" s="2">
        <f t="shared" si="96"/>
        <v>5084.415</v>
      </c>
      <c r="K642" s="2">
        <f t="shared" si="97"/>
        <v>4908.1000000000004</v>
      </c>
      <c r="L642" s="2">
        <f t="shared" si="98"/>
        <v>4701.3670833333335</v>
      </c>
      <c r="M642" s="2">
        <f t="shared" si="99"/>
        <v>4282.2408333333324</v>
      </c>
      <c r="N642" s="2">
        <f t="shared" si="94"/>
        <v>4630.5693055555557</v>
      </c>
      <c r="O642" s="4" t="str">
        <f t="shared" si="95"/>
        <v>买</v>
      </c>
      <c r="P642" s="4" t="str">
        <f t="shared" si="91"/>
        <v/>
      </c>
      <c r="Q642" s="3">
        <f>IF(O641="买",E642/E641-1,0)-IF(P642=1,计算结果!B$17,0)</f>
        <v>4.9007394232574164E-3</v>
      </c>
      <c r="R642" s="2">
        <f t="shared" si="92"/>
        <v>4.5517027869363869</v>
      </c>
      <c r="S642" s="3">
        <f>1-R642/MAX(R$2:R642)</f>
        <v>0</v>
      </c>
    </row>
    <row r="643" spans="1:19" x14ac:dyDescent="0.15">
      <c r="A643" s="1">
        <v>39322</v>
      </c>
      <c r="B643">
        <v>5220.6400000000003</v>
      </c>
      <c r="C643">
        <v>5270.3</v>
      </c>
      <c r="D643">
        <v>5136.6099999999997</v>
      </c>
      <c r="E643" s="2">
        <v>5251.77</v>
      </c>
      <c r="F643" s="16">
        <v>140419661824</v>
      </c>
      <c r="G643" s="3">
        <f t="shared" ref="G643:G706" si="100">E643/E642-1</f>
        <v>1.6440498555259087E-3</v>
      </c>
      <c r="H643" s="3">
        <f>1-E643/MAX(E$2:E643)</f>
        <v>0</v>
      </c>
      <c r="I643" s="2">
        <f t="shared" si="93"/>
        <v>5237.5</v>
      </c>
      <c r="J643" s="2">
        <f t="shared" si="96"/>
        <v>5145.4716666666664</v>
      </c>
      <c r="K643" s="2">
        <f t="shared" si="97"/>
        <v>4951.857500000001</v>
      </c>
      <c r="L643" s="2">
        <f t="shared" si="98"/>
        <v>4742.880000000001</v>
      </c>
      <c r="M643" s="2">
        <f t="shared" si="99"/>
        <v>4304.2093749999995</v>
      </c>
      <c r="N643" s="2">
        <f t="shared" si="94"/>
        <v>4666.3156250000002</v>
      </c>
      <c r="O643" s="4" t="str">
        <f t="shared" si="95"/>
        <v>买</v>
      </c>
      <c r="P643" s="4" t="str">
        <f t="shared" si="91"/>
        <v/>
      </c>
      <c r="Q643" s="3">
        <f>IF(O642="买",E643/E642-1,0)-IF(P643=1,计算结果!B$17,0)</f>
        <v>1.6440498555259087E-3</v>
      </c>
      <c r="R643" s="2">
        <f t="shared" si="92"/>
        <v>4.5591860132456468</v>
      </c>
      <c r="S643" s="3">
        <f>1-R643/MAX(R$2:R643)</f>
        <v>0</v>
      </c>
    </row>
    <row r="644" spans="1:19" x14ac:dyDescent="0.15">
      <c r="A644" s="1">
        <v>39323</v>
      </c>
      <c r="B644">
        <v>5215.6499999999996</v>
      </c>
      <c r="C644">
        <v>5283.33</v>
      </c>
      <c r="D644">
        <v>5138.34</v>
      </c>
      <c r="E644" s="2">
        <v>5171.82</v>
      </c>
      <c r="F644" s="16">
        <v>138983555072</v>
      </c>
      <c r="G644" s="3">
        <f t="shared" si="100"/>
        <v>-1.5223438954866775E-2</v>
      </c>
      <c r="H644" s="3">
        <f>1-E644/MAX(E$2:E644)</f>
        <v>1.5223438954866775E-2</v>
      </c>
      <c r="I644" s="2">
        <f t="shared" si="93"/>
        <v>5222.2466666666669</v>
      </c>
      <c r="J644" s="2">
        <f t="shared" si="96"/>
        <v>5178.6566666666668</v>
      </c>
      <c r="K644" s="2">
        <f t="shared" si="97"/>
        <v>4989.4100000000008</v>
      </c>
      <c r="L644" s="2">
        <f t="shared" si="98"/>
        <v>4779.0729166666679</v>
      </c>
      <c r="M644" s="2">
        <f t="shared" si="99"/>
        <v>4327.5508333333337</v>
      </c>
      <c r="N644" s="2">
        <f t="shared" si="94"/>
        <v>4698.6779166666674</v>
      </c>
      <c r="O644" s="4" t="str">
        <f t="shared" si="95"/>
        <v>买</v>
      </c>
      <c r="P644" s="4" t="str">
        <f t="shared" ref="P644:P707" si="101">IF(O643&lt;&gt;O644,1,"")</f>
        <v/>
      </c>
      <c r="Q644" s="3">
        <f>IF(O643="买",E644/E643-1,0)-IF(P644=1,计算结果!B$17,0)</f>
        <v>-1.5223438954866775E-2</v>
      </c>
      <c r="R644" s="2">
        <f t="shared" ref="R644:R707" si="102">IFERROR(R643*(1+Q644),R643)</f>
        <v>4.4897795232891191</v>
      </c>
      <c r="S644" s="3">
        <f>1-R644/MAX(R$2:R644)</f>
        <v>1.5223438954866775E-2</v>
      </c>
    </row>
    <row r="645" spans="1:19" x14ac:dyDescent="0.15">
      <c r="A645" s="1">
        <v>39324</v>
      </c>
      <c r="B645">
        <v>5193.7299999999996</v>
      </c>
      <c r="C645">
        <v>5247.57</v>
      </c>
      <c r="D645">
        <v>5176</v>
      </c>
      <c r="E645" s="2">
        <v>5241.2299999999996</v>
      </c>
      <c r="F645" s="16">
        <v>123820179456</v>
      </c>
      <c r="G645" s="3">
        <f t="shared" si="100"/>
        <v>1.3420807375353228E-2</v>
      </c>
      <c r="H645" s="3">
        <f>1-E645/MAX(E$2:E645)</f>
        <v>2.0069424213171594E-3</v>
      </c>
      <c r="I645" s="2">
        <f t="shared" ref="I645:I708" si="103">AVERAGE(E643:E645)</f>
        <v>5221.6066666666666</v>
      </c>
      <c r="J645" s="2">
        <f t="shared" si="96"/>
        <v>5210.2466666666669</v>
      </c>
      <c r="K645" s="2">
        <f t="shared" si="97"/>
        <v>5026.5483333333332</v>
      </c>
      <c r="L645" s="2">
        <f t="shared" si="98"/>
        <v>4817.9933333333338</v>
      </c>
      <c r="M645" s="2">
        <f t="shared" si="99"/>
        <v>4355.96</v>
      </c>
      <c r="N645" s="2">
        <f t="shared" ref="N645:N708" si="104">IFERROR(AVERAGE(K645:M645),"")</f>
        <v>4733.5005555555554</v>
      </c>
      <c r="O645" s="4" t="str">
        <f t="shared" ref="O645:O708" si="105">IF(E645&gt;N645,"买","卖")</f>
        <v>买</v>
      </c>
      <c r="P645" s="4" t="str">
        <f t="shared" si="101"/>
        <v/>
      </c>
      <c r="Q645" s="3">
        <f>IF(O644="买",E645/E644-1,0)-IF(P645=1,计算结果!B$17,0)</f>
        <v>1.3420807375353228E-2</v>
      </c>
      <c r="R645" s="2">
        <f t="shared" si="102"/>
        <v>4.5500359894289879</v>
      </c>
      <c r="S645" s="3">
        <f>1-R645/MAX(R$2:R645)</f>
        <v>2.0069424213172704E-3</v>
      </c>
    </row>
    <row r="646" spans="1:19" x14ac:dyDescent="0.15">
      <c r="A646" s="1">
        <v>39325</v>
      </c>
      <c r="B646">
        <v>5255.09</v>
      </c>
      <c r="C646">
        <v>5307.42</v>
      </c>
      <c r="D646">
        <v>5219.99</v>
      </c>
      <c r="E646" s="2">
        <v>5296.81</v>
      </c>
      <c r="F646" s="16">
        <v>122862403584</v>
      </c>
      <c r="G646" s="3">
        <f t="shared" si="100"/>
        <v>1.0604381032696786E-2</v>
      </c>
      <c r="H646" s="3">
        <f>1-E646/MAX(E$2:E646)</f>
        <v>0</v>
      </c>
      <c r="I646" s="2">
        <f t="shared" si="103"/>
        <v>5236.62</v>
      </c>
      <c r="J646" s="2">
        <f t="shared" si="96"/>
        <v>5237.0600000000004</v>
      </c>
      <c r="K646" s="2">
        <f t="shared" si="97"/>
        <v>5068.0533333333333</v>
      </c>
      <c r="L646" s="2">
        <f t="shared" si="98"/>
        <v>4854.9312500000005</v>
      </c>
      <c r="M646" s="2">
        <f t="shared" si="99"/>
        <v>4384.4724999999999</v>
      </c>
      <c r="N646" s="2">
        <f t="shared" si="104"/>
        <v>4769.1523611111115</v>
      </c>
      <c r="O646" s="4" t="str">
        <f t="shared" si="105"/>
        <v>买</v>
      </c>
      <c r="P646" s="4" t="str">
        <f t="shared" si="101"/>
        <v/>
      </c>
      <c r="Q646" s="3">
        <f>IF(O645="买",E646/E645-1,0)-IF(P646=1,计算结果!B$17,0)</f>
        <v>1.0604381032696786E-2</v>
      </c>
      <c r="R646" s="2">
        <f t="shared" si="102"/>
        <v>4.5982863047733762</v>
      </c>
      <c r="S646" s="3">
        <f>1-R646/MAX(R$2:R646)</f>
        <v>0</v>
      </c>
    </row>
    <row r="647" spans="1:19" x14ac:dyDescent="0.15">
      <c r="A647" s="1">
        <v>39328</v>
      </c>
      <c r="B647">
        <v>5335.05</v>
      </c>
      <c r="C647">
        <v>5433.75</v>
      </c>
      <c r="D647">
        <v>5335.05</v>
      </c>
      <c r="E647" s="2">
        <v>5419.17</v>
      </c>
      <c r="F647" s="16">
        <v>149612429312</v>
      </c>
      <c r="G647" s="3">
        <f t="shared" si="100"/>
        <v>2.310069645692403E-2</v>
      </c>
      <c r="H647" s="3">
        <f>1-E647/MAX(E$2:E647)</f>
        <v>0</v>
      </c>
      <c r="I647" s="2">
        <f t="shared" si="103"/>
        <v>5319.0700000000006</v>
      </c>
      <c r="J647" s="2">
        <f t="shared" si="96"/>
        <v>5270.6583333333338</v>
      </c>
      <c r="K647" s="2">
        <f t="shared" si="97"/>
        <v>5126.1558333333332</v>
      </c>
      <c r="L647" s="2">
        <f t="shared" si="98"/>
        <v>4894.8733333333339</v>
      </c>
      <c r="M647" s="2">
        <f t="shared" si="99"/>
        <v>4413.1952083333335</v>
      </c>
      <c r="N647" s="2">
        <f t="shared" si="104"/>
        <v>4811.4081250000008</v>
      </c>
      <c r="O647" s="4" t="str">
        <f t="shared" si="105"/>
        <v>买</v>
      </c>
      <c r="P647" s="4" t="str">
        <f t="shared" si="101"/>
        <v/>
      </c>
      <c r="Q647" s="3">
        <f>IF(O646="买",E647/E646-1,0)-IF(P647=1,计算结果!B$17,0)</f>
        <v>2.310069645692403E-2</v>
      </c>
      <c r="R647" s="2">
        <f t="shared" si="102"/>
        <v>4.7045099209219767</v>
      </c>
      <c r="S647" s="3">
        <f>1-R647/MAX(R$2:R647)</f>
        <v>0</v>
      </c>
    </row>
    <row r="648" spans="1:19" x14ac:dyDescent="0.15">
      <c r="A648" s="1">
        <v>39329</v>
      </c>
      <c r="B648">
        <v>5421.25</v>
      </c>
      <c r="C648">
        <v>5429.21</v>
      </c>
      <c r="D648">
        <v>5333.49</v>
      </c>
      <c r="E648" s="2">
        <v>5360.33</v>
      </c>
      <c r="F648" s="16">
        <v>147686670336</v>
      </c>
      <c r="G648" s="3">
        <f t="shared" si="100"/>
        <v>-1.0857751279254924E-2</v>
      </c>
      <c r="H648" s="3">
        <f>1-E648/MAX(E$2:E648)</f>
        <v>1.0857751279254924E-2</v>
      </c>
      <c r="I648" s="2">
        <f t="shared" si="103"/>
        <v>5358.7699999999995</v>
      </c>
      <c r="J648" s="2">
        <f t="shared" ref="J648:J711" si="106">AVERAGE(E643:E648)</f>
        <v>5290.1883333333344</v>
      </c>
      <c r="K648" s="2">
        <f t="shared" si="97"/>
        <v>5187.3016666666663</v>
      </c>
      <c r="L648" s="2">
        <f t="shared" si="98"/>
        <v>4939.4504166666675</v>
      </c>
      <c r="M648" s="2">
        <f t="shared" si="99"/>
        <v>4444.4829166666659</v>
      </c>
      <c r="N648" s="2">
        <f t="shared" si="104"/>
        <v>4857.0783333333329</v>
      </c>
      <c r="O648" s="4" t="str">
        <f t="shared" si="105"/>
        <v>买</v>
      </c>
      <c r="P648" s="4" t="str">
        <f t="shared" si="101"/>
        <v/>
      </c>
      <c r="Q648" s="3">
        <f>IF(O647="买",E648/E647-1,0)-IF(P648=1,计算结果!B$17,0)</f>
        <v>-1.0857751279254924E-2</v>
      </c>
      <c r="R648" s="2">
        <f t="shared" si="102"/>
        <v>4.6534295223098185</v>
      </c>
      <c r="S648" s="3">
        <f>1-R648/MAX(R$2:R648)</f>
        <v>1.0857751279254924E-2</v>
      </c>
    </row>
    <row r="649" spans="1:19" x14ac:dyDescent="0.15">
      <c r="A649" s="1">
        <v>39330</v>
      </c>
      <c r="B649">
        <v>5357.55</v>
      </c>
      <c r="C649">
        <v>5389.33</v>
      </c>
      <c r="D649">
        <v>5265.06</v>
      </c>
      <c r="E649" s="2">
        <v>5363.25</v>
      </c>
      <c r="F649" s="16">
        <v>122740695040</v>
      </c>
      <c r="G649" s="3">
        <f t="shared" si="100"/>
        <v>5.4474258114711738E-4</v>
      </c>
      <c r="H649" s="3">
        <f>1-E649/MAX(E$2:E649)</f>
        <v>1.0318923377565237E-2</v>
      </c>
      <c r="I649" s="2">
        <f t="shared" si="103"/>
        <v>5380.916666666667</v>
      </c>
      <c r="J649" s="2">
        <f t="shared" si="106"/>
        <v>5308.7683333333334</v>
      </c>
      <c r="K649" s="2">
        <f t="shared" si="97"/>
        <v>5227.119999999999</v>
      </c>
      <c r="L649" s="2">
        <f t="shared" si="98"/>
        <v>4978.0779166666671</v>
      </c>
      <c r="M649" s="2">
        <f t="shared" si="99"/>
        <v>4477.7989583333319</v>
      </c>
      <c r="N649" s="2">
        <f t="shared" si="104"/>
        <v>4894.3322916666657</v>
      </c>
      <c r="O649" s="4" t="str">
        <f t="shared" si="105"/>
        <v>买</v>
      </c>
      <c r="P649" s="4" t="str">
        <f t="shared" si="101"/>
        <v/>
      </c>
      <c r="Q649" s="3">
        <f>IF(O648="买",E649/E648-1,0)-IF(P649=1,计算结果!B$17,0)</f>
        <v>5.4474258114711738E-4</v>
      </c>
      <c r="R649" s="2">
        <f t="shared" si="102"/>
        <v>4.6559644435189877</v>
      </c>
      <c r="S649" s="3">
        <f>1-R649/MAX(R$2:R649)</f>
        <v>1.0318923377565126E-2</v>
      </c>
    </row>
    <row r="650" spans="1:19" x14ac:dyDescent="0.15">
      <c r="A650" s="1">
        <v>39331</v>
      </c>
      <c r="B650">
        <v>5389.49</v>
      </c>
      <c r="C650">
        <v>5448.84</v>
      </c>
      <c r="D650">
        <v>5365.5</v>
      </c>
      <c r="E650" s="2">
        <v>5412.04</v>
      </c>
      <c r="F650" s="16">
        <v>128581017600</v>
      </c>
      <c r="G650" s="3">
        <f t="shared" si="100"/>
        <v>9.0970959772525006E-3</v>
      </c>
      <c r="H650" s="3">
        <f>1-E650/MAX(E$2:E650)</f>
        <v>1.315699636660228E-3</v>
      </c>
      <c r="I650" s="2">
        <f t="shared" si="103"/>
        <v>5378.54</v>
      </c>
      <c r="J650" s="2">
        <f t="shared" si="106"/>
        <v>5348.8050000000003</v>
      </c>
      <c r="K650" s="2">
        <f t="shared" si="97"/>
        <v>5263.7308333333331</v>
      </c>
      <c r="L650" s="2">
        <f t="shared" si="98"/>
        <v>5011.9804166666663</v>
      </c>
      <c r="M650" s="2">
        <f t="shared" si="99"/>
        <v>4512.2652083333323</v>
      </c>
      <c r="N650" s="2">
        <f t="shared" si="104"/>
        <v>4929.3254861111109</v>
      </c>
      <c r="O650" s="4" t="str">
        <f t="shared" si="105"/>
        <v>买</v>
      </c>
      <c r="P650" s="4" t="str">
        <f t="shared" si="101"/>
        <v/>
      </c>
      <c r="Q650" s="3">
        <f>IF(O649="买",E650/E649-1,0)-IF(P650=1,计算结果!B$17,0)</f>
        <v>9.0970959772525006E-3</v>
      </c>
      <c r="R650" s="2">
        <f t="shared" si="102"/>
        <v>4.6983201989283554</v>
      </c>
      <c r="S650" s="3">
        <f>1-R650/MAX(R$2:R650)</f>
        <v>1.315699636660228E-3</v>
      </c>
    </row>
    <row r="651" spans="1:19" x14ac:dyDescent="0.15">
      <c r="A651" s="1">
        <v>39332</v>
      </c>
      <c r="B651">
        <v>5382.91</v>
      </c>
      <c r="C651">
        <v>5402.71</v>
      </c>
      <c r="D651">
        <v>5284.65</v>
      </c>
      <c r="E651" s="2">
        <v>5294.79</v>
      </c>
      <c r="F651" s="16">
        <v>145930436608</v>
      </c>
      <c r="G651" s="3">
        <f t="shared" si="100"/>
        <v>-2.1664658797791558E-2</v>
      </c>
      <c r="H651" s="3">
        <f>1-E651/MAX(E$2:E651)</f>
        <v>2.2951854250743198E-2</v>
      </c>
      <c r="I651" s="2">
        <f t="shared" si="103"/>
        <v>5356.6933333333336</v>
      </c>
      <c r="J651" s="2">
        <f t="shared" si="106"/>
        <v>5357.7316666666666</v>
      </c>
      <c r="K651" s="2">
        <f t="shared" si="97"/>
        <v>5283.9891666666672</v>
      </c>
      <c r="L651" s="2">
        <f t="shared" si="98"/>
        <v>5036.5974999999989</v>
      </c>
      <c r="M651" s="2">
        <f t="shared" si="99"/>
        <v>4542.7352083333326</v>
      </c>
      <c r="N651" s="2">
        <f t="shared" si="104"/>
        <v>4954.4406249999993</v>
      </c>
      <c r="O651" s="4" t="str">
        <f t="shared" si="105"/>
        <v>买</v>
      </c>
      <c r="P651" s="4" t="str">
        <f t="shared" si="101"/>
        <v/>
      </c>
      <c r="Q651" s="3">
        <f>IF(O650="买",E651/E650-1,0)-IF(P651=1,计算结果!B$17,0)</f>
        <v>-2.1664658797791558E-2</v>
      </c>
      <c r="R651" s="2">
        <f t="shared" si="102"/>
        <v>4.5965326948958003</v>
      </c>
      <c r="S651" s="3">
        <f>1-R651/MAX(R$2:R651)</f>
        <v>2.2951854250743198E-2</v>
      </c>
    </row>
    <row r="652" spans="1:19" x14ac:dyDescent="0.15">
      <c r="A652" s="1">
        <v>39335</v>
      </c>
      <c r="B652">
        <v>5226.74</v>
      </c>
      <c r="C652">
        <v>5380.46</v>
      </c>
      <c r="D652">
        <v>5182.1000000000004</v>
      </c>
      <c r="E652" s="2">
        <v>5377.22</v>
      </c>
      <c r="F652" s="16">
        <v>116768980992</v>
      </c>
      <c r="G652" s="3">
        <f t="shared" si="100"/>
        <v>1.5568133958098418E-2</v>
      </c>
      <c r="H652" s="3">
        <f>1-E652/MAX(E$2:E652)</f>
        <v>7.7410378342070985E-3</v>
      </c>
      <c r="I652" s="2">
        <f t="shared" si="103"/>
        <v>5361.3499999999995</v>
      </c>
      <c r="J652" s="2">
        <f t="shared" si="106"/>
        <v>5371.1333333333341</v>
      </c>
      <c r="K652" s="2">
        <f t="shared" si="97"/>
        <v>5304.0966666666673</v>
      </c>
      <c r="L652" s="2">
        <f t="shared" si="98"/>
        <v>5063.7920833333328</v>
      </c>
      <c r="M652" s="2">
        <f t="shared" si="99"/>
        <v>4576.7693749999989</v>
      </c>
      <c r="N652" s="2">
        <f t="shared" si="104"/>
        <v>4981.5527083333327</v>
      </c>
      <c r="O652" s="4" t="str">
        <f t="shared" si="105"/>
        <v>买</v>
      </c>
      <c r="P652" s="4" t="str">
        <f t="shared" si="101"/>
        <v/>
      </c>
      <c r="Q652" s="3">
        <f>IF(O651="买",E652/E651-1,0)-IF(P652=1,计算结果!B$17,0)</f>
        <v>1.5568133958098418E-2</v>
      </c>
      <c r="R652" s="2">
        <f t="shared" si="102"/>
        <v>4.6680921316327169</v>
      </c>
      <c r="S652" s="3">
        <f>1-R652/MAX(R$2:R652)</f>
        <v>7.7410378342070985E-3</v>
      </c>
    </row>
    <row r="653" spans="1:19" x14ac:dyDescent="0.15">
      <c r="A653" s="1">
        <v>39336</v>
      </c>
      <c r="B653">
        <v>5384.56</v>
      </c>
      <c r="C653">
        <v>5414</v>
      </c>
      <c r="D653">
        <v>5104.3500000000004</v>
      </c>
      <c r="E653" s="2">
        <v>5124.09</v>
      </c>
      <c r="F653" s="16">
        <v>127249653760</v>
      </c>
      <c r="G653" s="3">
        <f t="shared" si="100"/>
        <v>-4.7074510620729648E-2</v>
      </c>
      <c r="H653" s="3">
        <f>1-E653/MAX(E$2:E653)</f>
        <v>5.4451142887194881E-2</v>
      </c>
      <c r="I653" s="2">
        <f t="shared" si="103"/>
        <v>5265.3666666666668</v>
      </c>
      <c r="J653" s="2">
        <f t="shared" si="106"/>
        <v>5321.9533333333338</v>
      </c>
      <c r="K653" s="2">
        <f t="shared" si="97"/>
        <v>5296.3058333333347</v>
      </c>
      <c r="L653" s="2">
        <f t="shared" si="98"/>
        <v>5082.7920833333328</v>
      </c>
      <c r="M653" s="2">
        <f t="shared" si="99"/>
        <v>4609.8245833333322</v>
      </c>
      <c r="N653" s="2">
        <f t="shared" si="104"/>
        <v>4996.3074999999999</v>
      </c>
      <c r="O653" s="4" t="str">
        <f t="shared" si="105"/>
        <v>买</v>
      </c>
      <c r="P653" s="4" t="str">
        <f t="shared" si="101"/>
        <v/>
      </c>
      <c r="Q653" s="3">
        <f>IF(O652="买",E653/E652-1,0)-IF(P653=1,计算结果!B$17,0)</f>
        <v>-4.7074510620729648E-2</v>
      </c>
      <c r="R653" s="2">
        <f t="shared" si="102"/>
        <v>4.4483439790036279</v>
      </c>
      <c r="S653" s="3">
        <f>1-R653/MAX(R$2:R653)</f>
        <v>5.4451142887194992E-2</v>
      </c>
    </row>
    <row r="654" spans="1:19" x14ac:dyDescent="0.15">
      <c r="A654" s="1">
        <v>39337</v>
      </c>
      <c r="B654">
        <v>5102.58</v>
      </c>
      <c r="C654">
        <v>5212.6499999999996</v>
      </c>
      <c r="D654">
        <v>5059.46</v>
      </c>
      <c r="E654" s="2">
        <v>5202.8599999999997</v>
      </c>
      <c r="F654" s="16">
        <v>113773912064</v>
      </c>
      <c r="G654" s="3">
        <f t="shared" si="100"/>
        <v>1.5372485651110601E-2</v>
      </c>
      <c r="H654" s="3">
        <f>1-E654/MAX(E$2:E654)</f>
        <v>3.9915706648804172E-2</v>
      </c>
      <c r="I654" s="2">
        <f t="shared" si="103"/>
        <v>5234.7233333333343</v>
      </c>
      <c r="J654" s="2">
        <f t="shared" si="106"/>
        <v>5295.7083333333339</v>
      </c>
      <c r="K654" s="2">
        <f t="shared" ref="K654:K717" si="107">AVERAGE(E643:E654)</f>
        <v>5292.9483333333337</v>
      </c>
      <c r="L654" s="2">
        <f t="shared" si="98"/>
        <v>5100.5241666666661</v>
      </c>
      <c r="M654" s="2">
        <f t="shared" si="99"/>
        <v>4640.92</v>
      </c>
      <c r="N654" s="2">
        <f t="shared" si="104"/>
        <v>5011.4641666666666</v>
      </c>
      <c r="O654" s="4" t="str">
        <f t="shared" si="105"/>
        <v>买</v>
      </c>
      <c r="P654" s="4" t="str">
        <f t="shared" si="101"/>
        <v/>
      </c>
      <c r="Q654" s="3">
        <f>IF(O653="买",E654/E653-1,0)-IF(P654=1,计算结果!B$17,0)</f>
        <v>1.5372485651110601E-2</v>
      </c>
      <c r="R654" s="2">
        <f t="shared" si="102"/>
        <v>4.516726082992065</v>
      </c>
      <c r="S654" s="3">
        <f>1-R654/MAX(R$2:R654)</f>
        <v>3.9915706648804394E-2</v>
      </c>
    </row>
    <row r="655" spans="1:19" x14ac:dyDescent="0.15">
      <c r="A655" s="1">
        <v>39338</v>
      </c>
      <c r="B655">
        <v>5230.6499999999996</v>
      </c>
      <c r="C655">
        <v>5351.58</v>
      </c>
      <c r="D655">
        <v>5212.03</v>
      </c>
      <c r="E655" s="2">
        <v>5349.97</v>
      </c>
      <c r="F655" s="16">
        <v>118934716416</v>
      </c>
      <c r="G655" s="3">
        <f t="shared" si="100"/>
        <v>2.8274833456983339E-2</v>
      </c>
      <c r="H655" s="3">
        <f>1-E655/MAX(E$2:E655)</f>
        <v>1.2769483149633554E-2</v>
      </c>
      <c r="I655" s="2">
        <f t="shared" si="103"/>
        <v>5225.6400000000003</v>
      </c>
      <c r="J655" s="2">
        <f t="shared" si="106"/>
        <v>5293.4949999999999</v>
      </c>
      <c r="K655" s="2">
        <f t="shared" si="107"/>
        <v>5301.1316666666671</v>
      </c>
      <c r="L655" s="2">
        <f t="shared" si="98"/>
        <v>5126.4945833333331</v>
      </c>
      <c r="M655" s="2">
        <f t="shared" si="99"/>
        <v>4672.7672916666661</v>
      </c>
      <c r="N655" s="2">
        <f t="shared" si="104"/>
        <v>5033.4645138888891</v>
      </c>
      <c r="O655" s="4" t="str">
        <f t="shared" si="105"/>
        <v>买</v>
      </c>
      <c r="P655" s="4" t="str">
        <f t="shared" si="101"/>
        <v/>
      </c>
      <c r="Q655" s="3">
        <f>IF(O654="买",E655/E654-1,0)-IF(P655=1,计算结果!B$17,0)</f>
        <v>2.8274833456983339E-2</v>
      </c>
      <c r="R655" s="2">
        <f t="shared" si="102"/>
        <v>4.6444357607594782</v>
      </c>
      <c r="S655" s="3">
        <f>1-R655/MAX(R$2:R655)</f>
        <v>1.2769483149633887E-2</v>
      </c>
    </row>
    <row r="656" spans="1:19" x14ac:dyDescent="0.15">
      <c r="A656" s="1">
        <v>39339</v>
      </c>
      <c r="B656">
        <v>5362.46</v>
      </c>
      <c r="C656">
        <v>5405.85</v>
      </c>
      <c r="D656">
        <v>5274.22</v>
      </c>
      <c r="E656" s="2">
        <v>5397.28</v>
      </c>
      <c r="F656" s="16">
        <v>118739156992</v>
      </c>
      <c r="G656" s="3">
        <f t="shared" si="100"/>
        <v>8.8430402413470777E-3</v>
      </c>
      <c r="H656" s="3">
        <f>1-E656/MAX(E$2:E656)</f>
        <v>4.0393639616399524E-3</v>
      </c>
      <c r="I656" s="2">
        <f t="shared" si="103"/>
        <v>5316.7033333333338</v>
      </c>
      <c r="J656" s="2">
        <f t="shared" si="106"/>
        <v>5291.0349999999999</v>
      </c>
      <c r="K656" s="2">
        <f t="shared" si="107"/>
        <v>5319.920000000001</v>
      </c>
      <c r="L656" s="2">
        <f t="shared" si="98"/>
        <v>5154.665</v>
      </c>
      <c r="M656" s="2">
        <f t="shared" si="99"/>
        <v>4706.5518750000001</v>
      </c>
      <c r="N656" s="2">
        <f t="shared" si="104"/>
        <v>5060.3789583333337</v>
      </c>
      <c r="O656" s="4" t="str">
        <f t="shared" si="105"/>
        <v>买</v>
      </c>
      <c r="P656" s="4" t="str">
        <f t="shared" si="101"/>
        <v/>
      </c>
      <c r="Q656" s="3">
        <f>IF(O655="买",E656/E655-1,0)-IF(P656=1,计算结果!B$17,0)</f>
        <v>8.8430402413470777E-3</v>
      </c>
      <c r="R656" s="2">
        <f t="shared" si="102"/>
        <v>4.6855066930902254</v>
      </c>
      <c r="S656" s="3">
        <f>1-R656/MAX(R$2:R656)</f>
        <v>4.0393639616402854E-3</v>
      </c>
    </row>
    <row r="657" spans="1:19" x14ac:dyDescent="0.15">
      <c r="A657" s="1">
        <v>39342</v>
      </c>
      <c r="B657">
        <v>5389.5</v>
      </c>
      <c r="C657">
        <v>5504.77</v>
      </c>
      <c r="D657">
        <v>5387.68</v>
      </c>
      <c r="E657" s="2">
        <v>5498.91</v>
      </c>
      <c r="F657" s="16">
        <v>131402293248</v>
      </c>
      <c r="G657" s="3">
        <f t="shared" si="100"/>
        <v>1.8829855038093202E-2</v>
      </c>
      <c r="H657" s="3">
        <f>1-E657/MAX(E$2:E657)</f>
        <v>0</v>
      </c>
      <c r="I657" s="2">
        <f t="shared" si="103"/>
        <v>5415.3866666666663</v>
      </c>
      <c r="J657" s="2">
        <f t="shared" si="106"/>
        <v>5325.0550000000003</v>
      </c>
      <c r="K657" s="2">
        <f t="shared" si="107"/>
        <v>5341.3933333333334</v>
      </c>
      <c r="L657" s="2">
        <f t="shared" si="98"/>
        <v>5183.9708333333328</v>
      </c>
      <c r="M657" s="2">
        <f t="shared" si="99"/>
        <v>4742.1568749999997</v>
      </c>
      <c r="N657" s="2">
        <f t="shared" si="104"/>
        <v>5089.1736805555556</v>
      </c>
      <c r="O657" s="4" t="str">
        <f t="shared" si="105"/>
        <v>买</v>
      </c>
      <c r="P657" s="4" t="str">
        <f t="shared" si="101"/>
        <v/>
      </c>
      <c r="Q657" s="3">
        <f>IF(O656="买",E657/E656-1,0)-IF(P657=1,计算结果!B$17,0)</f>
        <v>1.8829855038093202E-2</v>
      </c>
      <c r="R657" s="2">
        <f t="shared" si="102"/>
        <v>4.7737341049011297</v>
      </c>
      <c r="S657" s="3">
        <f>1-R657/MAX(R$2:R657)</f>
        <v>0</v>
      </c>
    </row>
    <row r="658" spans="1:19" x14ac:dyDescent="0.15">
      <c r="A658" s="1">
        <v>39343</v>
      </c>
      <c r="B658">
        <v>5524.1</v>
      </c>
      <c r="C658">
        <v>5533.53</v>
      </c>
      <c r="D658">
        <v>5405.18</v>
      </c>
      <c r="E658" s="2">
        <v>5476.84</v>
      </c>
      <c r="F658" s="16">
        <v>140263030784</v>
      </c>
      <c r="G658" s="3">
        <f t="shared" si="100"/>
        <v>-4.0135226799492552E-3</v>
      </c>
      <c r="H658" s="3">
        <f>1-E658/MAX(E$2:E658)</f>
        <v>4.0135226799492552E-3</v>
      </c>
      <c r="I658" s="2">
        <f t="shared" si="103"/>
        <v>5457.6766666666663</v>
      </c>
      <c r="J658" s="2">
        <f t="shared" si="106"/>
        <v>5341.6583333333338</v>
      </c>
      <c r="K658" s="2">
        <f t="shared" si="107"/>
        <v>5356.395833333333</v>
      </c>
      <c r="L658" s="2">
        <f t="shared" si="98"/>
        <v>5212.2245833333327</v>
      </c>
      <c r="M658" s="2">
        <f t="shared" si="99"/>
        <v>4776.7385416666666</v>
      </c>
      <c r="N658" s="2">
        <f t="shared" si="104"/>
        <v>5115.1196527777765</v>
      </c>
      <c r="O658" s="4" t="str">
        <f t="shared" si="105"/>
        <v>买</v>
      </c>
      <c r="P658" s="4" t="str">
        <f t="shared" si="101"/>
        <v/>
      </c>
      <c r="Q658" s="3">
        <f>IF(O657="买",E658/E657-1,0)-IF(P658=1,计算结果!B$17,0)</f>
        <v>-4.0135226799492552E-3</v>
      </c>
      <c r="R658" s="2">
        <f t="shared" si="102"/>
        <v>4.7545746148030616</v>
      </c>
      <c r="S658" s="3">
        <f>1-R658/MAX(R$2:R658)</f>
        <v>4.0135226799492552E-3</v>
      </c>
    </row>
    <row r="659" spans="1:19" x14ac:dyDescent="0.15">
      <c r="A659" s="1">
        <v>39344</v>
      </c>
      <c r="B659">
        <v>5487.38</v>
      </c>
      <c r="C659">
        <v>5498.59</v>
      </c>
      <c r="D659">
        <v>5385.42</v>
      </c>
      <c r="E659" s="2">
        <v>5419.27</v>
      </c>
      <c r="F659" s="16">
        <v>110132781056</v>
      </c>
      <c r="G659" s="3">
        <f t="shared" si="100"/>
        <v>-1.051153584913922E-2</v>
      </c>
      <c r="H659" s="3">
        <f>1-E659/MAX(E$2:E659)</f>
        <v>1.4482870241556811E-2</v>
      </c>
      <c r="I659" s="2">
        <f t="shared" si="103"/>
        <v>5465.0066666666671</v>
      </c>
      <c r="J659" s="2">
        <f t="shared" si="106"/>
        <v>5390.8550000000005</v>
      </c>
      <c r="K659" s="2">
        <f t="shared" si="107"/>
        <v>5356.4041666666672</v>
      </c>
      <c r="L659" s="2">
        <f t="shared" si="98"/>
        <v>5241.28</v>
      </c>
      <c r="M659" s="2">
        <f t="shared" si="99"/>
        <v>4810.0541666666668</v>
      </c>
      <c r="N659" s="2">
        <f t="shared" si="104"/>
        <v>5135.9127777777776</v>
      </c>
      <c r="O659" s="4" t="str">
        <f t="shared" si="105"/>
        <v>买</v>
      </c>
      <c r="P659" s="4" t="str">
        <f t="shared" si="101"/>
        <v/>
      </c>
      <c r="Q659" s="3">
        <f>IF(O658="买",E659/E658-1,0)-IF(P659=1,计算结果!B$17,0)</f>
        <v>-1.051153584913922E-2</v>
      </c>
      <c r="R659" s="2">
        <f t="shared" si="102"/>
        <v>4.7045967332921519</v>
      </c>
      <c r="S659" s="3">
        <f>1-R659/MAX(R$2:R659)</f>
        <v>1.4482870241556922E-2</v>
      </c>
    </row>
    <row r="660" spans="1:19" x14ac:dyDescent="0.15">
      <c r="A660" s="1">
        <v>39345</v>
      </c>
      <c r="B660">
        <v>5436.64</v>
      </c>
      <c r="C660">
        <v>5501.4</v>
      </c>
      <c r="D660">
        <v>5430.31</v>
      </c>
      <c r="E660" s="2">
        <v>5494.92</v>
      </c>
      <c r="F660" s="16">
        <v>113725792256</v>
      </c>
      <c r="G660" s="3">
        <f t="shared" si="100"/>
        <v>1.3959444722259517E-2</v>
      </c>
      <c r="H660" s="3">
        <f>1-E660/MAX(E$2:E660)</f>
        <v>7.2559834585395055E-4</v>
      </c>
      <c r="I660" s="2">
        <f t="shared" si="103"/>
        <v>5463.6766666666663</v>
      </c>
      <c r="J660" s="2">
        <f t="shared" si="106"/>
        <v>5439.5316666666668</v>
      </c>
      <c r="K660" s="2">
        <f t="shared" si="107"/>
        <v>5367.62</v>
      </c>
      <c r="L660" s="2">
        <f t="shared" si="98"/>
        <v>5277.4608333333326</v>
      </c>
      <c r="M660" s="2">
        <f t="shared" si="99"/>
        <v>4847.4906250000004</v>
      </c>
      <c r="N660" s="2">
        <f t="shared" si="104"/>
        <v>5164.1904861111116</v>
      </c>
      <c r="O660" s="4" t="str">
        <f t="shared" si="105"/>
        <v>买</v>
      </c>
      <c r="P660" s="4" t="str">
        <f t="shared" si="101"/>
        <v/>
      </c>
      <c r="Q660" s="3">
        <f>IF(O659="买",E660/E659-1,0)-IF(P660=1,计算结果!B$17,0)</f>
        <v>1.3959444722259517E-2</v>
      </c>
      <c r="R660" s="2">
        <f t="shared" si="102"/>
        <v>4.7702702913310659</v>
      </c>
      <c r="S660" s="3">
        <f>1-R660/MAX(R$2:R660)</f>
        <v>7.255983458541726E-4</v>
      </c>
    </row>
    <row r="661" spans="1:19" x14ac:dyDescent="0.15">
      <c r="A661" s="1">
        <v>39346</v>
      </c>
      <c r="B661">
        <v>5508.5</v>
      </c>
      <c r="C661">
        <v>5516.11</v>
      </c>
      <c r="D661">
        <v>5357.5</v>
      </c>
      <c r="E661" s="2">
        <v>5468.1</v>
      </c>
      <c r="F661" s="16">
        <v>121125871616</v>
      </c>
      <c r="G661" s="3">
        <f t="shared" si="100"/>
        <v>-4.880871787032337E-3</v>
      </c>
      <c r="H661" s="3">
        <f>1-E661/MAX(E$2:E661)</f>
        <v>5.6029285803912421E-3</v>
      </c>
      <c r="I661" s="2">
        <f t="shared" si="103"/>
        <v>5460.7633333333333</v>
      </c>
      <c r="J661" s="2">
        <f t="shared" si="106"/>
        <v>5459.22</v>
      </c>
      <c r="K661" s="2">
        <f t="shared" si="107"/>
        <v>5376.3575000000001</v>
      </c>
      <c r="L661" s="2">
        <f t="shared" si="98"/>
        <v>5301.7387499999995</v>
      </c>
      <c r="M661" s="2">
        <f t="shared" si="99"/>
        <v>4882.4583333333348</v>
      </c>
      <c r="N661" s="2">
        <f t="shared" si="104"/>
        <v>5186.8515277777778</v>
      </c>
      <c r="O661" s="4" t="str">
        <f t="shared" si="105"/>
        <v>买</v>
      </c>
      <c r="P661" s="4" t="str">
        <f t="shared" si="101"/>
        <v/>
      </c>
      <c r="Q661" s="3">
        <f>IF(O660="买",E661/E660-1,0)-IF(P661=1,计算结果!B$17,0)</f>
        <v>-4.880871787032337E-3</v>
      </c>
      <c r="R661" s="2">
        <f t="shared" si="102"/>
        <v>4.7469872136495894</v>
      </c>
      <c r="S661" s="3">
        <f>1-R661/MAX(R$2:R661)</f>
        <v>5.6029285803915752E-3</v>
      </c>
    </row>
    <row r="662" spans="1:19" x14ac:dyDescent="0.15">
      <c r="A662" s="1">
        <v>39349</v>
      </c>
      <c r="B662">
        <v>5481.38</v>
      </c>
      <c r="C662">
        <v>5541.13</v>
      </c>
      <c r="D662">
        <v>5400.68</v>
      </c>
      <c r="E662" s="2">
        <v>5513.9</v>
      </c>
      <c r="F662" s="16">
        <v>116678459392</v>
      </c>
      <c r="G662" s="3">
        <f t="shared" si="100"/>
        <v>8.3758526727746307E-3</v>
      </c>
      <c r="H662" s="3">
        <f>1-E662/MAX(E$2:E662)</f>
        <v>0</v>
      </c>
      <c r="I662" s="2">
        <f t="shared" si="103"/>
        <v>5492.3066666666664</v>
      </c>
      <c r="J662" s="2">
        <f t="shared" si="106"/>
        <v>5478.6566666666668</v>
      </c>
      <c r="K662" s="2">
        <f t="shared" si="107"/>
        <v>5384.8458333333328</v>
      </c>
      <c r="L662" s="2">
        <f t="shared" si="98"/>
        <v>5324.288333333333</v>
      </c>
      <c r="M662" s="2">
        <f t="shared" si="99"/>
        <v>4918.0068750000009</v>
      </c>
      <c r="N662" s="2">
        <f t="shared" si="104"/>
        <v>5209.0470138888895</v>
      </c>
      <c r="O662" s="4" t="str">
        <f t="shared" si="105"/>
        <v>买</v>
      </c>
      <c r="P662" s="4" t="str">
        <f t="shared" si="101"/>
        <v/>
      </c>
      <c r="Q662" s="3">
        <f>IF(O661="买",E662/E661-1,0)-IF(P662=1,计算结果!B$17,0)</f>
        <v>8.3758526727746307E-3</v>
      </c>
      <c r="R662" s="2">
        <f t="shared" si="102"/>
        <v>4.7867472791906636</v>
      </c>
      <c r="S662" s="3">
        <f>1-R662/MAX(R$2:R662)</f>
        <v>0</v>
      </c>
    </row>
    <row r="663" spans="1:19" x14ac:dyDescent="0.15">
      <c r="A663" s="1">
        <v>39350</v>
      </c>
      <c r="B663">
        <v>5524.02</v>
      </c>
      <c r="C663">
        <v>5540.87</v>
      </c>
      <c r="D663">
        <v>5423.52</v>
      </c>
      <c r="E663" s="2">
        <v>5454.62</v>
      </c>
      <c r="F663" s="16">
        <v>95494832128</v>
      </c>
      <c r="G663" s="3">
        <f t="shared" si="100"/>
        <v>-1.0751011081085893E-2</v>
      </c>
      <c r="H663" s="3">
        <f>1-E663/MAX(E$2:E663)</f>
        <v>1.0751011081085893E-2</v>
      </c>
      <c r="I663" s="2">
        <f t="shared" si="103"/>
        <v>5478.873333333333</v>
      </c>
      <c r="J663" s="2">
        <f t="shared" si="106"/>
        <v>5471.2750000000005</v>
      </c>
      <c r="K663" s="2">
        <f t="shared" si="107"/>
        <v>5398.165</v>
      </c>
      <c r="L663" s="2">
        <f t="shared" si="98"/>
        <v>5341.0770833333327</v>
      </c>
      <c r="M663" s="2">
        <f t="shared" si="99"/>
        <v>4952.3322916666675</v>
      </c>
      <c r="N663" s="2">
        <f t="shared" si="104"/>
        <v>5230.5247916666667</v>
      </c>
      <c r="O663" s="4" t="str">
        <f t="shared" si="105"/>
        <v>买</v>
      </c>
      <c r="P663" s="4" t="str">
        <f t="shared" si="101"/>
        <v/>
      </c>
      <c r="Q663" s="3">
        <f>IF(O662="买",E663/E662-1,0)-IF(P663=1,计算结果!B$17,0)</f>
        <v>-1.0751011081085893E-2</v>
      </c>
      <c r="R663" s="2">
        <f t="shared" si="102"/>
        <v>4.7352849061497269</v>
      </c>
      <c r="S663" s="3">
        <f>1-R663/MAX(R$2:R663)</f>
        <v>1.0751011081085893E-2</v>
      </c>
    </row>
    <row r="664" spans="1:19" x14ac:dyDescent="0.15">
      <c r="A664" s="1">
        <v>39351</v>
      </c>
      <c r="B664">
        <v>5433.63</v>
      </c>
      <c r="C664">
        <v>5489.86</v>
      </c>
      <c r="D664">
        <v>5338.31</v>
      </c>
      <c r="E664" s="2">
        <v>5361.02</v>
      </c>
      <c r="F664" s="16">
        <v>84077772800</v>
      </c>
      <c r="G664" s="3">
        <f t="shared" si="100"/>
        <v>-1.715976548320497E-2</v>
      </c>
      <c r="H664" s="3">
        <f>1-E664/MAX(E$2:E664)</f>
        <v>2.7726291735432174E-2</v>
      </c>
      <c r="I664" s="2">
        <f t="shared" si="103"/>
        <v>5443.18</v>
      </c>
      <c r="J664" s="2">
        <f t="shared" si="106"/>
        <v>5451.9716666666673</v>
      </c>
      <c r="K664" s="2">
        <f t="shared" si="107"/>
        <v>5396.8149999999996</v>
      </c>
      <c r="L664" s="2">
        <f t="shared" si="98"/>
        <v>5350.4558333333334</v>
      </c>
      <c r="M664" s="2">
        <f t="shared" si="99"/>
        <v>4981.2727083333339</v>
      </c>
      <c r="N664" s="2">
        <f t="shared" si="104"/>
        <v>5242.8478472222223</v>
      </c>
      <c r="O664" s="4" t="str">
        <f t="shared" si="105"/>
        <v>买</v>
      </c>
      <c r="P664" s="4" t="str">
        <f t="shared" si="101"/>
        <v/>
      </c>
      <c r="Q664" s="3">
        <f>IF(O663="买",E664/E663-1,0)-IF(P664=1,计算结果!B$17,0)</f>
        <v>-1.715976548320497E-2</v>
      </c>
      <c r="R664" s="2">
        <f t="shared" si="102"/>
        <v>4.6540285276640372</v>
      </c>
      <c r="S664" s="3">
        <f>1-R664/MAX(R$2:R664)</f>
        <v>2.7726291735432174E-2</v>
      </c>
    </row>
    <row r="665" spans="1:19" x14ac:dyDescent="0.15">
      <c r="A665" s="1">
        <v>39352</v>
      </c>
      <c r="B665">
        <v>5364.53</v>
      </c>
      <c r="C665">
        <v>5429.05</v>
      </c>
      <c r="D665">
        <v>5338.04</v>
      </c>
      <c r="E665" s="2">
        <v>5427.66</v>
      </c>
      <c r="F665" s="16">
        <v>71569514496</v>
      </c>
      <c r="G665" s="3">
        <f t="shared" si="100"/>
        <v>1.2430470320946352E-2</v>
      </c>
      <c r="H665" s="3">
        <f>1-E665/MAX(E$2:E665)</f>
        <v>1.5640472261013061E-2</v>
      </c>
      <c r="I665" s="2">
        <f t="shared" si="103"/>
        <v>5414.4333333333334</v>
      </c>
      <c r="J665" s="2">
        <f t="shared" si="106"/>
        <v>5453.37</v>
      </c>
      <c r="K665" s="2">
        <f t="shared" si="107"/>
        <v>5422.1125000000002</v>
      </c>
      <c r="L665" s="2">
        <f t="shared" si="98"/>
        <v>5359.2091666666674</v>
      </c>
      <c r="M665" s="2">
        <f t="shared" si="99"/>
        <v>5007.7506250000006</v>
      </c>
      <c r="N665" s="2">
        <f t="shared" si="104"/>
        <v>5263.0240972222227</v>
      </c>
      <c r="O665" s="4" t="str">
        <f t="shared" si="105"/>
        <v>买</v>
      </c>
      <c r="P665" s="4" t="str">
        <f t="shared" si="101"/>
        <v/>
      </c>
      <c r="Q665" s="3">
        <f>IF(O664="买",E665/E664-1,0)-IF(P665=1,计算结果!B$17,0)</f>
        <v>1.2430470320946352E-2</v>
      </c>
      <c r="R665" s="2">
        <f t="shared" si="102"/>
        <v>4.7118802911500026</v>
      </c>
      <c r="S665" s="3">
        <f>1-R665/MAX(R$2:R665)</f>
        <v>1.564047226101295E-2</v>
      </c>
    </row>
    <row r="666" spans="1:19" x14ac:dyDescent="0.15">
      <c r="A666" s="1">
        <v>39353</v>
      </c>
      <c r="B666">
        <v>5479.85</v>
      </c>
      <c r="C666">
        <v>5590.85</v>
      </c>
      <c r="D666">
        <v>5479.85</v>
      </c>
      <c r="E666" s="2">
        <v>5580.81</v>
      </c>
      <c r="F666" s="16">
        <v>104224268288</v>
      </c>
      <c r="G666" s="3">
        <f t="shared" si="100"/>
        <v>2.8216579520456531E-2</v>
      </c>
      <c r="H666" s="3">
        <f>1-E666/MAX(E$2:E666)</f>
        <v>0</v>
      </c>
      <c r="I666" s="2">
        <f t="shared" si="103"/>
        <v>5456.4966666666669</v>
      </c>
      <c r="J666" s="2">
        <f t="shared" si="106"/>
        <v>5467.6850000000004</v>
      </c>
      <c r="K666" s="2">
        <f t="shared" si="107"/>
        <v>5453.6083333333336</v>
      </c>
      <c r="L666" s="2">
        <f t="shared" ref="L666:L729" si="108">AVERAGE(E643:E666)</f>
        <v>5373.2783333333336</v>
      </c>
      <c r="M666" s="2">
        <f t="shared" si="99"/>
        <v>5037.322708333334</v>
      </c>
      <c r="N666" s="2">
        <f t="shared" si="104"/>
        <v>5288.0697916666677</v>
      </c>
      <c r="O666" s="4" t="str">
        <f t="shared" si="105"/>
        <v>买</v>
      </c>
      <c r="P666" s="4" t="str">
        <f t="shared" si="101"/>
        <v/>
      </c>
      <c r="Q666" s="3">
        <f>IF(O665="买",E666/E665-1,0)-IF(P666=1,计算结果!B$17,0)</f>
        <v>2.8216579520456531E-2</v>
      </c>
      <c r="R666" s="2">
        <f t="shared" si="102"/>
        <v>4.8448334360761089</v>
      </c>
      <c r="S666" s="3">
        <f>1-R666/MAX(R$2:R666)</f>
        <v>0</v>
      </c>
    </row>
    <row r="667" spans="1:19" x14ac:dyDescent="0.15">
      <c r="A667" s="1">
        <v>39363</v>
      </c>
      <c r="B667">
        <v>5703.28</v>
      </c>
      <c r="C667">
        <v>5715.91</v>
      </c>
      <c r="D667">
        <v>5617.1</v>
      </c>
      <c r="E667" s="2">
        <v>5653.14</v>
      </c>
      <c r="F667" s="16">
        <v>128709140480</v>
      </c>
      <c r="G667" s="3">
        <f t="shared" si="100"/>
        <v>1.2960484230783775E-2</v>
      </c>
      <c r="H667" s="3">
        <f>1-E667/MAX(E$2:E667)</f>
        <v>0</v>
      </c>
      <c r="I667" s="2">
        <f t="shared" si="103"/>
        <v>5553.87</v>
      </c>
      <c r="J667" s="2">
        <f t="shared" si="106"/>
        <v>5498.5250000000005</v>
      </c>
      <c r="K667" s="2">
        <f t="shared" si="107"/>
        <v>5478.8725000000004</v>
      </c>
      <c r="L667" s="2">
        <f t="shared" si="108"/>
        <v>5390.0020833333338</v>
      </c>
      <c r="M667" s="2">
        <f t="shared" si="99"/>
        <v>5066.4410416666669</v>
      </c>
      <c r="N667" s="2">
        <f t="shared" si="104"/>
        <v>5311.7718750000004</v>
      </c>
      <c r="O667" s="4" t="str">
        <f t="shared" si="105"/>
        <v>买</v>
      </c>
      <c r="P667" s="4" t="str">
        <f t="shared" si="101"/>
        <v/>
      </c>
      <c r="Q667" s="3">
        <f>IF(O666="买",E667/E666-1,0)-IF(P667=1,计算结果!B$17,0)</f>
        <v>1.2960484230783775E-2</v>
      </c>
      <c r="R667" s="2">
        <f t="shared" si="102"/>
        <v>4.9076248234251469</v>
      </c>
      <c r="S667" s="3">
        <f>1-R667/MAX(R$2:R667)</f>
        <v>0</v>
      </c>
    </row>
    <row r="668" spans="1:19" x14ac:dyDescent="0.15">
      <c r="A668" s="1">
        <v>39364</v>
      </c>
      <c r="B668">
        <v>5638.63</v>
      </c>
      <c r="C668">
        <v>5682.97</v>
      </c>
      <c r="D668">
        <v>5582.77</v>
      </c>
      <c r="E668" s="2">
        <v>5675.93</v>
      </c>
      <c r="F668" s="16">
        <v>107594055680</v>
      </c>
      <c r="G668" s="3">
        <f t="shared" si="100"/>
        <v>4.0313878658586599E-3</v>
      </c>
      <c r="H668" s="3">
        <f>1-E668/MAX(E$2:E668)</f>
        <v>0</v>
      </c>
      <c r="I668" s="2">
        <f t="shared" si="103"/>
        <v>5636.626666666667</v>
      </c>
      <c r="J668" s="2">
        <f t="shared" si="106"/>
        <v>5525.53</v>
      </c>
      <c r="K668" s="2">
        <f t="shared" si="107"/>
        <v>5502.0933333333332</v>
      </c>
      <c r="L668" s="2">
        <f t="shared" si="108"/>
        <v>5411.0066666666671</v>
      </c>
      <c r="M668" s="2">
        <f t="shared" si="99"/>
        <v>5095.039791666667</v>
      </c>
      <c r="N668" s="2">
        <f t="shared" si="104"/>
        <v>5336.0465972222228</v>
      </c>
      <c r="O668" s="4" t="str">
        <f t="shared" si="105"/>
        <v>买</v>
      </c>
      <c r="P668" s="4" t="str">
        <f t="shared" si="101"/>
        <v/>
      </c>
      <c r="Q668" s="3">
        <f>IF(O667="买",E668/E667-1,0)-IF(P668=1,计算结果!B$17,0)</f>
        <v>4.0313878658586599E-3</v>
      </c>
      <c r="R668" s="2">
        <f t="shared" si="102"/>
        <v>4.9274093625884898</v>
      </c>
      <c r="S668" s="3">
        <f>1-R668/MAX(R$2:R668)</f>
        <v>0</v>
      </c>
    </row>
    <row r="669" spans="1:19" x14ac:dyDescent="0.15">
      <c r="A669" s="1">
        <v>39365</v>
      </c>
      <c r="B669">
        <v>5694.99</v>
      </c>
      <c r="C669">
        <v>5776.21</v>
      </c>
      <c r="D669">
        <v>5653.79</v>
      </c>
      <c r="E669" s="2">
        <v>5685.76</v>
      </c>
      <c r="F669" s="16">
        <v>128506101760</v>
      </c>
      <c r="G669" s="3">
        <f t="shared" si="100"/>
        <v>1.7318747764683007E-3</v>
      </c>
      <c r="H669" s="3">
        <f>1-E669/MAX(E$2:E669)</f>
        <v>0</v>
      </c>
      <c r="I669" s="2">
        <f t="shared" si="103"/>
        <v>5671.6100000000006</v>
      </c>
      <c r="J669" s="2">
        <f t="shared" si="106"/>
        <v>5564.0533333333333</v>
      </c>
      <c r="K669" s="2">
        <f t="shared" si="107"/>
        <v>5517.6641666666665</v>
      </c>
      <c r="L669" s="2">
        <f t="shared" si="108"/>
        <v>5429.5287499999995</v>
      </c>
      <c r="M669" s="2">
        <f t="shared" si="99"/>
        <v>5123.7610416666666</v>
      </c>
      <c r="N669" s="2">
        <f t="shared" si="104"/>
        <v>5356.9846527777781</v>
      </c>
      <c r="O669" s="4" t="str">
        <f t="shared" si="105"/>
        <v>买</v>
      </c>
      <c r="P669" s="4" t="str">
        <f t="shared" si="101"/>
        <v/>
      </c>
      <c r="Q669" s="3">
        <f>IF(O668="买",E669/E668-1,0)-IF(P669=1,计算结果!B$17,0)</f>
        <v>1.7318747764683007E-3</v>
      </c>
      <c r="R669" s="2">
        <f t="shared" si="102"/>
        <v>4.9359430185768902</v>
      </c>
      <c r="S669" s="3">
        <f>1-R669/MAX(R$2:R669)</f>
        <v>0</v>
      </c>
    </row>
    <row r="670" spans="1:19" x14ac:dyDescent="0.15">
      <c r="A670" s="1">
        <v>39366</v>
      </c>
      <c r="B670">
        <v>5695.13</v>
      </c>
      <c r="C670">
        <v>5761.22</v>
      </c>
      <c r="D670">
        <v>5650.1</v>
      </c>
      <c r="E670" s="2">
        <v>5760.08</v>
      </c>
      <c r="F670" s="16">
        <v>137428901888</v>
      </c>
      <c r="G670" s="3">
        <f t="shared" si="100"/>
        <v>1.3071251688428598E-2</v>
      </c>
      <c r="H670" s="3">
        <f>1-E670/MAX(E$2:E670)</f>
        <v>0</v>
      </c>
      <c r="I670" s="2">
        <f t="shared" si="103"/>
        <v>5707.2566666666671</v>
      </c>
      <c r="J670" s="2">
        <f t="shared" si="106"/>
        <v>5630.5633333333344</v>
      </c>
      <c r="K670" s="2">
        <f t="shared" si="107"/>
        <v>5541.2675000000008</v>
      </c>
      <c r="L670" s="2">
        <f t="shared" si="108"/>
        <v>5448.831666666666</v>
      </c>
      <c r="M670" s="2">
        <f t="shared" si="99"/>
        <v>5151.8814583333342</v>
      </c>
      <c r="N670" s="2">
        <f t="shared" si="104"/>
        <v>5380.6602083333337</v>
      </c>
      <c r="O670" s="4" t="str">
        <f t="shared" si="105"/>
        <v>买</v>
      </c>
      <c r="P670" s="4" t="str">
        <f t="shared" si="101"/>
        <v/>
      </c>
      <c r="Q670" s="3">
        <f>IF(O669="买",E670/E669-1,0)-IF(P670=1,计算结果!B$17,0)</f>
        <v>1.3071251688428598E-2</v>
      </c>
      <c r="R670" s="2">
        <f t="shared" si="102"/>
        <v>5.0004619720924506</v>
      </c>
      <c r="S670" s="3">
        <f>1-R670/MAX(R$2:R670)</f>
        <v>0</v>
      </c>
    </row>
    <row r="671" spans="1:19" x14ac:dyDescent="0.15">
      <c r="A671" s="1">
        <v>39367</v>
      </c>
      <c r="B671">
        <v>5777.9</v>
      </c>
      <c r="C671">
        <v>5796.28</v>
      </c>
      <c r="D671">
        <v>5485.56</v>
      </c>
      <c r="E671" s="2">
        <v>5737.22</v>
      </c>
      <c r="F671" s="16">
        <v>160588742656</v>
      </c>
      <c r="G671" s="3">
        <f t="shared" si="100"/>
        <v>-3.9686948792376775E-3</v>
      </c>
      <c r="H671" s="3">
        <f>1-E671/MAX(E$2:E671)</f>
        <v>3.9686948792376775E-3</v>
      </c>
      <c r="I671" s="2">
        <f t="shared" si="103"/>
        <v>5727.6866666666674</v>
      </c>
      <c r="J671" s="2">
        <f t="shared" si="106"/>
        <v>5682.1566666666668</v>
      </c>
      <c r="K671" s="2">
        <f t="shared" si="107"/>
        <v>5567.7633333333333</v>
      </c>
      <c r="L671" s="2">
        <f t="shared" si="108"/>
        <v>5462.0837500000007</v>
      </c>
      <c r="M671" s="2">
        <f t="shared" si="99"/>
        <v>5178.4785416666664</v>
      </c>
      <c r="N671" s="2">
        <f t="shared" si="104"/>
        <v>5402.7752083333335</v>
      </c>
      <c r="O671" s="4" t="str">
        <f t="shared" si="105"/>
        <v>买</v>
      </c>
      <c r="P671" s="4" t="str">
        <f t="shared" si="101"/>
        <v/>
      </c>
      <c r="Q671" s="3">
        <f>IF(O670="买",E671/E670-1,0)-IF(P671=1,计算结果!B$17,0)</f>
        <v>-3.9686948792376775E-3</v>
      </c>
      <c r="R671" s="2">
        <f t="shared" si="102"/>
        <v>4.9806166642699843</v>
      </c>
      <c r="S671" s="3">
        <f>1-R671/MAX(R$2:R671)</f>
        <v>3.9686948792376775E-3</v>
      </c>
    </row>
    <row r="672" spans="1:19" x14ac:dyDescent="0.15">
      <c r="A672" s="1">
        <v>39370</v>
      </c>
      <c r="B672">
        <v>5761.87</v>
      </c>
      <c r="C672">
        <v>5824.98</v>
      </c>
      <c r="D672">
        <v>5690.07</v>
      </c>
      <c r="E672" s="2">
        <v>5821.45</v>
      </c>
      <c r="F672" s="16">
        <v>155052081152</v>
      </c>
      <c r="G672" s="3">
        <f t="shared" si="100"/>
        <v>1.4681326496107872E-2</v>
      </c>
      <c r="H672" s="3">
        <f>1-E672/MAX(E$2:E672)</f>
        <v>0</v>
      </c>
      <c r="I672" s="2">
        <f t="shared" si="103"/>
        <v>5772.916666666667</v>
      </c>
      <c r="J672" s="2">
        <f t="shared" si="106"/>
        <v>5722.2633333333333</v>
      </c>
      <c r="K672" s="2">
        <f t="shared" si="107"/>
        <v>5594.9741666666669</v>
      </c>
      <c r="L672" s="2">
        <f t="shared" si="108"/>
        <v>5481.2970833333338</v>
      </c>
      <c r="M672" s="2">
        <f t="shared" si="99"/>
        <v>5210.3737499999997</v>
      </c>
      <c r="N672" s="2">
        <f t="shared" si="104"/>
        <v>5428.8816666666671</v>
      </c>
      <c r="O672" s="4" t="str">
        <f t="shared" si="105"/>
        <v>买</v>
      </c>
      <c r="P672" s="4" t="str">
        <f t="shared" si="101"/>
        <v/>
      </c>
      <c r="Q672" s="3">
        <f>IF(O671="买",E672/E671-1,0)-IF(P672=1,计算结果!B$17,0)</f>
        <v>1.4681326496107872E-2</v>
      </c>
      <c r="R672" s="2">
        <f t="shared" si="102"/>
        <v>5.0537387236700875</v>
      </c>
      <c r="S672" s="3">
        <f>1-R672/MAX(R$2:R672)</f>
        <v>0</v>
      </c>
    </row>
    <row r="673" spans="1:19" x14ac:dyDescent="0.15">
      <c r="A673" s="1">
        <v>39371</v>
      </c>
      <c r="B673">
        <v>5851.54</v>
      </c>
      <c r="C673">
        <v>5885.48</v>
      </c>
      <c r="D673">
        <v>5815.61</v>
      </c>
      <c r="E673" s="2">
        <v>5877.2</v>
      </c>
      <c r="F673" s="16">
        <v>135092346880</v>
      </c>
      <c r="G673" s="3">
        <f t="shared" si="100"/>
        <v>9.5766518650850507E-3</v>
      </c>
      <c r="H673" s="3">
        <f>1-E673/MAX(E$2:E673)</f>
        <v>0</v>
      </c>
      <c r="I673" s="2">
        <f t="shared" si="103"/>
        <v>5811.956666666666</v>
      </c>
      <c r="J673" s="2">
        <f t="shared" si="106"/>
        <v>5759.6066666666666</v>
      </c>
      <c r="K673" s="2">
        <f t="shared" si="107"/>
        <v>5629.065833333334</v>
      </c>
      <c r="L673" s="2">
        <f t="shared" si="108"/>
        <v>5502.7116666666661</v>
      </c>
      <c r="M673" s="2">
        <f t="shared" si="99"/>
        <v>5240.3947916666666</v>
      </c>
      <c r="N673" s="2">
        <f t="shared" si="104"/>
        <v>5457.3907638888886</v>
      </c>
      <c r="O673" s="4" t="str">
        <f t="shared" si="105"/>
        <v>买</v>
      </c>
      <c r="P673" s="4" t="str">
        <f t="shared" si="101"/>
        <v/>
      </c>
      <c r="Q673" s="3">
        <f>IF(O672="买",E673/E672-1,0)-IF(P673=1,计算结果!B$17,0)</f>
        <v>9.5766518650850507E-3</v>
      </c>
      <c r="R673" s="2">
        <f t="shared" si="102"/>
        <v>5.1021366200437752</v>
      </c>
      <c r="S673" s="3">
        <f>1-R673/MAX(R$2:R673)</f>
        <v>0</v>
      </c>
    </row>
    <row r="674" spans="1:19" x14ac:dyDescent="0.15">
      <c r="A674" s="1">
        <v>39372</v>
      </c>
      <c r="B674">
        <v>5862.38</v>
      </c>
      <c r="C674">
        <v>5891.72</v>
      </c>
      <c r="D674">
        <v>5797.61</v>
      </c>
      <c r="E674" s="2">
        <v>5824.12</v>
      </c>
      <c r="F674" s="16">
        <v>108328402944</v>
      </c>
      <c r="G674" s="3">
        <f t="shared" si="100"/>
        <v>-9.0315116041652654E-3</v>
      </c>
      <c r="H674" s="3">
        <f>1-E674/MAX(E$2:E674)</f>
        <v>9.0315116041652654E-3</v>
      </c>
      <c r="I674" s="2">
        <f t="shared" si="103"/>
        <v>5840.9233333333332</v>
      </c>
      <c r="J674" s="2">
        <f t="shared" si="106"/>
        <v>5784.3050000000003</v>
      </c>
      <c r="K674" s="2">
        <f t="shared" si="107"/>
        <v>5654.9174999999996</v>
      </c>
      <c r="L674" s="2">
        <f t="shared" si="108"/>
        <v>5519.8816666666653</v>
      </c>
      <c r="M674" s="2">
        <f t="shared" si="99"/>
        <v>5265.9310416666667</v>
      </c>
      <c r="N674" s="2">
        <f t="shared" si="104"/>
        <v>5480.2434027777772</v>
      </c>
      <c r="O674" s="4" t="str">
        <f t="shared" si="105"/>
        <v>买</v>
      </c>
      <c r="P674" s="4" t="str">
        <f t="shared" si="101"/>
        <v/>
      </c>
      <c r="Q674" s="3">
        <f>IF(O673="买",E674/E673-1,0)-IF(P674=1,计算结果!B$17,0)</f>
        <v>-9.0315116041652654E-3</v>
      </c>
      <c r="R674" s="2">
        <f t="shared" si="102"/>
        <v>5.056056613953813</v>
      </c>
      <c r="S674" s="3">
        <f>1-R674/MAX(R$2:R674)</f>
        <v>9.0315116041653765E-3</v>
      </c>
    </row>
    <row r="675" spans="1:19" x14ac:dyDescent="0.15">
      <c r="A675" s="1">
        <v>39373</v>
      </c>
      <c r="B675">
        <v>5813.24</v>
      </c>
      <c r="C675">
        <v>5813.24</v>
      </c>
      <c r="D675">
        <v>5593.99</v>
      </c>
      <c r="E675" s="2">
        <v>5615.75</v>
      </c>
      <c r="F675" s="16">
        <v>106494803968</v>
      </c>
      <c r="G675" s="3">
        <f t="shared" si="100"/>
        <v>-3.5777078768981396E-2</v>
      </c>
      <c r="H675" s="3">
        <f>1-E675/MAX(E$2:E675)</f>
        <v>4.4485469271081435E-2</v>
      </c>
      <c r="I675" s="2">
        <f t="shared" si="103"/>
        <v>5772.3566666666666</v>
      </c>
      <c r="J675" s="2">
        <f t="shared" si="106"/>
        <v>5772.6366666666663</v>
      </c>
      <c r="K675" s="2">
        <f t="shared" si="107"/>
        <v>5668.3450000000003</v>
      </c>
      <c r="L675" s="2">
        <f t="shared" si="108"/>
        <v>5533.2550000000001</v>
      </c>
      <c r="M675" s="2">
        <f t="shared" si="99"/>
        <v>5284.9262499999995</v>
      </c>
      <c r="N675" s="2">
        <f t="shared" si="104"/>
        <v>5495.50875</v>
      </c>
      <c r="O675" s="4" t="str">
        <f t="shared" si="105"/>
        <v>买</v>
      </c>
      <c r="P675" s="4" t="str">
        <f t="shared" si="101"/>
        <v/>
      </c>
      <c r="Q675" s="3">
        <f>IF(O674="买",E675/E674-1,0)-IF(P675=1,计算结果!B$17,0)</f>
        <v>-3.5777078768981396E-2</v>
      </c>
      <c r="R675" s="2">
        <f t="shared" si="102"/>
        <v>4.875165678215958</v>
      </c>
      <c r="S675" s="3">
        <f>1-R675/MAX(R$2:R675)</f>
        <v>4.4485469271081546E-2</v>
      </c>
    </row>
    <row r="676" spans="1:19" x14ac:dyDescent="0.15">
      <c r="A676" s="1">
        <v>39374</v>
      </c>
      <c r="B676">
        <v>5651.03</v>
      </c>
      <c r="C676">
        <v>5711.5</v>
      </c>
      <c r="D676">
        <v>5563.78</v>
      </c>
      <c r="E676" s="2">
        <v>5614.06</v>
      </c>
      <c r="F676" s="16">
        <v>84971544576</v>
      </c>
      <c r="G676" s="3">
        <f t="shared" si="100"/>
        <v>-3.0093932244124044E-4</v>
      </c>
      <c r="H676" s="3">
        <f>1-E676/MAX(E$2:E676)</f>
        <v>4.4773021166541804E-2</v>
      </c>
      <c r="I676" s="2">
        <f t="shared" si="103"/>
        <v>5684.6433333333334</v>
      </c>
      <c r="J676" s="2">
        <f t="shared" si="106"/>
        <v>5748.2999999999993</v>
      </c>
      <c r="K676" s="2">
        <f t="shared" si="107"/>
        <v>5689.4316666666673</v>
      </c>
      <c r="L676" s="2">
        <f t="shared" si="108"/>
        <v>5543.123333333333</v>
      </c>
      <c r="M676" s="2">
        <f t="shared" si="99"/>
        <v>5303.4577083333334</v>
      </c>
      <c r="N676" s="2">
        <f t="shared" si="104"/>
        <v>5512.0042361111118</v>
      </c>
      <c r="O676" s="4" t="str">
        <f t="shared" si="105"/>
        <v>买</v>
      </c>
      <c r="P676" s="4" t="str">
        <f t="shared" si="101"/>
        <v/>
      </c>
      <c r="Q676" s="3">
        <f>IF(O675="买",E676/E675-1,0)-IF(P676=1,计算结果!B$17,0)</f>
        <v>-3.0093932244124044E-4</v>
      </c>
      <c r="R676" s="2">
        <f t="shared" si="102"/>
        <v>4.8736985491599674</v>
      </c>
      <c r="S676" s="3">
        <f>1-R676/MAX(R$2:R676)</f>
        <v>4.4773021166541804E-2</v>
      </c>
    </row>
    <row r="677" spans="1:19" x14ac:dyDescent="0.15">
      <c r="A677" s="1">
        <v>39377</v>
      </c>
      <c r="B677">
        <v>5543.79</v>
      </c>
      <c r="C677">
        <v>5594.5</v>
      </c>
      <c r="D677">
        <v>5465.85</v>
      </c>
      <c r="E677" s="2">
        <v>5472.68</v>
      </c>
      <c r="F677" s="16">
        <v>74730405888</v>
      </c>
      <c r="G677" s="3">
        <f t="shared" si="100"/>
        <v>-2.5183200749546719E-2</v>
      </c>
      <c r="H677" s="3">
        <f>1-E677/MAX(E$2:E677)</f>
        <v>6.8828693935887753E-2</v>
      </c>
      <c r="I677" s="2">
        <f t="shared" si="103"/>
        <v>5567.4966666666669</v>
      </c>
      <c r="J677" s="2">
        <f t="shared" si="106"/>
        <v>5704.21</v>
      </c>
      <c r="K677" s="2">
        <f t="shared" si="107"/>
        <v>5693.1833333333334</v>
      </c>
      <c r="L677" s="2">
        <f t="shared" si="108"/>
        <v>5557.6479166666659</v>
      </c>
      <c r="M677" s="2">
        <f t="shared" si="99"/>
        <v>5320.22</v>
      </c>
      <c r="N677" s="2">
        <f t="shared" si="104"/>
        <v>5523.6837500000001</v>
      </c>
      <c r="O677" s="4" t="str">
        <f t="shared" si="105"/>
        <v>卖</v>
      </c>
      <c r="P677" s="4">
        <f t="shared" si="101"/>
        <v>1</v>
      </c>
      <c r="Q677" s="3">
        <f>IF(O676="买",E677/E676-1,0)-IF(P677=1,计算结果!B$17,0)</f>
        <v>-2.5183200749546719E-2</v>
      </c>
      <c r="R677" s="2">
        <f t="shared" si="102"/>
        <v>4.7509632202036975</v>
      </c>
      <c r="S677" s="3">
        <f>1-R677/MAX(R$2:R677)</f>
        <v>6.8828693935887753E-2</v>
      </c>
    </row>
    <row r="678" spans="1:19" x14ac:dyDescent="0.15">
      <c r="A678" s="1">
        <v>39378</v>
      </c>
      <c r="B678">
        <v>5467.83</v>
      </c>
      <c r="C678">
        <v>5541.96</v>
      </c>
      <c r="D678">
        <v>5373.05</v>
      </c>
      <c r="E678" s="2">
        <v>5540.09</v>
      </c>
      <c r="F678" s="16">
        <v>90014310400</v>
      </c>
      <c r="G678" s="3">
        <f t="shared" si="100"/>
        <v>1.2317548257891886E-2</v>
      </c>
      <c r="H678" s="3">
        <f>1-E678/MAX(E$2:E678)</f>
        <v>5.7358946437078839E-2</v>
      </c>
      <c r="I678" s="2">
        <f t="shared" si="103"/>
        <v>5542.2766666666676</v>
      </c>
      <c r="J678" s="2">
        <f t="shared" si="106"/>
        <v>5657.3166666666666</v>
      </c>
      <c r="K678" s="2">
        <f t="shared" si="107"/>
        <v>5689.79</v>
      </c>
      <c r="L678" s="2">
        <f t="shared" si="108"/>
        <v>5571.6991666666654</v>
      </c>
      <c r="M678" s="2">
        <f t="shared" si="99"/>
        <v>5336.1116666666667</v>
      </c>
      <c r="N678" s="2">
        <f t="shared" si="104"/>
        <v>5532.533611111111</v>
      </c>
      <c r="O678" s="4" t="str">
        <f t="shared" si="105"/>
        <v>买</v>
      </c>
      <c r="P678" s="4">
        <f t="shared" si="101"/>
        <v>1</v>
      </c>
      <c r="Q678" s="3">
        <f>IF(O677="买",E678/E677-1,0)-IF(P678=1,计算结果!B$17,0)</f>
        <v>0</v>
      </c>
      <c r="R678" s="2">
        <f t="shared" si="102"/>
        <v>4.7509632202036975</v>
      </c>
      <c r="S678" s="3">
        <f>1-R678/MAX(R$2:R678)</f>
        <v>6.8828693935887753E-2</v>
      </c>
    </row>
    <row r="679" spans="1:19" x14ac:dyDescent="0.15">
      <c r="A679" s="1">
        <v>39379</v>
      </c>
      <c r="B679">
        <v>5564.48</v>
      </c>
      <c r="C679">
        <v>5644.97</v>
      </c>
      <c r="D679">
        <v>5553.33</v>
      </c>
      <c r="E679" s="2">
        <v>5588.01</v>
      </c>
      <c r="F679" s="16">
        <v>99449962496</v>
      </c>
      <c r="G679" s="3">
        <f t="shared" si="100"/>
        <v>8.6496789763343962E-3</v>
      </c>
      <c r="H679" s="3">
        <f>1-E679/MAX(E$2:E679)</f>
        <v>4.9205403933845981E-2</v>
      </c>
      <c r="I679" s="2">
        <f t="shared" si="103"/>
        <v>5533.5933333333332</v>
      </c>
      <c r="J679" s="2">
        <f t="shared" si="106"/>
        <v>5609.1183333333329</v>
      </c>
      <c r="K679" s="2">
        <f t="shared" si="107"/>
        <v>5684.3624999999993</v>
      </c>
      <c r="L679" s="2">
        <f t="shared" si="108"/>
        <v>5581.6174999999994</v>
      </c>
      <c r="M679" s="2">
        <f t="shared" si="99"/>
        <v>5354.0560416666667</v>
      </c>
      <c r="N679" s="2">
        <f t="shared" si="104"/>
        <v>5540.0120138888888</v>
      </c>
      <c r="O679" s="4" t="str">
        <f t="shared" si="105"/>
        <v>买</v>
      </c>
      <c r="P679" s="4" t="str">
        <f t="shared" si="101"/>
        <v/>
      </c>
      <c r="Q679" s="3">
        <f>IF(O678="买",E679/E678-1,0)-IF(P679=1,计算结果!B$17,0)</f>
        <v>8.6496789763343962E-3</v>
      </c>
      <c r="R679" s="2">
        <f t="shared" si="102"/>
        <v>4.7920575268868317</v>
      </c>
      <c r="S679" s="3">
        <f>1-R679/MAX(R$2:R679)</f>
        <v>6.0774361066459059E-2</v>
      </c>
    </row>
    <row r="680" spans="1:19" x14ac:dyDescent="0.15">
      <c r="A680" s="1">
        <v>39380</v>
      </c>
      <c r="B680">
        <v>5549.66</v>
      </c>
      <c r="C680">
        <v>5556.55</v>
      </c>
      <c r="D680">
        <v>5312.85</v>
      </c>
      <c r="E680" s="2">
        <v>5333.79</v>
      </c>
      <c r="F680" s="16">
        <v>103890714624</v>
      </c>
      <c r="G680" s="3">
        <f t="shared" si="100"/>
        <v>-4.5493834119838761E-2</v>
      </c>
      <c r="H680" s="3">
        <f>1-E680/MAX(E$2:E680)</f>
        <v>9.2460695569318685E-2</v>
      </c>
      <c r="I680" s="2">
        <f t="shared" si="103"/>
        <v>5487.2966666666662</v>
      </c>
      <c r="J680" s="2">
        <f t="shared" si="106"/>
        <v>5527.3966666666674</v>
      </c>
      <c r="K680" s="2">
        <f t="shared" si="107"/>
        <v>5655.8508333333339</v>
      </c>
      <c r="L680" s="2">
        <f t="shared" si="108"/>
        <v>5578.9720833333313</v>
      </c>
      <c r="M680" s="2">
        <f t="shared" si="99"/>
        <v>5366.8185416666665</v>
      </c>
      <c r="N680" s="2">
        <f t="shared" si="104"/>
        <v>5533.8804861111103</v>
      </c>
      <c r="O680" s="4" t="str">
        <f t="shared" si="105"/>
        <v>卖</v>
      </c>
      <c r="P680" s="4">
        <f t="shared" si="101"/>
        <v>1</v>
      </c>
      <c r="Q680" s="3">
        <f>IF(O679="买",E680/E679-1,0)-IF(P680=1,计算结果!B$17,0)</f>
        <v>-4.5493834119838761E-2</v>
      </c>
      <c r="R680" s="2">
        <f t="shared" si="102"/>
        <v>4.5740484566659179</v>
      </c>
      <c r="S680" s="3">
        <f>1-R680/MAX(R$2:R680)</f>
        <v>0.10350333648520105</v>
      </c>
    </row>
    <row r="681" spans="1:19" x14ac:dyDescent="0.15">
      <c r="A681" s="1">
        <v>39381</v>
      </c>
      <c r="B681">
        <v>5279.1</v>
      </c>
      <c r="C681">
        <v>5428.58</v>
      </c>
      <c r="D681">
        <v>5266.37</v>
      </c>
      <c r="E681" s="2">
        <v>5394.81</v>
      </c>
      <c r="F681" s="16">
        <v>77283753984</v>
      </c>
      <c r="G681" s="3">
        <f t="shared" si="100"/>
        <v>1.1440270426844812E-2</v>
      </c>
      <c r="H681" s="3">
        <f>1-E681/MAX(E$2:E681)</f>
        <v>8.2078200503641119E-2</v>
      </c>
      <c r="I681" s="2">
        <f t="shared" si="103"/>
        <v>5438.87</v>
      </c>
      <c r="J681" s="2">
        <f t="shared" si="106"/>
        <v>5490.5733333333337</v>
      </c>
      <c r="K681" s="2">
        <f t="shared" si="107"/>
        <v>5631.6049999999996</v>
      </c>
      <c r="L681" s="2">
        <f t="shared" si="108"/>
        <v>5574.6345833333326</v>
      </c>
      <c r="M681" s="2">
        <f t="shared" si="99"/>
        <v>5379.3027083333336</v>
      </c>
      <c r="N681" s="2">
        <f t="shared" si="104"/>
        <v>5528.5140972222216</v>
      </c>
      <c r="O681" s="4" t="str">
        <f t="shared" si="105"/>
        <v>卖</v>
      </c>
      <c r="P681" s="4" t="str">
        <f t="shared" si="101"/>
        <v/>
      </c>
      <c r="Q681" s="3">
        <f>IF(O680="买",E681/E680-1,0)-IF(P681=1,计算结果!B$17,0)</f>
        <v>0</v>
      </c>
      <c r="R681" s="2">
        <f t="shared" si="102"/>
        <v>4.5740484566659179</v>
      </c>
      <c r="S681" s="3">
        <f>1-R681/MAX(R$2:R681)</f>
        <v>0.10350333648520105</v>
      </c>
    </row>
    <row r="682" spans="1:19" x14ac:dyDescent="0.15">
      <c r="A682" s="1">
        <v>39384</v>
      </c>
      <c r="B682">
        <v>5428.68</v>
      </c>
      <c r="C682">
        <v>5509.35</v>
      </c>
      <c r="D682">
        <v>5428.68</v>
      </c>
      <c r="E682" s="2">
        <v>5508.36</v>
      </c>
      <c r="F682" s="16">
        <v>72353865728</v>
      </c>
      <c r="G682" s="3">
        <f t="shared" si="100"/>
        <v>2.1048007251413647E-2</v>
      </c>
      <c r="H682" s="3">
        <f>1-E682/MAX(E$2:E682)</f>
        <v>6.2757775811611016E-2</v>
      </c>
      <c r="I682" s="2">
        <f t="shared" si="103"/>
        <v>5412.32</v>
      </c>
      <c r="J682" s="2">
        <f t="shared" si="106"/>
        <v>5472.956666666666</v>
      </c>
      <c r="K682" s="2">
        <f t="shared" si="107"/>
        <v>5610.6283333333331</v>
      </c>
      <c r="L682" s="2">
        <f t="shared" si="108"/>
        <v>5575.9479166666652</v>
      </c>
      <c r="M682" s="2">
        <f t="shared" si="99"/>
        <v>5394.0862499999994</v>
      </c>
      <c r="N682" s="2">
        <f t="shared" si="104"/>
        <v>5526.8874999999998</v>
      </c>
      <c r="O682" s="4" t="str">
        <f t="shared" si="105"/>
        <v>卖</v>
      </c>
      <c r="P682" s="4" t="str">
        <f t="shared" si="101"/>
        <v/>
      </c>
      <c r="Q682" s="3">
        <f>IF(O681="买",E682/E681-1,0)-IF(P682=1,计算结果!B$17,0)</f>
        <v>0</v>
      </c>
      <c r="R682" s="2">
        <f t="shared" si="102"/>
        <v>4.5740484566659179</v>
      </c>
      <c r="S682" s="3">
        <f>1-R682/MAX(R$2:R682)</f>
        <v>0.10350333648520105</v>
      </c>
    </row>
    <row r="683" spans="1:19" x14ac:dyDescent="0.15">
      <c r="A683" s="1">
        <v>39385</v>
      </c>
      <c r="B683">
        <v>5529.96</v>
      </c>
      <c r="C683">
        <v>5597.27</v>
      </c>
      <c r="D683">
        <v>5467.52</v>
      </c>
      <c r="E683" s="2">
        <v>5596.07</v>
      </c>
      <c r="F683" s="16">
        <v>79727984640</v>
      </c>
      <c r="G683" s="3">
        <f t="shared" si="100"/>
        <v>1.5923069661387457E-2</v>
      </c>
      <c r="H683" s="3">
        <f>1-E683/MAX(E$2:E683)</f>
        <v>4.7834002586265578E-2</v>
      </c>
      <c r="I683" s="2">
        <f t="shared" si="103"/>
        <v>5499.746666666666</v>
      </c>
      <c r="J683" s="2">
        <f t="shared" si="106"/>
        <v>5493.5216666666674</v>
      </c>
      <c r="K683" s="2">
        <f t="shared" si="107"/>
        <v>5598.8658333333342</v>
      </c>
      <c r="L683" s="2">
        <f t="shared" si="108"/>
        <v>5583.3145833333319</v>
      </c>
      <c r="M683" s="2">
        <f t="shared" si="99"/>
        <v>5412.2972916666668</v>
      </c>
      <c r="N683" s="2">
        <f t="shared" si="104"/>
        <v>5531.4925694444437</v>
      </c>
      <c r="O683" s="4" t="str">
        <f t="shared" si="105"/>
        <v>买</v>
      </c>
      <c r="P683" s="4">
        <f t="shared" si="101"/>
        <v>1</v>
      </c>
      <c r="Q683" s="3">
        <f>IF(O682="买",E683/E682-1,0)-IF(P683=1,计算结果!B$17,0)</f>
        <v>0</v>
      </c>
      <c r="R683" s="2">
        <f t="shared" si="102"/>
        <v>4.5740484566659179</v>
      </c>
      <c r="S683" s="3">
        <f>1-R683/MAX(R$2:R683)</f>
        <v>0.10350333648520105</v>
      </c>
    </row>
    <row r="684" spans="1:19" x14ac:dyDescent="0.15">
      <c r="A684" s="1">
        <v>39386</v>
      </c>
      <c r="B684">
        <v>5663.76</v>
      </c>
      <c r="C684">
        <v>5691.87</v>
      </c>
      <c r="D684">
        <v>5590.54</v>
      </c>
      <c r="E684" s="2">
        <v>5688.54</v>
      </c>
      <c r="F684" s="16">
        <v>103782285312</v>
      </c>
      <c r="G684" s="3">
        <f t="shared" si="100"/>
        <v>1.6524096374777253E-2</v>
      </c>
      <c r="H684" s="3">
        <f>1-E684/MAX(E$2:E684)</f>
        <v>3.2100319880215E-2</v>
      </c>
      <c r="I684" s="2">
        <f t="shared" si="103"/>
        <v>5597.6566666666668</v>
      </c>
      <c r="J684" s="2">
        <f t="shared" si="106"/>
        <v>5518.2633333333333</v>
      </c>
      <c r="K684" s="2">
        <f t="shared" si="107"/>
        <v>5587.79</v>
      </c>
      <c r="L684" s="2">
        <f t="shared" si="108"/>
        <v>5591.382083333333</v>
      </c>
      <c r="M684" s="2">
        <f t="shared" si="99"/>
        <v>5434.4214583333332</v>
      </c>
      <c r="N684" s="2">
        <f t="shared" si="104"/>
        <v>5537.8645138888887</v>
      </c>
      <c r="O684" s="4" t="str">
        <f t="shared" si="105"/>
        <v>买</v>
      </c>
      <c r="P684" s="4" t="str">
        <f t="shared" si="101"/>
        <v/>
      </c>
      <c r="Q684" s="3">
        <f>IF(O683="买",E684/E683-1,0)-IF(P684=1,计算结果!B$17,0)</f>
        <v>1.6524096374777253E-2</v>
      </c>
      <c r="R684" s="2">
        <f t="shared" si="102"/>
        <v>4.6496304741867664</v>
      </c>
      <c r="S684" s="3">
        <f>1-R684/MAX(R$2:R684)</f>
        <v>8.8689539217616353E-2</v>
      </c>
    </row>
    <row r="685" spans="1:19" x14ac:dyDescent="0.15">
      <c r="A685" s="1">
        <v>39387</v>
      </c>
      <c r="B685">
        <v>5701.49</v>
      </c>
      <c r="C685">
        <v>5702.21</v>
      </c>
      <c r="D685">
        <v>5604.79</v>
      </c>
      <c r="E685" s="2">
        <v>5605.23</v>
      </c>
      <c r="F685" s="16">
        <v>96342745088</v>
      </c>
      <c r="G685" s="3">
        <f t="shared" si="100"/>
        <v>-1.4645234102247717E-2</v>
      </c>
      <c r="H685" s="3">
        <f>1-E685/MAX(E$2:E685)</f>
        <v>4.627543728306005E-2</v>
      </c>
      <c r="I685" s="2">
        <f t="shared" si="103"/>
        <v>5629.9466666666667</v>
      </c>
      <c r="J685" s="2">
        <f t="shared" si="106"/>
        <v>5521.1333333333341</v>
      </c>
      <c r="K685" s="2">
        <f t="shared" si="107"/>
        <v>5565.1258333333326</v>
      </c>
      <c r="L685" s="2">
        <f t="shared" si="108"/>
        <v>5597.0958333333319</v>
      </c>
      <c r="M685" s="2">
        <f t="shared" si="99"/>
        <v>5449.4172916666666</v>
      </c>
      <c r="N685" s="2">
        <f t="shared" si="104"/>
        <v>5537.2129861111098</v>
      </c>
      <c r="O685" s="4" t="str">
        <f t="shared" si="105"/>
        <v>买</v>
      </c>
      <c r="P685" s="4" t="str">
        <f t="shared" si="101"/>
        <v/>
      </c>
      <c r="Q685" s="3">
        <f>IF(O684="买",E685/E684-1,0)-IF(P685=1,计算结果!B$17,0)</f>
        <v>-1.4645234102247717E-2</v>
      </c>
      <c r="R685" s="2">
        <f t="shared" si="102"/>
        <v>4.5815355474033561</v>
      </c>
      <c r="S685" s="3">
        <f>1-R685/MAX(R$2:R685)</f>
        <v>0.10203589425560156</v>
      </c>
    </row>
    <row r="686" spans="1:19" x14ac:dyDescent="0.15">
      <c r="A686" s="1">
        <v>39388</v>
      </c>
      <c r="B686">
        <v>5514.85</v>
      </c>
      <c r="C686">
        <v>5565.66</v>
      </c>
      <c r="D686">
        <v>5448.99</v>
      </c>
      <c r="E686" s="2">
        <v>5472.93</v>
      </c>
      <c r="F686" s="16">
        <v>93671079936</v>
      </c>
      <c r="G686" s="3">
        <f t="shared" si="100"/>
        <v>-2.3602956524531371E-2</v>
      </c>
      <c r="H686" s="3">
        <f>1-E686/MAX(E$2:E686)</f>
        <v>6.8786156673245724E-2</v>
      </c>
      <c r="I686" s="2">
        <f t="shared" si="103"/>
        <v>5588.9000000000005</v>
      </c>
      <c r="J686" s="2">
        <f t="shared" si="106"/>
        <v>5544.3233333333337</v>
      </c>
      <c r="K686" s="2">
        <f t="shared" si="107"/>
        <v>5535.8600000000006</v>
      </c>
      <c r="L686" s="2">
        <f t="shared" si="108"/>
        <v>5595.3887499999983</v>
      </c>
      <c r="M686" s="2">
        <f t="shared" si="99"/>
        <v>5459.838541666667</v>
      </c>
      <c r="N686" s="2">
        <f t="shared" si="104"/>
        <v>5530.3624305555559</v>
      </c>
      <c r="O686" s="4" t="str">
        <f t="shared" si="105"/>
        <v>卖</v>
      </c>
      <c r="P686" s="4">
        <f t="shared" si="101"/>
        <v>1</v>
      </c>
      <c r="Q686" s="3">
        <f>IF(O685="买",E686/E685-1,0)-IF(P686=1,计算结果!B$17,0)</f>
        <v>-2.3602956524531371E-2</v>
      </c>
      <c r="R686" s="2">
        <f t="shared" si="102"/>
        <v>4.4733977630623993</v>
      </c>
      <c r="S686" s="3">
        <f>1-R686/MAX(R$2:R686)</f>
        <v>0.12323050200407637</v>
      </c>
    </row>
    <row r="687" spans="1:19" x14ac:dyDescent="0.15">
      <c r="A687" s="1">
        <v>39391</v>
      </c>
      <c r="B687">
        <v>5438.81</v>
      </c>
      <c r="C687">
        <v>5494.62</v>
      </c>
      <c r="D687">
        <v>5333.38</v>
      </c>
      <c r="E687" s="2">
        <v>5360.31</v>
      </c>
      <c r="F687" s="16">
        <v>74190192640</v>
      </c>
      <c r="G687" s="3">
        <f t="shared" si="100"/>
        <v>-2.0577643054086159E-2</v>
      </c>
      <c r="H687" s="3">
        <f>1-E687/MAX(E$2:E687)</f>
        <v>8.7948342748247366E-2</v>
      </c>
      <c r="I687" s="2">
        <f t="shared" si="103"/>
        <v>5479.4900000000007</v>
      </c>
      <c r="J687" s="2">
        <f t="shared" si="106"/>
        <v>5538.5733333333337</v>
      </c>
      <c r="K687" s="2">
        <f t="shared" si="107"/>
        <v>5514.5733333333337</v>
      </c>
      <c r="L687" s="2">
        <f t="shared" si="108"/>
        <v>5591.4591666666647</v>
      </c>
      <c r="M687" s="2">
        <f t="shared" si="99"/>
        <v>5466.2681250000014</v>
      </c>
      <c r="N687" s="2">
        <f t="shared" si="104"/>
        <v>5524.1002083333333</v>
      </c>
      <c r="O687" s="4" t="str">
        <f t="shared" si="105"/>
        <v>卖</v>
      </c>
      <c r="P687" s="4" t="str">
        <f t="shared" si="101"/>
        <v/>
      </c>
      <c r="Q687" s="3">
        <f>IF(O686="买",E687/E686-1,0)-IF(P687=1,计算结果!B$17,0)</f>
        <v>0</v>
      </c>
      <c r="R687" s="2">
        <f t="shared" si="102"/>
        <v>4.4733977630623993</v>
      </c>
      <c r="S687" s="3">
        <f>1-R687/MAX(R$2:R687)</f>
        <v>0.12323050200407637</v>
      </c>
    </row>
    <row r="688" spans="1:19" x14ac:dyDescent="0.15">
      <c r="A688" s="1">
        <v>39392</v>
      </c>
      <c r="B688">
        <v>5331.31</v>
      </c>
      <c r="C688">
        <v>5406.1</v>
      </c>
      <c r="D688">
        <v>5295.79</v>
      </c>
      <c r="E688" s="2">
        <v>5317.55</v>
      </c>
      <c r="F688" s="16">
        <v>56491532288</v>
      </c>
      <c r="G688" s="3">
        <f t="shared" si="100"/>
        <v>-7.9771505752466165E-3</v>
      </c>
      <c r="H688" s="3">
        <f>1-E688/MAX(E$2:E688)</f>
        <v>9.5223916150547816E-2</v>
      </c>
      <c r="I688" s="2">
        <f t="shared" si="103"/>
        <v>5383.5966666666673</v>
      </c>
      <c r="J688" s="2">
        <f t="shared" si="106"/>
        <v>5506.7716666666674</v>
      </c>
      <c r="K688" s="2">
        <f t="shared" si="107"/>
        <v>5489.8641666666663</v>
      </c>
      <c r="L688" s="2">
        <f t="shared" si="108"/>
        <v>5589.647916666665</v>
      </c>
      <c r="M688" s="2">
        <f t="shared" si="99"/>
        <v>5470.051875000001</v>
      </c>
      <c r="N688" s="2">
        <f t="shared" si="104"/>
        <v>5516.5213194444441</v>
      </c>
      <c r="O688" s="4" t="str">
        <f t="shared" si="105"/>
        <v>卖</v>
      </c>
      <c r="P688" s="4" t="str">
        <f t="shared" si="101"/>
        <v/>
      </c>
      <c r="Q688" s="3">
        <f>IF(O687="买",E688/E687-1,0)-IF(P688=1,计算结果!B$17,0)</f>
        <v>0</v>
      </c>
      <c r="R688" s="2">
        <f t="shared" si="102"/>
        <v>4.4733977630623993</v>
      </c>
      <c r="S688" s="3">
        <f>1-R688/MAX(R$2:R688)</f>
        <v>0.12323050200407637</v>
      </c>
    </row>
    <row r="689" spans="1:19" x14ac:dyDescent="0.15">
      <c r="A689" s="1">
        <v>39393</v>
      </c>
      <c r="B689">
        <v>5348.56</v>
      </c>
      <c r="C689">
        <v>5388.64</v>
      </c>
      <c r="D689">
        <v>5231.6099999999997</v>
      </c>
      <c r="E689" s="2">
        <v>5350.63</v>
      </c>
      <c r="F689" s="16">
        <v>59639209984</v>
      </c>
      <c r="G689" s="3">
        <f t="shared" si="100"/>
        <v>6.2209100055476974E-3</v>
      </c>
      <c r="H689" s="3">
        <f>1-E689/MAX(E$2:E689)</f>
        <v>8.9595385557748486E-2</v>
      </c>
      <c r="I689" s="2">
        <f t="shared" si="103"/>
        <v>5342.8300000000008</v>
      </c>
      <c r="J689" s="2">
        <f t="shared" si="106"/>
        <v>5465.8650000000007</v>
      </c>
      <c r="K689" s="2">
        <f t="shared" si="107"/>
        <v>5479.6933333333336</v>
      </c>
      <c r="L689" s="2">
        <f t="shared" si="108"/>
        <v>5586.4383333333317</v>
      </c>
      <c r="M689" s="2">
        <f t="shared" si="99"/>
        <v>5472.8237500000005</v>
      </c>
      <c r="N689" s="2">
        <f t="shared" si="104"/>
        <v>5512.9851388888883</v>
      </c>
      <c r="O689" s="4" t="str">
        <f t="shared" si="105"/>
        <v>卖</v>
      </c>
      <c r="P689" s="4" t="str">
        <f t="shared" si="101"/>
        <v/>
      </c>
      <c r="Q689" s="3">
        <f>IF(O688="买",E689/E688-1,0)-IF(P689=1,计算结果!B$17,0)</f>
        <v>0</v>
      </c>
      <c r="R689" s="2">
        <f t="shared" si="102"/>
        <v>4.4733977630623993</v>
      </c>
      <c r="S689" s="3">
        <f>1-R689/MAX(R$2:R689)</f>
        <v>0.12323050200407637</v>
      </c>
    </row>
    <row r="690" spans="1:19" x14ac:dyDescent="0.15">
      <c r="A690" s="1">
        <v>39394</v>
      </c>
      <c r="B690">
        <v>5321.86</v>
      </c>
      <c r="C690">
        <v>5321.86</v>
      </c>
      <c r="D690">
        <v>5090.96</v>
      </c>
      <c r="E690" s="2">
        <v>5093.67</v>
      </c>
      <c r="F690" s="16">
        <v>72978743296</v>
      </c>
      <c r="G690" s="3">
        <f t="shared" si="100"/>
        <v>-4.8024251349841007E-2</v>
      </c>
      <c r="H690" s="3">
        <f>1-E690/MAX(E$2:E690)</f>
        <v>0.13331688559177834</v>
      </c>
      <c r="I690" s="2">
        <f t="shared" si="103"/>
        <v>5253.95</v>
      </c>
      <c r="J690" s="2">
        <f t="shared" si="106"/>
        <v>5366.72</v>
      </c>
      <c r="K690" s="2">
        <f t="shared" si="107"/>
        <v>5442.4916666666659</v>
      </c>
      <c r="L690" s="2">
        <f t="shared" si="108"/>
        <v>5566.140833333332</v>
      </c>
      <c r="M690" s="2">
        <f t="shared" ref="M690:M753" si="109">AVERAGE(E643:E690)</f>
        <v>5469.7095833333333</v>
      </c>
      <c r="N690" s="2">
        <f t="shared" si="104"/>
        <v>5492.7806944444428</v>
      </c>
      <c r="O690" s="4" t="str">
        <f t="shared" si="105"/>
        <v>卖</v>
      </c>
      <c r="P690" s="4" t="str">
        <f t="shared" si="101"/>
        <v/>
      </c>
      <c r="Q690" s="3">
        <f>IF(O689="买",E690/E689-1,0)-IF(P690=1,计算结果!B$17,0)</f>
        <v>0</v>
      </c>
      <c r="R690" s="2">
        <f t="shared" si="102"/>
        <v>4.4733977630623993</v>
      </c>
      <c r="S690" s="3">
        <f>1-R690/MAX(R$2:R690)</f>
        <v>0.12323050200407637</v>
      </c>
    </row>
    <row r="691" spans="1:19" x14ac:dyDescent="0.15">
      <c r="A691" s="1">
        <v>39395</v>
      </c>
      <c r="B691">
        <v>5042.76</v>
      </c>
      <c r="C691">
        <v>5129.1099999999997</v>
      </c>
      <c r="D691">
        <v>4962.3</v>
      </c>
      <c r="E691" s="2">
        <v>5040.5200000000004</v>
      </c>
      <c r="F691" s="16">
        <v>67968651264</v>
      </c>
      <c r="G691" s="3">
        <f t="shared" si="100"/>
        <v>-1.0434519707794077E-2</v>
      </c>
      <c r="H691" s="3">
        <f>1-E691/MAX(E$2:E691)</f>
        <v>0.14236030762948337</v>
      </c>
      <c r="I691" s="2">
        <f t="shared" si="103"/>
        <v>5161.6066666666666</v>
      </c>
      <c r="J691" s="2">
        <f t="shared" si="106"/>
        <v>5272.6016666666674</v>
      </c>
      <c r="K691" s="2">
        <f t="shared" si="107"/>
        <v>5396.8675000000003</v>
      </c>
      <c r="L691" s="2">
        <f t="shared" si="108"/>
        <v>5540.614999999998</v>
      </c>
      <c r="M691" s="2">
        <f t="shared" si="109"/>
        <v>5465.3085416666681</v>
      </c>
      <c r="N691" s="2">
        <f t="shared" si="104"/>
        <v>5467.5970138888888</v>
      </c>
      <c r="O691" s="4" t="str">
        <f t="shared" si="105"/>
        <v>卖</v>
      </c>
      <c r="P691" s="4" t="str">
        <f t="shared" si="101"/>
        <v/>
      </c>
      <c r="Q691" s="3">
        <f>IF(O690="买",E691/E690-1,0)-IF(P691=1,计算结果!B$17,0)</f>
        <v>0</v>
      </c>
      <c r="R691" s="2">
        <f t="shared" si="102"/>
        <v>4.4733977630623993</v>
      </c>
      <c r="S691" s="3">
        <f>1-R691/MAX(R$2:R691)</f>
        <v>0.12323050200407637</v>
      </c>
    </row>
    <row r="692" spans="1:19" x14ac:dyDescent="0.15">
      <c r="A692" s="1">
        <v>39398</v>
      </c>
      <c r="B692">
        <v>4916.82</v>
      </c>
      <c r="C692">
        <v>5018.1099999999997</v>
      </c>
      <c r="D692">
        <v>4795.43</v>
      </c>
      <c r="E692" s="2">
        <v>4978.25</v>
      </c>
      <c r="F692" s="16">
        <v>75901042688</v>
      </c>
      <c r="G692" s="3">
        <f t="shared" si="100"/>
        <v>-1.2353884123066705E-2</v>
      </c>
      <c r="H692" s="3">
        <f>1-E692/MAX(E$2:E692)</f>
        <v>0.1529554890083713</v>
      </c>
      <c r="I692" s="2">
        <f t="shared" si="103"/>
        <v>5037.4800000000005</v>
      </c>
      <c r="J692" s="2">
        <f t="shared" si="106"/>
        <v>5190.1550000000007</v>
      </c>
      <c r="K692" s="2">
        <f t="shared" si="107"/>
        <v>5367.2391666666663</v>
      </c>
      <c r="L692" s="2">
        <f t="shared" si="108"/>
        <v>5511.545000000001</v>
      </c>
      <c r="M692" s="2">
        <f t="shared" si="109"/>
        <v>5461.275833333334</v>
      </c>
      <c r="N692" s="2">
        <f t="shared" si="104"/>
        <v>5446.6866666666674</v>
      </c>
      <c r="O692" s="4" t="str">
        <f t="shared" si="105"/>
        <v>卖</v>
      </c>
      <c r="P692" s="4" t="str">
        <f t="shared" si="101"/>
        <v/>
      </c>
      <c r="Q692" s="3">
        <f>IF(O691="买",E692/E691-1,0)-IF(P692=1,计算结果!B$17,0)</f>
        <v>0</v>
      </c>
      <c r="R692" s="2">
        <f t="shared" si="102"/>
        <v>4.4733977630623993</v>
      </c>
      <c r="S692" s="3">
        <f>1-R692/MAX(R$2:R692)</f>
        <v>0.12323050200407637</v>
      </c>
    </row>
    <row r="693" spans="1:19" x14ac:dyDescent="0.15">
      <c r="A693" s="1">
        <v>39399</v>
      </c>
      <c r="B693">
        <v>5024.5200000000004</v>
      </c>
      <c r="C693">
        <v>5082.6400000000003</v>
      </c>
      <c r="D693">
        <v>4866.16</v>
      </c>
      <c r="E693" s="2">
        <v>4939.24</v>
      </c>
      <c r="F693" s="16">
        <v>74714824704</v>
      </c>
      <c r="G693" s="3">
        <f t="shared" si="100"/>
        <v>-7.8360869783559162E-3</v>
      </c>
      <c r="H693" s="3">
        <f>1-E693/MAX(E$2:E693)</f>
        <v>0.15959300347104066</v>
      </c>
      <c r="I693" s="2">
        <f t="shared" si="103"/>
        <v>4986.0033333333331</v>
      </c>
      <c r="J693" s="2">
        <f t="shared" si="106"/>
        <v>5119.9766666666665</v>
      </c>
      <c r="K693" s="2">
        <f t="shared" si="107"/>
        <v>5329.2749999999996</v>
      </c>
      <c r="L693" s="2">
        <f t="shared" si="108"/>
        <v>5480.44</v>
      </c>
      <c r="M693" s="2">
        <f t="shared" si="109"/>
        <v>5454.984375</v>
      </c>
      <c r="N693" s="2">
        <f t="shared" si="104"/>
        <v>5421.5664583333337</v>
      </c>
      <c r="O693" s="4" t="str">
        <f t="shared" si="105"/>
        <v>卖</v>
      </c>
      <c r="P693" s="4" t="str">
        <f t="shared" si="101"/>
        <v/>
      </c>
      <c r="Q693" s="3">
        <f>IF(O692="买",E693/E692-1,0)-IF(P693=1,计算结果!B$17,0)</f>
        <v>0</v>
      </c>
      <c r="R693" s="2">
        <f t="shared" si="102"/>
        <v>4.4733977630623993</v>
      </c>
      <c r="S693" s="3">
        <f>1-R693/MAX(R$2:R693)</f>
        <v>0.12323050200407637</v>
      </c>
    </row>
    <row r="694" spans="1:19" x14ac:dyDescent="0.15">
      <c r="A694" s="1">
        <v>39400</v>
      </c>
      <c r="B694">
        <v>5013.78</v>
      </c>
      <c r="C694">
        <v>5147.01</v>
      </c>
      <c r="D694">
        <v>4924.82</v>
      </c>
      <c r="E694" s="2">
        <v>5145.8900000000003</v>
      </c>
      <c r="F694" s="16">
        <v>73449660416</v>
      </c>
      <c r="G694" s="3">
        <f t="shared" si="100"/>
        <v>4.1838420485742933E-2</v>
      </c>
      <c r="H694" s="3">
        <f>1-E694/MAX(E$2:E694)</f>
        <v>0.12443170217110178</v>
      </c>
      <c r="I694" s="2">
        <f t="shared" si="103"/>
        <v>5021.126666666667</v>
      </c>
      <c r="J694" s="2">
        <f t="shared" si="106"/>
        <v>5091.3666666666659</v>
      </c>
      <c r="K694" s="2">
        <f t="shared" si="107"/>
        <v>5299.0691666666662</v>
      </c>
      <c r="L694" s="2">
        <f t="shared" si="108"/>
        <v>5454.8487499999992</v>
      </c>
      <c r="M694" s="2">
        <f t="shared" si="109"/>
        <v>5451.840208333334</v>
      </c>
      <c r="N694" s="2">
        <f t="shared" si="104"/>
        <v>5401.9193750000004</v>
      </c>
      <c r="O694" s="4" t="str">
        <f t="shared" si="105"/>
        <v>卖</v>
      </c>
      <c r="P694" s="4" t="str">
        <f t="shared" si="101"/>
        <v/>
      </c>
      <c r="Q694" s="3">
        <f>IF(O693="买",E694/E693-1,0)-IF(P694=1,计算结果!B$17,0)</f>
        <v>0</v>
      </c>
      <c r="R694" s="2">
        <f t="shared" si="102"/>
        <v>4.4733977630623993</v>
      </c>
      <c r="S694" s="3">
        <f>1-R694/MAX(R$2:R694)</f>
        <v>0.12323050200407637</v>
      </c>
    </row>
    <row r="695" spans="1:19" x14ac:dyDescent="0.15">
      <c r="A695" s="1">
        <v>39401</v>
      </c>
      <c r="B695">
        <v>5129.8100000000004</v>
      </c>
      <c r="C695">
        <v>5170.97</v>
      </c>
      <c r="D695">
        <v>5069.5200000000004</v>
      </c>
      <c r="E695" s="2">
        <v>5081.1099999999997</v>
      </c>
      <c r="F695" s="16">
        <v>66609045504</v>
      </c>
      <c r="G695" s="3">
        <f t="shared" si="100"/>
        <v>-1.25886872824722E-2</v>
      </c>
      <c r="H695" s="3">
        <f>1-E695/MAX(E$2:E695)</f>
        <v>0.13545395766691626</v>
      </c>
      <c r="I695" s="2">
        <f t="shared" si="103"/>
        <v>5055.4133333333339</v>
      </c>
      <c r="J695" s="2">
        <f t="shared" si="106"/>
        <v>5046.4466666666667</v>
      </c>
      <c r="K695" s="2">
        <f t="shared" si="107"/>
        <v>5256.1558333333332</v>
      </c>
      <c r="L695" s="2">
        <f t="shared" si="108"/>
        <v>5427.5108333333337</v>
      </c>
      <c r="M695" s="2">
        <f t="shared" si="109"/>
        <v>5444.7972916666668</v>
      </c>
      <c r="N695" s="2">
        <f t="shared" si="104"/>
        <v>5376.1546527777782</v>
      </c>
      <c r="O695" s="4" t="str">
        <f t="shared" si="105"/>
        <v>卖</v>
      </c>
      <c r="P695" s="4" t="str">
        <f t="shared" si="101"/>
        <v/>
      </c>
      <c r="Q695" s="3">
        <f>IF(O694="买",E695/E694-1,0)-IF(P695=1,计算结果!B$17,0)</f>
        <v>0</v>
      </c>
      <c r="R695" s="2">
        <f t="shared" si="102"/>
        <v>4.4733977630623993</v>
      </c>
      <c r="S695" s="3">
        <f>1-R695/MAX(R$2:R695)</f>
        <v>0.12323050200407637</v>
      </c>
    </row>
    <row r="696" spans="1:19" x14ac:dyDescent="0.15">
      <c r="A696" s="1">
        <v>39402</v>
      </c>
      <c r="B696">
        <v>4999.84</v>
      </c>
      <c r="C696">
        <v>5021.71</v>
      </c>
      <c r="D696">
        <v>4917.49</v>
      </c>
      <c r="E696" s="2">
        <v>5007.66</v>
      </c>
      <c r="F696" s="16">
        <v>47079247872</v>
      </c>
      <c r="G696" s="3">
        <f t="shared" si="100"/>
        <v>-1.4455502833042311E-2</v>
      </c>
      <c r="H696" s="3">
        <f>1-E696/MAX(E$2:E696)</f>
        <v>0.1479514054311577</v>
      </c>
      <c r="I696" s="2">
        <f t="shared" si="103"/>
        <v>5078.22</v>
      </c>
      <c r="J696" s="2">
        <f t="shared" si="106"/>
        <v>5032.1116666666667</v>
      </c>
      <c r="K696" s="2">
        <f t="shared" si="107"/>
        <v>5199.4158333333326</v>
      </c>
      <c r="L696" s="2">
        <f t="shared" si="108"/>
        <v>5393.6029166666667</v>
      </c>
      <c r="M696" s="2">
        <f t="shared" si="109"/>
        <v>5437.45</v>
      </c>
      <c r="N696" s="2">
        <f t="shared" si="104"/>
        <v>5343.489583333333</v>
      </c>
      <c r="O696" s="4" t="str">
        <f t="shared" si="105"/>
        <v>卖</v>
      </c>
      <c r="P696" s="4" t="str">
        <f t="shared" si="101"/>
        <v/>
      </c>
      <c r="Q696" s="3">
        <f>IF(O695="买",E696/E695-1,0)-IF(P696=1,计算结果!B$17,0)</f>
        <v>0</v>
      </c>
      <c r="R696" s="2">
        <f t="shared" si="102"/>
        <v>4.4733977630623993</v>
      </c>
      <c r="S696" s="3">
        <f>1-R696/MAX(R$2:R696)</f>
        <v>0.12323050200407637</v>
      </c>
    </row>
    <row r="697" spans="1:19" x14ac:dyDescent="0.15">
      <c r="A697" s="1">
        <v>39405</v>
      </c>
      <c r="B697">
        <v>5017.3999999999996</v>
      </c>
      <c r="C697">
        <v>5033.95</v>
      </c>
      <c r="D697">
        <v>4968.7299999999996</v>
      </c>
      <c r="E697" s="2">
        <v>4994.42</v>
      </c>
      <c r="F697" s="16">
        <v>48969994240</v>
      </c>
      <c r="G697" s="3">
        <f t="shared" si="100"/>
        <v>-2.6439494694128207E-3</v>
      </c>
      <c r="H697" s="3">
        <f>1-E697/MAX(E$2:E697)</f>
        <v>0.15020417886068194</v>
      </c>
      <c r="I697" s="2">
        <f t="shared" si="103"/>
        <v>5027.7300000000005</v>
      </c>
      <c r="J697" s="2">
        <f t="shared" si="106"/>
        <v>5024.4283333333333</v>
      </c>
      <c r="K697" s="2">
        <f t="shared" si="107"/>
        <v>5148.5149999999994</v>
      </c>
      <c r="L697" s="2">
        <f t="shared" si="108"/>
        <v>5356.8204166666674</v>
      </c>
      <c r="M697" s="2">
        <f t="shared" si="109"/>
        <v>5429.7660416666668</v>
      </c>
      <c r="N697" s="2">
        <f t="shared" si="104"/>
        <v>5311.7004861111118</v>
      </c>
      <c r="O697" s="4" t="str">
        <f t="shared" si="105"/>
        <v>卖</v>
      </c>
      <c r="P697" s="4" t="str">
        <f t="shared" si="101"/>
        <v/>
      </c>
      <c r="Q697" s="3">
        <f>IF(O696="买",E697/E696-1,0)-IF(P697=1,计算结果!B$17,0)</f>
        <v>0</v>
      </c>
      <c r="R697" s="2">
        <f t="shared" si="102"/>
        <v>4.4733977630623993</v>
      </c>
      <c r="S697" s="3">
        <f>1-R697/MAX(R$2:R697)</f>
        <v>0.12323050200407637</v>
      </c>
    </row>
    <row r="698" spans="1:19" x14ac:dyDescent="0.15">
      <c r="A698" s="1">
        <v>39406</v>
      </c>
      <c r="B698">
        <v>4964.5600000000004</v>
      </c>
      <c r="C698">
        <v>5099.5200000000004</v>
      </c>
      <c r="D698">
        <v>4916.47</v>
      </c>
      <c r="E698" s="2">
        <v>5069.38</v>
      </c>
      <c r="F698" s="16">
        <v>66536136704</v>
      </c>
      <c r="G698" s="3">
        <f t="shared" si="100"/>
        <v>1.5008749764737539E-2</v>
      </c>
      <c r="H698" s="3">
        <f>1-E698/MAX(E$2:E698)</f>
        <v>0.13744980603008228</v>
      </c>
      <c r="I698" s="2">
        <f t="shared" si="103"/>
        <v>5023.82</v>
      </c>
      <c r="J698" s="2">
        <f t="shared" si="106"/>
        <v>5039.6166666666668</v>
      </c>
      <c r="K698" s="2">
        <f t="shared" si="107"/>
        <v>5114.8858333333328</v>
      </c>
      <c r="L698" s="2">
        <f t="shared" si="108"/>
        <v>5325.3729166666681</v>
      </c>
      <c r="M698" s="2">
        <f t="shared" si="109"/>
        <v>5422.6272916666667</v>
      </c>
      <c r="N698" s="2">
        <f t="shared" si="104"/>
        <v>5287.6286805555565</v>
      </c>
      <c r="O698" s="4" t="str">
        <f t="shared" si="105"/>
        <v>卖</v>
      </c>
      <c r="P698" s="4" t="str">
        <f t="shared" si="101"/>
        <v/>
      </c>
      <c r="Q698" s="3">
        <f>IF(O697="买",E698/E697-1,0)-IF(P698=1,计算结果!B$17,0)</f>
        <v>0</v>
      </c>
      <c r="R698" s="2">
        <f t="shared" si="102"/>
        <v>4.4733977630623993</v>
      </c>
      <c r="S698" s="3">
        <f>1-R698/MAX(R$2:R698)</f>
        <v>0.12323050200407637</v>
      </c>
    </row>
    <row r="699" spans="1:19" x14ac:dyDescent="0.15">
      <c r="A699" s="1">
        <v>39407</v>
      </c>
      <c r="B699">
        <v>5087.25</v>
      </c>
      <c r="C699">
        <v>5135.25</v>
      </c>
      <c r="D699">
        <v>4993.29</v>
      </c>
      <c r="E699" s="2">
        <v>4997.62</v>
      </c>
      <c r="F699" s="16">
        <v>53059452928</v>
      </c>
      <c r="G699" s="3">
        <f t="shared" si="100"/>
        <v>-1.4155577210625436E-2</v>
      </c>
      <c r="H699" s="3">
        <f>1-E699/MAX(E$2:E699)</f>
        <v>0.14965970189886335</v>
      </c>
      <c r="I699" s="2">
        <f t="shared" si="103"/>
        <v>5020.4733333333324</v>
      </c>
      <c r="J699" s="2">
        <f t="shared" si="106"/>
        <v>5049.3466666666673</v>
      </c>
      <c r="K699" s="2">
        <f t="shared" si="107"/>
        <v>5084.6616666666669</v>
      </c>
      <c r="L699" s="2">
        <f t="shared" si="108"/>
        <v>5299.6175000000012</v>
      </c>
      <c r="M699" s="2">
        <f t="shared" si="109"/>
        <v>5416.4362499999997</v>
      </c>
      <c r="N699" s="2">
        <f t="shared" si="104"/>
        <v>5266.9051388888884</v>
      </c>
      <c r="O699" s="4" t="str">
        <f t="shared" si="105"/>
        <v>卖</v>
      </c>
      <c r="P699" s="4" t="str">
        <f t="shared" si="101"/>
        <v/>
      </c>
      <c r="Q699" s="3">
        <f>IF(O698="买",E699/E698-1,0)-IF(P699=1,计算结果!B$17,0)</f>
        <v>0</v>
      </c>
      <c r="R699" s="2">
        <f t="shared" si="102"/>
        <v>4.4733977630623993</v>
      </c>
      <c r="S699" s="3">
        <f>1-R699/MAX(R$2:R699)</f>
        <v>0.12323050200407637</v>
      </c>
    </row>
    <row r="700" spans="1:19" x14ac:dyDescent="0.15">
      <c r="A700" s="1">
        <v>39408</v>
      </c>
      <c r="B700">
        <v>4902.63</v>
      </c>
      <c r="C700">
        <v>4949.33</v>
      </c>
      <c r="D700">
        <v>4759.91</v>
      </c>
      <c r="E700" s="2">
        <v>4772.62</v>
      </c>
      <c r="F700" s="16">
        <v>53714124800</v>
      </c>
      <c r="G700" s="3">
        <f t="shared" si="100"/>
        <v>-4.5021430200775536E-2</v>
      </c>
      <c r="H700" s="3">
        <f>1-E700/MAX(E$2:E700)</f>
        <v>0.18794323827673043</v>
      </c>
      <c r="I700" s="2">
        <f t="shared" si="103"/>
        <v>4946.54</v>
      </c>
      <c r="J700" s="2">
        <f t="shared" si="106"/>
        <v>4987.1349999999993</v>
      </c>
      <c r="K700" s="2">
        <f t="shared" si="107"/>
        <v>5039.2508333333335</v>
      </c>
      <c r="L700" s="2">
        <f t="shared" si="108"/>
        <v>5264.5574999999999</v>
      </c>
      <c r="M700" s="2">
        <f t="shared" si="109"/>
        <v>5403.8404166666669</v>
      </c>
      <c r="N700" s="2">
        <f t="shared" si="104"/>
        <v>5235.8829166666665</v>
      </c>
      <c r="O700" s="4" t="str">
        <f t="shared" si="105"/>
        <v>卖</v>
      </c>
      <c r="P700" s="4" t="str">
        <f t="shared" si="101"/>
        <v/>
      </c>
      <c r="Q700" s="3">
        <f>IF(O699="买",E700/E699-1,0)-IF(P700=1,计算结果!B$17,0)</f>
        <v>0</v>
      </c>
      <c r="R700" s="2">
        <f t="shared" si="102"/>
        <v>4.4733977630623993</v>
      </c>
      <c r="S700" s="3">
        <f>1-R700/MAX(R$2:R700)</f>
        <v>0.12323050200407637</v>
      </c>
    </row>
    <row r="701" spans="1:19" x14ac:dyDescent="0.15">
      <c r="A701" s="1">
        <v>39409</v>
      </c>
      <c r="B701">
        <v>4733.37</v>
      </c>
      <c r="C701">
        <v>4857.05</v>
      </c>
      <c r="D701">
        <v>4711.79</v>
      </c>
      <c r="E701" s="2">
        <v>4856.16</v>
      </c>
      <c r="F701" s="16">
        <v>41174110208</v>
      </c>
      <c r="G701" s="3">
        <f t="shared" si="100"/>
        <v>1.750401247113742E-2</v>
      </c>
      <c r="H701" s="3">
        <f>1-E701/MAX(E$2:E701)</f>
        <v>0.17372898659225477</v>
      </c>
      <c r="I701" s="2">
        <f t="shared" si="103"/>
        <v>4875.4666666666662</v>
      </c>
      <c r="J701" s="2">
        <f t="shared" si="106"/>
        <v>4949.6433333333325</v>
      </c>
      <c r="K701" s="2">
        <f t="shared" si="107"/>
        <v>4998.0449999999992</v>
      </c>
      <c r="L701" s="2">
        <f t="shared" si="108"/>
        <v>5238.8691666666673</v>
      </c>
      <c r="M701" s="2">
        <f t="shared" si="109"/>
        <v>5398.258541666667</v>
      </c>
      <c r="N701" s="2">
        <f t="shared" si="104"/>
        <v>5211.7242361111103</v>
      </c>
      <c r="O701" s="4" t="str">
        <f t="shared" si="105"/>
        <v>卖</v>
      </c>
      <c r="P701" s="4" t="str">
        <f t="shared" si="101"/>
        <v/>
      </c>
      <c r="Q701" s="3">
        <f>IF(O700="买",E701/E700-1,0)-IF(P701=1,计算结果!B$17,0)</f>
        <v>0</v>
      </c>
      <c r="R701" s="2">
        <f t="shared" si="102"/>
        <v>4.4733977630623993</v>
      </c>
      <c r="S701" s="3">
        <f>1-R701/MAX(R$2:R701)</f>
        <v>0.12323050200407637</v>
      </c>
    </row>
    <row r="702" spans="1:19" x14ac:dyDescent="0.15">
      <c r="A702" s="1">
        <v>39412</v>
      </c>
      <c r="B702">
        <v>4931.6000000000004</v>
      </c>
      <c r="C702">
        <v>4954.18</v>
      </c>
      <c r="D702">
        <v>4795.3500000000004</v>
      </c>
      <c r="E702" s="2">
        <v>4800.08</v>
      </c>
      <c r="F702" s="16">
        <v>48427044864</v>
      </c>
      <c r="G702" s="3">
        <f t="shared" si="100"/>
        <v>-1.1548219169055352E-2</v>
      </c>
      <c r="H702" s="3">
        <f>1-E702/MAX(E$2:E702)</f>
        <v>0.18327094534812494</v>
      </c>
      <c r="I702" s="2">
        <f t="shared" si="103"/>
        <v>4809.62</v>
      </c>
      <c r="J702" s="2">
        <f t="shared" si="106"/>
        <v>4915.0466666666662</v>
      </c>
      <c r="K702" s="2">
        <f t="shared" si="107"/>
        <v>4973.5791666666673</v>
      </c>
      <c r="L702" s="2">
        <f t="shared" si="108"/>
        <v>5208.0354166666666</v>
      </c>
      <c r="M702" s="2">
        <f t="shared" si="109"/>
        <v>5389.8672916666665</v>
      </c>
      <c r="N702" s="2">
        <f t="shared" si="104"/>
        <v>5190.4939583333335</v>
      </c>
      <c r="O702" s="4" t="str">
        <f t="shared" si="105"/>
        <v>卖</v>
      </c>
      <c r="P702" s="4" t="str">
        <f t="shared" si="101"/>
        <v/>
      </c>
      <c r="Q702" s="3">
        <f>IF(O701="买",E702/E701-1,0)-IF(P702=1,计算结果!B$17,0)</f>
        <v>0</v>
      </c>
      <c r="R702" s="2">
        <f t="shared" si="102"/>
        <v>4.4733977630623993</v>
      </c>
      <c r="S702" s="3">
        <f>1-R702/MAX(R$2:R702)</f>
        <v>0.12323050200407637</v>
      </c>
    </row>
    <row r="703" spans="1:19" x14ac:dyDescent="0.15">
      <c r="A703" s="1">
        <v>39413</v>
      </c>
      <c r="B703">
        <v>4759.01</v>
      </c>
      <c r="C703">
        <v>4806.83</v>
      </c>
      <c r="D703">
        <v>4708.8</v>
      </c>
      <c r="E703" s="2">
        <v>4711.1499999999996</v>
      </c>
      <c r="F703" s="16">
        <v>44831911936</v>
      </c>
      <c r="G703" s="3">
        <f t="shared" si="100"/>
        <v>-1.8526774553757508E-2</v>
      </c>
      <c r="H703" s="3">
        <f>1-E703/MAX(E$2:E703)</f>
        <v>0.19840230041516371</v>
      </c>
      <c r="I703" s="2">
        <f t="shared" si="103"/>
        <v>4789.13</v>
      </c>
      <c r="J703" s="2">
        <f t="shared" si="106"/>
        <v>4867.835</v>
      </c>
      <c r="K703" s="2">
        <f t="shared" si="107"/>
        <v>4946.1316666666671</v>
      </c>
      <c r="L703" s="2">
        <f t="shared" si="108"/>
        <v>5171.4995833333332</v>
      </c>
      <c r="M703" s="2">
        <f t="shared" si="109"/>
        <v>5376.5585416666663</v>
      </c>
      <c r="N703" s="2">
        <f t="shared" si="104"/>
        <v>5164.7299305555562</v>
      </c>
      <c r="O703" s="4" t="str">
        <f t="shared" si="105"/>
        <v>卖</v>
      </c>
      <c r="P703" s="4" t="str">
        <f t="shared" si="101"/>
        <v/>
      </c>
      <c r="Q703" s="3">
        <f>IF(O702="买",E703/E702-1,0)-IF(P703=1,计算结果!B$17,0)</f>
        <v>0</v>
      </c>
      <c r="R703" s="2">
        <f t="shared" si="102"/>
        <v>4.4733977630623993</v>
      </c>
      <c r="S703" s="3">
        <f>1-R703/MAX(R$2:R703)</f>
        <v>0.12323050200407637</v>
      </c>
    </row>
    <row r="704" spans="1:19" x14ac:dyDescent="0.15">
      <c r="A704" s="1">
        <v>39414</v>
      </c>
      <c r="B704">
        <v>4724.47</v>
      </c>
      <c r="C704">
        <v>4760.66</v>
      </c>
      <c r="D704">
        <v>4619.51</v>
      </c>
      <c r="E704" s="2">
        <v>4648.75</v>
      </c>
      <c r="F704" s="16">
        <v>45167304704</v>
      </c>
      <c r="G704" s="3">
        <f t="shared" si="100"/>
        <v>-1.3245173683707701E-2</v>
      </c>
      <c r="H704" s="3">
        <f>1-E704/MAX(E$2:E704)</f>
        <v>0.20901960117062546</v>
      </c>
      <c r="I704" s="2">
        <f t="shared" si="103"/>
        <v>4719.9933333333329</v>
      </c>
      <c r="J704" s="2">
        <f t="shared" si="106"/>
        <v>4797.7299999999996</v>
      </c>
      <c r="K704" s="2">
        <f t="shared" si="107"/>
        <v>4918.6733333333341</v>
      </c>
      <c r="L704" s="2">
        <f t="shared" si="108"/>
        <v>5142.9562500000002</v>
      </c>
      <c r="M704" s="2">
        <f t="shared" si="109"/>
        <v>5360.9641666666657</v>
      </c>
      <c r="N704" s="2">
        <f t="shared" si="104"/>
        <v>5140.864583333333</v>
      </c>
      <c r="O704" s="4" t="str">
        <f t="shared" si="105"/>
        <v>卖</v>
      </c>
      <c r="P704" s="4" t="str">
        <f t="shared" si="101"/>
        <v/>
      </c>
      <c r="Q704" s="3">
        <f>IF(O703="买",E704/E703-1,0)-IF(P704=1,计算结果!B$17,0)</f>
        <v>0</v>
      </c>
      <c r="R704" s="2">
        <f t="shared" si="102"/>
        <v>4.4733977630623993</v>
      </c>
      <c r="S704" s="3">
        <f>1-R704/MAX(R$2:R704)</f>
        <v>0.12323050200407637</v>
      </c>
    </row>
    <row r="705" spans="1:19" x14ac:dyDescent="0.15">
      <c r="A705" s="1">
        <v>39415</v>
      </c>
      <c r="B705">
        <v>4708.38</v>
      </c>
      <c r="C705">
        <v>4847.58</v>
      </c>
      <c r="D705">
        <v>4637.4799999999996</v>
      </c>
      <c r="E705" s="2">
        <v>4842.07</v>
      </c>
      <c r="F705" s="16">
        <v>72895750144</v>
      </c>
      <c r="G705" s="3">
        <f t="shared" si="100"/>
        <v>4.1585372411938604E-2</v>
      </c>
      <c r="H705" s="3">
        <f>1-E705/MAX(E$2:E705)</f>
        <v>0.17612638671476211</v>
      </c>
      <c r="I705" s="2">
        <f t="shared" si="103"/>
        <v>4733.99</v>
      </c>
      <c r="J705" s="2">
        <f t="shared" si="106"/>
        <v>4771.8049999999994</v>
      </c>
      <c r="K705" s="2">
        <f t="shared" si="107"/>
        <v>4910.5758333333333</v>
      </c>
      <c r="L705" s="2">
        <f t="shared" si="108"/>
        <v>5119.925416666666</v>
      </c>
      <c r="M705" s="2">
        <f t="shared" si="109"/>
        <v>5347.28</v>
      </c>
      <c r="N705" s="2">
        <f t="shared" si="104"/>
        <v>5125.927083333333</v>
      </c>
      <c r="O705" s="4" t="str">
        <f t="shared" si="105"/>
        <v>卖</v>
      </c>
      <c r="P705" s="4" t="str">
        <f t="shared" si="101"/>
        <v/>
      </c>
      <c r="Q705" s="3">
        <f>IF(O704="买",E705/E704-1,0)-IF(P705=1,计算结果!B$17,0)</f>
        <v>0</v>
      </c>
      <c r="R705" s="2">
        <f t="shared" si="102"/>
        <v>4.4733977630623993</v>
      </c>
      <c r="S705" s="3">
        <f>1-R705/MAX(R$2:R705)</f>
        <v>0.12323050200407637</v>
      </c>
    </row>
    <row r="706" spans="1:19" x14ac:dyDescent="0.15">
      <c r="A706" s="1">
        <v>39416</v>
      </c>
      <c r="B706">
        <v>4841.08</v>
      </c>
      <c r="C706">
        <v>4841.08</v>
      </c>
      <c r="D706">
        <v>4723.79</v>
      </c>
      <c r="E706" s="2">
        <v>4737.41</v>
      </c>
      <c r="F706" s="16">
        <v>57402978304</v>
      </c>
      <c r="G706" s="3">
        <f t="shared" si="100"/>
        <v>-2.1614722628958249E-2</v>
      </c>
      <c r="H706" s="3">
        <f>1-E706/MAX(E$2:E706)</f>
        <v>0.19393418634724013</v>
      </c>
      <c r="I706" s="2">
        <f t="shared" si="103"/>
        <v>4742.7433333333329</v>
      </c>
      <c r="J706" s="2">
        <f t="shared" si="106"/>
        <v>4765.9366666666665</v>
      </c>
      <c r="K706" s="2">
        <f t="shared" si="107"/>
        <v>4876.5358333333343</v>
      </c>
      <c r="L706" s="2">
        <f t="shared" si="108"/>
        <v>5087.8024999999989</v>
      </c>
      <c r="M706" s="2">
        <f t="shared" si="109"/>
        <v>5331.8752083333329</v>
      </c>
      <c r="N706" s="2">
        <f t="shared" si="104"/>
        <v>5098.7378472222217</v>
      </c>
      <c r="O706" s="4" t="str">
        <f t="shared" si="105"/>
        <v>卖</v>
      </c>
      <c r="P706" s="4" t="str">
        <f t="shared" si="101"/>
        <v/>
      </c>
      <c r="Q706" s="3">
        <f>IF(O705="买",E706/E705-1,0)-IF(P706=1,计算结果!B$17,0)</f>
        <v>0</v>
      </c>
      <c r="R706" s="2">
        <f t="shared" si="102"/>
        <v>4.4733977630623993</v>
      </c>
      <c r="S706" s="3">
        <f>1-R706/MAX(R$2:R706)</f>
        <v>0.12323050200407637</v>
      </c>
    </row>
    <row r="707" spans="1:19" x14ac:dyDescent="0.15">
      <c r="A707" s="1">
        <v>39419</v>
      </c>
      <c r="B707">
        <v>4714.92</v>
      </c>
      <c r="C707">
        <v>4809.2700000000004</v>
      </c>
      <c r="D707">
        <v>4689.5200000000004</v>
      </c>
      <c r="E707" s="2">
        <v>4772.67</v>
      </c>
      <c r="F707" s="16">
        <v>43698298880</v>
      </c>
      <c r="G707" s="3">
        <f t="shared" ref="G707:G770" si="110">E707/E706-1</f>
        <v>7.4428854585100179E-3</v>
      </c>
      <c r="H707" s="3">
        <f>1-E707/MAX(E$2:E707)</f>
        <v>0.18793473082420198</v>
      </c>
      <c r="I707" s="2">
        <f t="shared" si="103"/>
        <v>4784.05</v>
      </c>
      <c r="J707" s="2">
        <f t="shared" si="106"/>
        <v>4752.0216666666665</v>
      </c>
      <c r="K707" s="2">
        <f t="shared" si="107"/>
        <v>4850.8324999999995</v>
      </c>
      <c r="L707" s="2">
        <f t="shared" si="108"/>
        <v>5053.4941666666664</v>
      </c>
      <c r="M707" s="2">
        <f t="shared" si="109"/>
        <v>5318.4043749999992</v>
      </c>
      <c r="N707" s="2">
        <f t="shared" si="104"/>
        <v>5074.2436805555553</v>
      </c>
      <c r="O707" s="4" t="str">
        <f t="shared" si="105"/>
        <v>卖</v>
      </c>
      <c r="P707" s="4" t="str">
        <f t="shared" si="101"/>
        <v/>
      </c>
      <c r="Q707" s="3">
        <f>IF(O706="买",E707/E706-1,0)-IF(P707=1,计算结果!B$17,0)</f>
        <v>0</v>
      </c>
      <c r="R707" s="2">
        <f t="shared" si="102"/>
        <v>4.4733977630623993</v>
      </c>
      <c r="S707" s="3">
        <f>1-R707/MAX(R$2:R707)</f>
        <v>0.12323050200407637</v>
      </c>
    </row>
    <row r="708" spans="1:19" x14ac:dyDescent="0.15">
      <c r="A708" s="1">
        <v>39420</v>
      </c>
      <c r="B708">
        <v>4786.6400000000003</v>
      </c>
      <c r="C708">
        <v>4886.58</v>
      </c>
      <c r="D708">
        <v>4786.6400000000003</v>
      </c>
      <c r="E708" s="2">
        <v>4829.21</v>
      </c>
      <c r="F708" s="16">
        <v>43927027712</v>
      </c>
      <c r="G708" s="3">
        <f t="shared" si="110"/>
        <v>1.1846618349896421E-2</v>
      </c>
      <c r="H708" s="3">
        <f>1-E708/MAX(E$2:E708)</f>
        <v>0.17831450350507039</v>
      </c>
      <c r="I708" s="2">
        <f t="shared" si="103"/>
        <v>4779.7633333333333</v>
      </c>
      <c r="J708" s="2">
        <f t="shared" si="106"/>
        <v>4756.8766666666661</v>
      </c>
      <c r="K708" s="2">
        <f t="shared" si="107"/>
        <v>4835.961666666667</v>
      </c>
      <c r="L708" s="2">
        <f t="shared" si="108"/>
        <v>5017.6887500000003</v>
      </c>
      <c r="M708" s="2">
        <f t="shared" si="109"/>
        <v>5304.5354166666666</v>
      </c>
      <c r="N708" s="2">
        <f t="shared" si="104"/>
        <v>5052.7286111111107</v>
      </c>
      <c r="O708" s="4" t="str">
        <f t="shared" si="105"/>
        <v>卖</v>
      </c>
      <c r="P708" s="4" t="str">
        <f t="shared" ref="P708:P771" si="111">IF(O707&lt;&gt;O708,1,"")</f>
        <v/>
      </c>
      <c r="Q708" s="3">
        <f>IF(O707="买",E708/E707-1,0)-IF(P708=1,计算结果!B$17,0)</f>
        <v>0</v>
      </c>
      <c r="R708" s="2">
        <f t="shared" ref="R708:R771" si="112">IFERROR(R707*(1+Q708),R707)</f>
        <v>4.4733977630623993</v>
      </c>
      <c r="S708" s="3">
        <f>1-R708/MAX(R$2:R708)</f>
        <v>0.12323050200407637</v>
      </c>
    </row>
    <row r="709" spans="1:19" x14ac:dyDescent="0.15">
      <c r="A709" s="1">
        <v>39421</v>
      </c>
      <c r="B709">
        <v>4829.95</v>
      </c>
      <c r="C709">
        <v>4970.17</v>
      </c>
      <c r="D709">
        <v>4815.6099999999997</v>
      </c>
      <c r="E709" s="2">
        <v>4965.95</v>
      </c>
      <c r="F709" s="16">
        <v>61090181120</v>
      </c>
      <c r="G709" s="3">
        <f t="shared" si="110"/>
        <v>2.8315190269215806E-2</v>
      </c>
      <c r="H709" s="3">
        <f>1-E709/MAX(E$2:E709)</f>
        <v>0.15504832233036137</v>
      </c>
      <c r="I709" s="2">
        <f t="shared" ref="I709:I772" si="113">AVERAGE(E707:E709)</f>
        <v>4855.9433333333336</v>
      </c>
      <c r="J709" s="2">
        <f t="shared" si="106"/>
        <v>4799.3433333333332</v>
      </c>
      <c r="K709" s="2">
        <f t="shared" si="107"/>
        <v>4833.5891666666666</v>
      </c>
      <c r="L709" s="2">
        <f t="shared" si="108"/>
        <v>4991.052083333333</v>
      </c>
      <c r="M709" s="2">
        <f t="shared" si="109"/>
        <v>5294.0739583333325</v>
      </c>
      <c r="N709" s="2">
        <f t="shared" ref="N709:N772" si="114">IFERROR(AVERAGE(K709:M709),"")</f>
        <v>5039.571736111111</v>
      </c>
      <c r="O709" s="4" t="str">
        <f t="shared" ref="O709:O772" si="115">IF(E709&gt;N709,"买","卖")</f>
        <v>卖</v>
      </c>
      <c r="P709" s="4" t="str">
        <f t="shared" si="111"/>
        <v/>
      </c>
      <c r="Q709" s="3">
        <f>IF(O708="买",E709/E708-1,0)-IF(P709=1,计算结果!B$17,0)</f>
        <v>0</v>
      </c>
      <c r="R709" s="2">
        <f t="shared" si="112"/>
        <v>4.4733977630623993</v>
      </c>
      <c r="S709" s="3">
        <f>1-R709/MAX(R$2:R709)</f>
        <v>0.12323050200407637</v>
      </c>
    </row>
    <row r="710" spans="1:19" x14ac:dyDescent="0.15">
      <c r="A710" s="1">
        <v>39422</v>
      </c>
      <c r="B710">
        <v>4986.25</v>
      </c>
      <c r="C710">
        <v>4999.93</v>
      </c>
      <c r="D710">
        <v>4928.13</v>
      </c>
      <c r="E710" s="2">
        <v>4971.0600000000004</v>
      </c>
      <c r="F710" s="16">
        <v>47436271616</v>
      </c>
      <c r="G710" s="3">
        <f t="shared" si="110"/>
        <v>1.0290075413568189E-3</v>
      </c>
      <c r="H710" s="3">
        <f>1-E710/MAX(E$2:E710)</f>
        <v>0.1541788606819573</v>
      </c>
      <c r="I710" s="2">
        <f t="shared" si="113"/>
        <v>4922.0733333333337</v>
      </c>
      <c r="J710" s="2">
        <f t="shared" si="106"/>
        <v>4853.0616666666674</v>
      </c>
      <c r="K710" s="2">
        <f t="shared" si="107"/>
        <v>4825.395833333333</v>
      </c>
      <c r="L710" s="2">
        <f t="shared" si="108"/>
        <v>4970.1408333333329</v>
      </c>
      <c r="M710" s="2">
        <f t="shared" si="109"/>
        <v>5282.7647916666656</v>
      </c>
      <c r="N710" s="2">
        <f t="shared" si="114"/>
        <v>5026.1004861111105</v>
      </c>
      <c r="O710" s="4" t="str">
        <f t="shared" si="115"/>
        <v>卖</v>
      </c>
      <c r="P710" s="4" t="str">
        <f t="shared" si="111"/>
        <v/>
      </c>
      <c r="Q710" s="3">
        <f>IF(O709="买",E710/E709-1,0)-IF(P710=1,计算结果!B$17,0)</f>
        <v>0</v>
      </c>
      <c r="R710" s="2">
        <f t="shared" si="112"/>
        <v>4.4733977630623993</v>
      </c>
      <c r="S710" s="3">
        <f>1-R710/MAX(R$2:R710)</f>
        <v>0.12323050200407637</v>
      </c>
    </row>
    <row r="711" spans="1:19" x14ac:dyDescent="0.15">
      <c r="A711" s="1">
        <v>39423</v>
      </c>
      <c r="B711">
        <v>4979.84</v>
      </c>
      <c r="C711">
        <v>5041.78</v>
      </c>
      <c r="D711">
        <v>4977.87</v>
      </c>
      <c r="E711" s="2">
        <v>5041.3500000000004</v>
      </c>
      <c r="F711" s="16">
        <v>50380402688</v>
      </c>
      <c r="G711" s="3">
        <f t="shared" si="110"/>
        <v>1.4139841402035058E-2</v>
      </c>
      <c r="H711" s="3">
        <f>1-E711/MAX(E$2:E711)</f>
        <v>0.1422190839175117</v>
      </c>
      <c r="I711" s="2">
        <f t="shared" si="113"/>
        <v>4992.7866666666669</v>
      </c>
      <c r="J711" s="2">
        <f t="shared" si="106"/>
        <v>4886.2750000000005</v>
      </c>
      <c r="K711" s="2">
        <f t="shared" si="107"/>
        <v>4829.0399999999991</v>
      </c>
      <c r="L711" s="2">
        <f t="shared" si="108"/>
        <v>4956.850833333333</v>
      </c>
      <c r="M711" s="2">
        <f t="shared" si="109"/>
        <v>5274.1549999999997</v>
      </c>
      <c r="N711" s="2">
        <f t="shared" si="114"/>
        <v>5020.0152777777766</v>
      </c>
      <c r="O711" s="4" t="str">
        <f t="shared" si="115"/>
        <v>买</v>
      </c>
      <c r="P711" s="4">
        <f t="shared" si="111"/>
        <v>1</v>
      </c>
      <c r="Q711" s="3">
        <f>IF(O710="买",E711/E710-1,0)-IF(P711=1,计算结果!B$17,0)</f>
        <v>0</v>
      </c>
      <c r="R711" s="2">
        <f t="shared" si="112"/>
        <v>4.4733977630623993</v>
      </c>
      <c r="S711" s="3">
        <f>1-R711/MAX(R$2:R711)</f>
        <v>0.12323050200407637</v>
      </c>
    </row>
    <row r="712" spans="1:19" x14ac:dyDescent="0.15">
      <c r="A712" s="1">
        <v>39426</v>
      </c>
      <c r="B712">
        <v>4961.67</v>
      </c>
      <c r="C712">
        <v>5138.6899999999996</v>
      </c>
      <c r="D712">
        <v>4944.83</v>
      </c>
      <c r="E712" s="2">
        <v>5133.5600000000004</v>
      </c>
      <c r="F712" s="16">
        <v>82898157568</v>
      </c>
      <c r="G712" s="3">
        <f t="shared" si="110"/>
        <v>1.8290735616451892E-2</v>
      </c>
      <c r="H712" s="3">
        <f>1-E712/MAX(E$2:E712)</f>
        <v>0.12652963996460886</v>
      </c>
      <c r="I712" s="2">
        <f t="shared" si="113"/>
        <v>5048.6566666666668</v>
      </c>
      <c r="J712" s="2">
        <f t="shared" ref="J712:J775" si="116">AVERAGE(E707:E712)</f>
        <v>4952.3000000000011</v>
      </c>
      <c r="K712" s="2">
        <f t="shared" si="107"/>
        <v>4859.1183333333329</v>
      </c>
      <c r="L712" s="2">
        <f t="shared" si="108"/>
        <v>4949.1845833333336</v>
      </c>
      <c r="M712" s="2">
        <f t="shared" si="109"/>
        <v>5269.4162499999993</v>
      </c>
      <c r="N712" s="2">
        <f t="shared" si="114"/>
        <v>5025.9063888888886</v>
      </c>
      <c r="O712" s="4" t="str">
        <f t="shared" si="115"/>
        <v>买</v>
      </c>
      <c r="P712" s="4" t="str">
        <f t="shared" si="111"/>
        <v/>
      </c>
      <c r="Q712" s="3">
        <f>IF(O711="买",E712/E711-1,0)-IF(P712=1,计算结果!B$17,0)</f>
        <v>1.8290735616451892E-2</v>
      </c>
      <c r="R712" s="2">
        <f t="shared" si="112"/>
        <v>4.5552194988538011</v>
      </c>
      <c r="S712" s="3">
        <f>1-R712/MAX(R$2:R712)</f>
        <v>0.10719374291966366</v>
      </c>
    </row>
    <row r="713" spans="1:19" x14ac:dyDescent="0.15">
      <c r="A713" s="1">
        <v>39427</v>
      </c>
      <c r="B713">
        <v>5162.09</v>
      </c>
      <c r="C713">
        <v>5181.41</v>
      </c>
      <c r="D713">
        <v>5068.03</v>
      </c>
      <c r="E713" s="2">
        <v>5140</v>
      </c>
      <c r="F713" s="16">
        <v>82034384896</v>
      </c>
      <c r="G713" s="3">
        <f t="shared" si="110"/>
        <v>1.2544900614777088E-3</v>
      </c>
      <c r="H713" s="3">
        <f>1-E713/MAX(E$2:E713)</f>
        <v>0.12543388007894918</v>
      </c>
      <c r="I713" s="2">
        <f t="shared" si="113"/>
        <v>5104.97</v>
      </c>
      <c r="J713" s="2">
        <f t="shared" si="116"/>
        <v>5013.5216666666665</v>
      </c>
      <c r="K713" s="2">
        <f t="shared" si="107"/>
        <v>4882.7716666666656</v>
      </c>
      <c r="L713" s="2">
        <f t="shared" si="108"/>
        <v>4940.4083333333338</v>
      </c>
      <c r="M713" s="2">
        <f t="shared" si="109"/>
        <v>5263.4233333333332</v>
      </c>
      <c r="N713" s="2">
        <f t="shared" si="114"/>
        <v>5028.8677777777775</v>
      </c>
      <c r="O713" s="4" t="str">
        <f t="shared" si="115"/>
        <v>买</v>
      </c>
      <c r="P713" s="4" t="str">
        <f t="shared" si="111"/>
        <v/>
      </c>
      <c r="Q713" s="3">
        <f>IF(O712="买",E713/E712-1,0)-IF(P713=1,计算结果!B$17,0)</f>
        <v>1.2544900614777088E-3</v>
      </c>
      <c r="R713" s="2">
        <f t="shared" si="112"/>
        <v>4.5609339764429624</v>
      </c>
      <c r="S713" s="3">
        <f>1-R713/MAX(R$2:R713)</f>
        <v>0.10607372634333134</v>
      </c>
    </row>
    <row r="714" spans="1:19" x14ac:dyDescent="0.15">
      <c r="A714" s="1">
        <v>39428</v>
      </c>
      <c r="B714">
        <v>5108.58</v>
      </c>
      <c r="C714">
        <v>5130.72</v>
      </c>
      <c r="D714">
        <v>5033.72</v>
      </c>
      <c r="E714" s="2">
        <v>5077.3900000000003</v>
      </c>
      <c r="F714" s="16">
        <v>83753500672</v>
      </c>
      <c r="G714" s="3">
        <f t="shared" si="110"/>
        <v>-1.218093385214003E-2</v>
      </c>
      <c r="H714" s="3">
        <f>1-E714/MAX(E$2:E714)</f>
        <v>0.13608691213503021</v>
      </c>
      <c r="I714" s="2">
        <f t="shared" si="113"/>
        <v>5116.9833333333336</v>
      </c>
      <c r="J714" s="2">
        <f t="shared" si="116"/>
        <v>5054.8850000000002</v>
      </c>
      <c r="K714" s="2">
        <f t="shared" si="107"/>
        <v>4905.8808333333318</v>
      </c>
      <c r="L714" s="2">
        <f t="shared" si="108"/>
        <v>4939.7300000000005</v>
      </c>
      <c r="M714" s="2">
        <f t="shared" si="109"/>
        <v>5252.9354166666662</v>
      </c>
      <c r="N714" s="2">
        <f t="shared" si="114"/>
        <v>5032.8487500000001</v>
      </c>
      <c r="O714" s="4" t="str">
        <f t="shared" si="115"/>
        <v>买</v>
      </c>
      <c r="P714" s="4" t="str">
        <f t="shared" si="111"/>
        <v/>
      </c>
      <c r="Q714" s="3">
        <f>IF(O713="买",E714/E713-1,0)-IF(P714=1,计算结果!B$17,0)</f>
        <v>-1.218093385214003E-2</v>
      </c>
      <c r="R714" s="2">
        <f t="shared" si="112"/>
        <v>4.5053775413719324</v>
      </c>
      <c r="S714" s="3">
        <f>1-R714/MAX(R$2:R714)</f>
        <v>0.11696258315143326</v>
      </c>
    </row>
    <row r="715" spans="1:19" x14ac:dyDescent="0.15">
      <c r="A715" s="1">
        <v>39429</v>
      </c>
      <c r="B715">
        <v>5051.78</v>
      </c>
      <c r="C715">
        <v>5067.3900000000003</v>
      </c>
      <c r="D715">
        <v>4881.34</v>
      </c>
      <c r="E715" s="2">
        <v>4884.3</v>
      </c>
      <c r="F715" s="16">
        <v>77125148672</v>
      </c>
      <c r="G715" s="3">
        <f t="shared" si="110"/>
        <v>-3.8029381237210447E-2</v>
      </c>
      <c r="H715" s="3">
        <f>1-E715/MAX(E$2:E715)</f>
        <v>0.16894099230926285</v>
      </c>
      <c r="I715" s="2">
        <f t="shared" si="113"/>
        <v>5033.8966666666665</v>
      </c>
      <c r="J715" s="2">
        <f t="shared" si="116"/>
        <v>5041.2766666666666</v>
      </c>
      <c r="K715" s="2">
        <f t="shared" si="107"/>
        <v>4920.3100000000004</v>
      </c>
      <c r="L715" s="2">
        <f t="shared" si="108"/>
        <v>4933.2208333333338</v>
      </c>
      <c r="M715" s="2">
        <f t="shared" si="109"/>
        <v>5236.9179166666663</v>
      </c>
      <c r="N715" s="2">
        <f t="shared" si="114"/>
        <v>5030.1495833333329</v>
      </c>
      <c r="O715" s="4" t="str">
        <f t="shared" si="115"/>
        <v>卖</v>
      </c>
      <c r="P715" s="4">
        <f t="shared" si="111"/>
        <v>1</v>
      </c>
      <c r="Q715" s="3">
        <f>IF(O714="买",E715/E714-1,0)-IF(P715=1,计算结果!B$17,0)</f>
        <v>-3.8029381237210447E-2</v>
      </c>
      <c r="R715" s="2">
        <f t="shared" si="112"/>
        <v>4.3340408212335335</v>
      </c>
      <c r="S715" s="3">
        <f>1-R715/MAX(R$2:R715)</f>
        <v>0.15054394972348895</v>
      </c>
    </row>
    <row r="716" spans="1:19" x14ac:dyDescent="0.15">
      <c r="A716" s="1">
        <v>39430</v>
      </c>
      <c r="B716">
        <v>4827.3900000000003</v>
      </c>
      <c r="C716">
        <v>4979.1899999999996</v>
      </c>
      <c r="D716">
        <v>4800.24</v>
      </c>
      <c r="E716" s="2">
        <v>4977.6499999999996</v>
      </c>
      <c r="F716" s="16">
        <v>61162569728</v>
      </c>
      <c r="G716" s="3">
        <f t="shared" si="110"/>
        <v>1.9112257641831887E-2</v>
      </c>
      <c r="H716" s="3">
        <f>1-E716/MAX(E$2:E716)</f>
        <v>0.15305757843871237</v>
      </c>
      <c r="I716" s="2">
        <f t="shared" si="113"/>
        <v>4979.78</v>
      </c>
      <c r="J716" s="2">
        <f t="shared" si="116"/>
        <v>5042.375</v>
      </c>
      <c r="K716" s="2">
        <f t="shared" si="107"/>
        <v>4947.7183333333332</v>
      </c>
      <c r="L716" s="2">
        <f t="shared" si="108"/>
        <v>4933.1958333333341</v>
      </c>
      <c r="M716" s="2">
        <f t="shared" si="109"/>
        <v>5222.3704166666676</v>
      </c>
      <c r="N716" s="2">
        <f t="shared" si="114"/>
        <v>5034.4281944444447</v>
      </c>
      <c r="O716" s="4" t="str">
        <f t="shared" si="115"/>
        <v>卖</v>
      </c>
      <c r="P716" s="4" t="str">
        <f t="shared" si="111"/>
        <v/>
      </c>
      <c r="Q716" s="3">
        <f>IF(O715="买",E716/E715-1,0)-IF(P716=1,计算结果!B$17,0)</f>
        <v>0</v>
      </c>
      <c r="R716" s="2">
        <f t="shared" si="112"/>
        <v>4.3340408212335335</v>
      </c>
      <c r="S716" s="3">
        <f>1-R716/MAX(R$2:R716)</f>
        <v>0.15054394972348895</v>
      </c>
    </row>
    <row r="717" spans="1:19" x14ac:dyDescent="0.15">
      <c r="A717" s="1">
        <v>39433</v>
      </c>
      <c r="B717">
        <v>4976.24</v>
      </c>
      <c r="C717">
        <v>4977.57</v>
      </c>
      <c r="D717">
        <v>4855.17</v>
      </c>
      <c r="E717" s="2">
        <v>4857.29</v>
      </c>
      <c r="F717" s="16">
        <v>76935380992</v>
      </c>
      <c r="G717" s="3">
        <f t="shared" si="110"/>
        <v>-2.4180084979859906E-2</v>
      </c>
      <c r="H717" s="3">
        <f>1-E717/MAX(E$2:E717)</f>
        <v>0.17353671816511262</v>
      </c>
      <c r="I717" s="2">
        <f t="shared" si="113"/>
        <v>4906.4133333333339</v>
      </c>
      <c r="J717" s="2">
        <f t="shared" si="116"/>
        <v>5011.6983333333337</v>
      </c>
      <c r="K717" s="2">
        <f t="shared" si="107"/>
        <v>4948.9866666666667</v>
      </c>
      <c r="L717" s="2">
        <f t="shared" si="108"/>
        <v>4929.78125</v>
      </c>
      <c r="M717" s="2">
        <f t="shared" si="109"/>
        <v>5205.1106250000003</v>
      </c>
      <c r="N717" s="2">
        <f t="shared" si="114"/>
        <v>5027.9595138888899</v>
      </c>
      <c r="O717" s="4" t="str">
        <f t="shared" si="115"/>
        <v>卖</v>
      </c>
      <c r="P717" s="4" t="str">
        <f t="shared" si="111"/>
        <v/>
      </c>
      <c r="Q717" s="3">
        <f>IF(O716="买",E717/E716-1,0)-IF(P717=1,计算结果!B$17,0)</f>
        <v>0</v>
      </c>
      <c r="R717" s="2">
        <f t="shared" si="112"/>
        <v>4.3340408212335335</v>
      </c>
      <c r="S717" s="3">
        <f>1-R717/MAX(R$2:R717)</f>
        <v>0.15054394972348895</v>
      </c>
    </row>
    <row r="718" spans="1:19" x14ac:dyDescent="0.15">
      <c r="A718" s="1">
        <v>39434</v>
      </c>
      <c r="B718">
        <v>4827.26</v>
      </c>
      <c r="C718">
        <v>4883</v>
      </c>
      <c r="D718">
        <v>4799</v>
      </c>
      <c r="E718" s="2">
        <v>4829.91</v>
      </c>
      <c r="F718" s="16">
        <v>47447351296</v>
      </c>
      <c r="G718" s="3">
        <f t="shared" si="110"/>
        <v>-5.636888058979439E-3</v>
      </c>
      <c r="H718" s="3">
        <f>1-E718/MAX(E$2:E718)</f>
        <v>0.17819539916967264</v>
      </c>
      <c r="I718" s="2">
        <f t="shared" si="113"/>
        <v>4888.2833333333328</v>
      </c>
      <c r="J718" s="2">
        <f t="shared" si="116"/>
        <v>4961.0899999999992</v>
      </c>
      <c r="K718" s="2">
        <f t="shared" ref="K718:K781" si="117">AVERAGE(E707:E718)</f>
        <v>4956.6950000000006</v>
      </c>
      <c r="L718" s="2">
        <f t="shared" si="108"/>
        <v>4916.6154166666665</v>
      </c>
      <c r="M718" s="2">
        <f t="shared" si="109"/>
        <v>5185.7320833333333</v>
      </c>
      <c r="N718" s="2">
        <f t="shared" si="114"/>
        <v>5019.6808333333329</v>
      </c>
      <c r="O718" s="4" t="str">
        <f t="shared" si="115"/>
        <v>卖</v>
      </c>
      <c r="P718" s="4" t="str">
        <f t="shared" si="111"/>
        <v/>
      </c>
      <c r="Q718" s="3">
        <f>IF(O717="买",E718/E717-1,0)-IF(P718=1,计算结果!B$17,0)</f>
        <v>0</v>
      </c>
      <c r="R718" s="2">
        <f t="shared" si="112"/>
        <v>4.3340408212335335</v>
      </c>
      <c r="S718" s="3">
        <f>1-R718/MAX(R$2:R718)</f>
        <v>0.15054394972348895</v>
      </c>
    </row>
    <row r="719" spans="1:19" x14ac:dyDescent="0.15">
      <c r="A719" s="1">
        <v>39435</v>
      </c>
      <c r="B719">
        <v>4877.7700000000004</v>
      </c>
      <c r="C719">
        <v>4961.59</v>
      </c>
      <c r="D719">
        <v>4865.3500000000004</v>
      </c>
      <c r="E719" s="2">
        <v>4946.29</v>
      </c>
      <c r="F719" s="16">
        <v>60379852800</v>
      </c>
      <c r="G719" s="3">
        <f t="shared" si="110"/>
        <v>2.4095687083196093E-2</v>
      </c>
      <c r="H719" s="3">
        <f>1-E719/MAX(E$2:E719)</f>
        <v>0.15839345266453408</v>
      </c>
      <c r="I719" s="2">
        <f t="shared" si="113"/>
        <v>4877.8300000000008</v>
      </c>
      <c r="J719" s="2">
        <f t="shared" si="116"/>
        <v>4928.8050000000003</v>
      </c>
      <c r="K719" s="2">
        <f t="shared" si="117"/>
        <v>4971.1633333333348</v>
      </c>
      <c r="L719" s="2">
        <f t="shared" si="108"/>
        <v>4910.9979166666662</v>
      </c>
      <c r="M719" s="2">
        <f t="shared" si="109"/>
        <v>5169.2543750000013</v>
      </c>
      <c r="N719" s="2">
        <f t="shared" si="114"/>
        <v>5017.1385416666672</v>
      </c>
      <c r="O719" s="4" t="str">
        <f t="shared" si="115"/>
        <v>卖</v>
      </c>
      <c r="P719" s="4" t="str">
        <f t="shared" si="111"/>
        <v/>
      </c>
      <c r="Q719" s="3">
        <f>IF(O718="买",E719/E718-1,0)-IF(P719=1,计算结果!B$17,0)</f>
        <v>0</v>
      </c>
      <c r="R719" s="2">
        <f t="shared" si="112"/>
        <v>4.3340408212335335</v>
      </c>
      <c r="S719" s="3">
        <f>1-R719/MAX(R$2:R719)</f>
        <v>0.15054394972348895</v>
      </c>
    </row>
    <row r="720" spans="1:19" x14ac:dyDescent="0.15">
      <c r="A720" s="1">
        <v>39436</v>
      </c>
      <c r="B720">
        <v>4968.03</v>
      </c>
      <c r="C720">
        <v>5048.0600000000004</v>
      </c>
      <c r="D720">
        <v>4935.3999999999996</v>
      </c>
      <c r="E720" s="2">
        <v>5037.1899999999996</v>
      </c>
      <c r="F720" s="16">
        <v>59927498752</v>
      </c>
      <c r="G720" s="3">
        <f t="shared" si="110"/>
        <v>1.8377410139720718E-2</v>
      </c>
      <c r="H720" s="3">
        <f>1-E720/MAX(E$2:E720)</f>
        <v>0.14292690396787588</v>
      </c>
      <c r="I720" s="2">
        <f t="shared" si="113"/>
        <v>4937.7966666666662</v>
      </c>
      <c r="J720" s="2">
        <f t="shared" si="116"/>
        <v>4922.1050000000005</v>
      </c>
      <c r="K720" s="2">
        <f t="shared" si="117"/>
        <v>4988.4950000000008</v>
      </c>
      <c r="L720" s="2">
        <f t="shared" si="108"/>
        <v>4912.2283333333335</v>
      </c>
      <c r="M720" s="2">
        <f t="shared" si="109"/>
        <v>5152.9156250000005</v>
      </c>
      <c r="N720" s="2">
        <f t="shared" si="114"/>
        <v>5017.8796527777786</v>
      </c>
      <c r="O720" s="4" t="str">
        <f t="shared" si="115"/>
        <v>买</v>
      </c>
      <c r="P720" s="4">
        <f t="shared" si="111"/>
        <v>1</v>
      </c>
      <c r="Q720" s="3">
        <f>IF(O719="买",E720/E719-1,0)-IF(P720=1,计算结果!B$17,0)</f>
        <v>0</v>
      </c>
      <c r="R720" s="2">
        <f t="shared" si="112"/>
        <v>4.3340408212335335</v>
      </c>
      <c r="S720" s="3">
        <f>1-R720/MAX(R$2:R720)</f>
        <v>0.15054394972348895</v>
      </c>
    </row>
    <row r="721" spans="1:19" x14ac:dyDescent="0.15">
      <c r="A721" s="1">
        <v>39437</v>
      </c>
      <c r="B721">
        <v>5016.46</v>
      </c>
      <c r="C721">
        <v>5103.7700000000004</v>
      </c>
      <c r="D721">
        <v>5014.7</v>
      </c>
      <c r="E721" s="2">
        <v>5101.8500000000004</v>
      </c>
      <c r="F721" s="16">
        <v>73549807616</v>
      </c>
      <c r="G721" s="3">
        <f t="shared" si="110"/>
        <v>1.2836521949737945E-2</v>
      </c>
      <c r="H721" s="3">
        <f>1-E721/MAX(E$2:E721)</f>
        <v>0.13192506635812962</v>
      </c>
      <c r="I721" s="2">
        <f t="shared" si="113"/>
        <v>5028.4433333333336</v>
      </c>
      <c r="J721" s="2">
        <f t="shared" si="116"/>
        <v>4958.3633333333337</v>
      </c>
      <c r="K721" s="2">
        <f t="shared" si="117"/>
        <v>4999.82</v>
      </c>
      <c r="L721" s="2">
        <f t="shared" si="108"/>
        <v>4916.7045833333332</v>
      </c>
      <c r="M721" s="2">
        <f t="shared" si="109"/>
        <v>5136.7625000000007</v>
      </c>
      <c r="N721" s="2">
        <f t="shared" si="114"/>
        <v>5017.7623611111112</v>
      </c>
      <c r="O721" s="4" t="str">
        <f t="shared" si="115"/>
        <v>买</v>
      </c>
      <c r="P721" s="4" t="str">
        <f t="shared" si="111"/>
        <v/>
      </c>
      <c r="Q721" s="3">
        <f>IF(O720="买",E721/E720-1,0)-IF(P721=1,计算结果!B$17,0)</f>
        <v>1.2836521949737945E-2</v>
      </c>
      <c r="R721" s="2">
        <f t="shared" si="112"/>
        <v>4.3896748313663583</v>
      </c>
      <c r="S721" s="3">
        <f>1-R721/MAX(R$2:R721)</f>
        <v>0.13963988848877673</v>
      </c>
    </row>
    <row r="722" spans="1:19" x14ac:dyDescent="0.15">
      <c r="A722" s="1">
        <v>39440</v>
      </c>
      <c r="B722">
        <v>5142.16</v>
      </c>
      <c r="C722">
        <v>5239.22</v>
      </c>
      <c r="D722">
        <v>5129.6000000000004</v>
      </c>
      <c r="E722" s="2">
        <v>5207.13</v>
      </c>
      <c r="F722" s="16">
        <v>103969759232</v>
      </c>
      <c r="G722" s="3">
        <f t="shared" si="110"/>
        <v>2.063565177337634E-2</v>
      </c>
      <c r="H722" s="3">
        <f>1-E722/MAX(E$2:E722)</f>
        <v>0.11401177431429932</v>
      </c>
      <c r="I722" s="2">
        <f t="shared" si="113"/>
        <v>5115.3900000000003</v>
      </c>
      <c r="J722" s="2">
        <f t="shared" si="116"/>
        <v>4996.6099999999997</v>
      </c>
      <c r="K722" s="2">
        <f t="shared" si="117"/>
        <v>5019.4924999999994</v>
      </c>
      <c r="L722" s="2">
        <f t="shared" si="108"/>
        <v>4922.4441666666662</v>
      </c>
      <c r="M722" s="2">
        <f t="shared" si="109"/>
        <v>5123.9085416666685</v>
      </c>
      <c r="N722" s="2">
        <f t="shared" si="114"/>
        <v>5021.9484027777771</v>
      </c>
      <c r="O722" s="4" t="str">
        <f t="shared" si="115"/>
        <v>买</v>
      </c>
      <c r="P722" s="4" t="str">
        <f t="shared" si="111"/>
        <v/>
      </c>
      <c r="Q722" s="3">
        <f>IF(O721="买",E722/E721-1,0)-IF(P722=1,计算结果!B$17,0)</f>
        <v>2.063565177337634E-2</v>
      </c>
      <c r="R722" s="2">
        <f t="shared" si="112"/>
        <v>4.4802586325847891</v>
      </c>
      <c r="S722" s="3">
        <f>1-R722/MAX(R$2:R722)</f>
        <v>0.12188579682792788</v>
      </c>
    </row>
    <row r="723" spans="1:19" x14ac:dyDescent="0.15">
      <c r="A723" s="1">
        <v>39441</v>
      </c>
      <c r="B723">
        <v>5217.5600000000004</v>
      </c>
      <c r="C723">
        <v>5244.03</v>
      </c>
      <c r="D723">
        <v>5180.59</v>
      </c>
      <c r="E723" s="2">
        <v>5216.8100000000004</v>
      </c>
      <c r="F723" s="16">
        <v>79333662720</v>
      </c>
      <c r="G723" s="3">
        <f t="shared" si="110"/>
        <v>1.8589895009344382E-3</v>
      </c>
      <c r="H723" s="3">
        <f>1-E723/MAX(E$2:E723)</f>
        <v>0.11236473150479809</v>
      </c>
      <c r="I723" s="2">
        <f t="shared" si="113"/>
        <v>5175.2633333333333</v>
      </c>
      <c r="J723" s="2">
        <f t="shared" si="116"/>
        <v>5056.53</v>
      </c>
      <c r="K723" s="2">
        <f t="shared" si="117"/>
        <v>5034.1141666666672</v>
      </c>
      <c r="L723" s="2">
        <f t="shared" si="108"/>
        <v>4931.5770833333327</v>
      </c>
      <c r="M723" s="2">
        <f t="shared" si="109"/>
        <v>5115.5972916666678</v>
      </c>
      <c r="N723" s="2">
        <f t="shared" si="114"/>
        <v>5027.0961805555562</v>
      </c>
      <c r="O723" s="4" t="str">
        <f t="shared" si="115"/>
        <v>买</v>
      </c>
      <c r="P723" s="4" t="str">
        <f t="shared" si="111"/>
        <v/>
      </c>
      <c r="Q723" s="3">
        <f>IF(O722="买",E723/E722-1,0)-IF(P723=1,计算结果!B$17,0)</f>
        <v>1.8589895009344382E-3</v>
      </c>
      <c r="R723" s="2">
        <f t="shared" si="112"/>
        <v>4.4885873863442347</v>
      </c>
      <c r="S723" s="3">
        <f>1-R723/MAX(R$2:R723)</f>
        <v>0.12025339174360961</v>
      </c>
    </row>
    <row r="724" spans="1:19" x14ac:dyDescent="0.15">
      <c r="A724" s="1">
        <v>39442</v>
      </c>
      <c r="B724">
        <v>5231.97</v>
      </c>
      <c r="C724">
        <v>5273.14</v>
      </c>
      <c r="D724">
        <v>5194.75</v>
      </c>
      <c r="E724" s="2">
        <v>5265.03</v>
      </c>
      <c r="F724" s="16">
        <v>83694911488</v>
      </c>
      <c r="G724" s="3">
        <f t="shared" si="110"/>
        <v>9.243196512811247E-3</v>
      </c>
      <c r="H724" s="3">
        <f>1-E724/MAX(E$2:E724)</f>
        <v>0.10416014428639486</v>
      </c>
      <c r="I724" s="2">
        <f t="shared" si="113"/>
        <v>5229.6566666666668</v>
      </c>
      <c r="J724" s="2">
        <f t="shared" si="116"/>
        <v>5129.05</v>
      </c>
      <c r="K724" s="2">
        <f t="shared" si="117"/>
        <v>5045.0699999999988</v>
      </c>
      <c r="L724" s="2">
        <f t="shared" si="108"/>
        <v>4952.0941666666668</v>
      </c>
      <c r="M724" s="2">
        <f t="shared" si="109"/>
        <v>5108.3258333333342</v>
      </c>
      <c r="N724" s="2">
        <f t="shared" si="114"/>
        <v>5035.163333333333</v>
      </c>
      <c r="O724" s="4" t="str">
        <f t="shared" si="115"/>
        <v>买</v>
      </c>
      <c r="P724" s="4" t="str">
        <f t="shared" si="111"/>
        <v/>
      </c>
      <c r="Q724" s="3">
        <f>IF(O723="买",E724/E723-1,0)-IF(P724=1,计算结果!B$17,0)</f>
        <v>9.243196512811247E-3</v>
      </c>
      <c r="R724" s="2">
        <f t="shared" si="112"/>
        <v>4.53007628162114</v>
      </c>
      <c r="S724" s="3">
        <f>1-R724/MAX(R$2:R724)</f>
        <v>0.11212172096201667</v>
      </c>
    </row>
    <row r="725" spans="1:19" x14ac:dyDescent="0.15">
      <c r="A725" s="1">
        <v>39443</v>
      </c>
      <c r="B725">
        <v>5286.98</v>
      </c>
      <c r="C725">
        <v>5367.53</v>
      </c>
      <c r="D725">
        <v>5260.1</v>
      </c>
      <c r="E725" s="2">
        <v>5367.53</v>
      </c>
      <c r="F725" s="16">
        <v>109216833536</v>
      </c>
      <c r="G725" s="3">
        <f t="shared" si="110"/>
        <v>1.9468075205649304E-2</v>
      </c>
      <c r="H725" s="3">
        <f>1-E725/MAX(E$2:E725)</f>
        <v>8.6719866603144347E-2</v>
      </c>
      <c r="I725" s="2">
        <f t="shared" si="113"/>
        <v>5283.123333333333</v>
      </c>
      <c r="J725" s="2">
        <f t="shared" si="116"/>
        <v>5199.2566666666671</v>
      </c>
      <c r="K725" s="2">
        <f t="shared" si="117"/>
        <v>5064.0308333333332</v>
      </c>
      <c r="L725" s="2">
        <f t="shared" si="108"/>
        <v>4973.401249999999</v>
      </c>
      <c r="M725" s="2">
        <f t="shared" si="109"/>
        <v>5106.135208333335</v>
      </c>
      <c r="N725" s="2">
        <f t="shared" si="114"/>
        <v>5047.8557638888897</v>
      </c>
      <c r="O725" s="4" t="str">
        <f t="shared" si="115"/>
        <v>买</v>
      </c>
      <c r="P725" s="4" t="str">
        <f t="shared" si="111"/>
        <v/>
      </c>
      <c r="Q725" s="3">
        <f>IF(O724="买",E725/E724-1,0)-IF(P725=1,计算结果!B$17,0)</f>
        <v>1.9468075205649304E-2</v>
      </c>
      <c r="R725" s="2">
        <f t="shared" si="112"/>
        <v>4.6182681473590685</v>
      </c>
      <c r="S725" s="3">
        <f>1-R725/MAX(R$2:R725)</f>
        <v>9.4836439852242771E-2</v>
      </c>
    </row>
    <row r="726" spans="1:19" x14ac:dyDescent="0.15">
      <c r="A726" s="1">
        <v>39444</v>
      </c>
      <c r="B726">
        <v>5379.52</v>
      </c>
      <c r="C726">
        <v>5391.67</v>
      </c>
      <c r="D726">
        <v>5323.82</v>
      </c>
      <c r="E726" s="2">
        <v>5338.27</v>
      </c>
      <c r="F726" s="16">
        <v>95056658432</v>
      </c>
      <c r="G726" s="3">
        <f t="shared" si="110"/>
        <v>-5.4512969652706911E-3</v>
      </c>
      <c r="H726" s="3">
        <f>1-E726/MAX(E$2:E726)</f>
        <v>9.1698427822772599E-2</v>
      </c>
      <c r="I726" s="2">
        <f t="shared" si="113"/>
        <v>5323.61</v>
      </c>
      <c r="J726" s="2">
        <f t="shared" si="116"/>
        <v>5249.4366666666665</v>
      </c>
      <c r="K726" s="2">
        <f t="shared" si="117"/>
        <v>5085.770833333333</v>
      </c>
      <c r="L726" s="2">
        <f t="shared" si="108"/>
        <v>4995.8258333333333</v>
      </c>
      <c r="M726" s="2">
        <f t="shared" si="109"/>
        <v>5101.9306250000009</v>
      </c>
      <c r="N726" s="2">
        <f t="shared" si="114"/>
        <v>5061.1757638888894</v>
      </c>
      <c r="O726" s="4" t="str">
        <f t="shared" si="115"/>
        <v>买</v>
      </c>
      <c r="P726" s="4" t="str">
        <f t="shared" si="111"/>
        <v/>
      </c>
      <c r="Q726" s="3">
        <f>IF(O725="买",E726/E725-1,0)-IF(P726=1,计算结果!B$17,0)</f>
        <v>-5.4512969652706911E-3</v>
      </c>
      <c r="R726" s="2">
        <f t="shared" si="112"/>
        <v>4.5930925962225642</v>
      </c>
      <c r="S726" s="3">
        <f>1-R726/MAX(R$2:R726)</f>
        <v>9.9770755220749741E-2</v>
      </c>
    </row>
    <row r="727" spans="1:19" x14ac:dyDescent="0.15">
      <c r="A727" s="1">
        <v>39449</v>
      </c>
      <c r="B727">
        <v>5349.76</v>
      </c>
      <c r="C727">
        <v>5404.93</v>
      </c>
      <c r="D727">
        <v>5283.45</v>
      </c>
      <c r="E727" s="2">
        <v>5385.1</v>
      </c>
      <c r="F727" s="16">
        <v>98886434816</v>
      </c>
      <c r="G727" s="3">
        <f t="shared" si="110"/>
        <v>8.7725049501055086E-3</v>
      </c>
      <c r="H727" s="3">
        <f>1-E727/MAX(E$2:E727)</f>
        <v>8.3730347784659265E-2</v>
      </c>
      <c r="I727" s="2">
        <f t="shared" si="113"/>
        <v>5363.6333333333332</v>
      </c>
      <c r="J727" s="2">
        <f t="shared" si="116"/>
        <v>5296.6450000000004</v>
      </c>
      <c r="K727" s="2">
        <f t="shared" si="117"/>
        <v>5127.5041666666666</v>
      </c>
      <c r="L727" s="2">
        <f t="shared" si="108"/>
        <v>5023.9070833333344</v>
      </c>
      <c r="M727" s="2">
        <f t="shared" si="109"/>
        <v>5097.7033333333338</v>
      </c>
      <c r="N727" s="2">
        <f t="shared" si="114"/>
        <v>5083.0381944444453</v>
      </c>
      <c r="O727" s="4" t="str">
        <f t="shared" si="115"/>
        <v>买</v>
      </c>
      <c r="P727" s="4" t="str">
        <f t="shared" si="111"/>
        <v/>
      </c>
      <c r="Q727" s="3">
        <f>IF(O726="买",E727/E726-1,0)-IF(P727=1,计算结果!B$17,0)</f>
        <v>8.7725049501055086E-3</v>
      </c>
      <c r="R727" s="2">
        <f t="shared" si="112"/>
        <v>4.6333855237592196</v>
      </c>
      <c r="S727" s="3">
        <f>1-R727/MAX(R$2:R727)</f>
        <v>9.1873489714694001E-2</v>
      </c>
    </row>
    <row r="728" spans="1:19" x14ac:dyDescent="0.15">
      <c r="A728" s="1">
        <v>39450</v>
      </c>
      <c r="B728">
        <v>5381.15</v>
      </c>
      <c r="C728">
        <v>5422.67</v>
      </c>
      <c r="D728">
        <v>5315.95</v>
      </c>
      <c r="E728" s="2">
        <v>5422.03</v>
      </c>
      <c r="F728" s="16">
        <v>135983357952</v>
      </c>
      <c r="G728" s="3">
        <f t="shared" si="110"/>
        <v>6.8578113684052422E-3</v>
      </c>
      <c r="H728" s="3">
        <f>1-E728/MAX(E$2:E728)</f>
        <v>7.7446743347172164E-2</v>
      </c>
      <c r="I728" s="2">
        <f t="shared" si="113"/>
        <v>5381.8</v>
      </c>
      <c r="J728" s="2">
        <f t="shared" si="116"/>
        <v>5332.4616666666661</v>
      </c>
      <c r="K728" s="2">
        <f t="shared" si="117"/>
        <v>5164.5358333333334</v>
      </c>
      <c r="L728" s="2">
        <f t="shared" si="108"/>
        <v>5056.1270833333338</v>
      </c>
      <c r="M728" s="2">
        <f t="shared" si="109"/>
        <v>5099.541666666667</v>
      </c>
      <c r="N728" s="2">
        <f t="shared" si="114"/>
        <v>5106.734861111112</v>
      </c>
      <c r="O728" s="4" t="str">
        <f t="shared" si="115"/>
        <v>买</v>
      </c>
      <c r="P728" s="4" t="str">
        <f t="shared" si="111"/>
        <v/>
      </c>
      <c r="Q728" s="3">
        <f>IF(O727="买",E728/E727-1,0)-IF(P728=1,计算结果!B$17,0)</f>
        <v>6.8578113684052422E-3</v>
      </c>
      <c r="R728" s="2">
        <f t="shared" si="112"/>
        <v>4.6651604076782602</v>
      </c>
      <c r="S728" s="3">
        <f>1-R728/MAX(R$2:R728)</f>
        <v>8.564572940850923E-2</v>
      </c>
    </row>
    <row r="729" spans="1:19" x14ac:dyDescent="0.15">
      <c r="A729" s="1">
        <v>39451</v>
      </c>
      <c r="B729">
        <v>5430.63</v>
      </c>
      <c r="C729">
        <v>5499.08</v>
      </c>
      <c r="D729">
        <v>5422.46</v>
      </c>
      <c r="E729" s="2">
        <v>5483.65</v>
      </c>
      <c r="F729" s="16">
        <v>118866231296</v>
      </c>
      <c r="G729" s="3">
        <f t="shared" si="110"/>
        <v>1.1364747151896948E-2</v>
      </c>
      <c r="H729" s="3">
        <f>1-E729/MAX(E$2:E729)</f>
        <v>6.6962158851153641E-2</v>
      </c>
      <c r="I729" s="2">
        <f t="shared" si="113"/>
        <v>5430.26</v>
      </c>
      <c r="J729" s="2">
        <f t="shared" si="116"/>
        <v>5376.9350000000004</v>
      </c>
      <c r="K729" s="2">
        <f t="shared" si="117"/>
        <v>5216.7324999999992</v>
      </c>
      <c r="L729" s="2">
        <f t="shared" si="108"/>
        <v>5082.8595833333338</v>
      </c>
      <c r="M729" s="2">
        <f t="shared" si="109"/>
        <v>5101.3925000000008</v>
      </c>
      <c r="N729" s="2">
        <f t="shared" si="114"/>
        <v>5133.6615277777782</v>
      </c>
      <c r="O729" s="4" t="str">
        <f t="shared" si="115"/>
        <v>买</v>
      </c>
      <c r="P729" s="4" t="str">
        <f t="shared" si="111"/>
        <v/>
      </c>
      <c r="Q729" s="3">
        <f>IF(O728="买",E729/E728-1,0)-IF(P729=1,计算结果!B$17,0)</f>
        <v>1.1364747151896948E-2</v>
      </c>
      <c r="R729" s="2">
        <f t="shared" si="112"/>
        <v>4.7181787761345637</v>
      </c>
      <c r="S729" s="3">
        <f>1-R729/MAX(R$2:R729)</f>
        <v>7.5254324315979892E-2</v>
      </c>
    </row>
    <row r="730" spans="1:19" x14ac:dyDescent="0.15">
      <c r="A730" s="1">
        <v>39454</v>
      </c>
      <c r="B730">
        <v>5480.44</v>
      </c>
      <c r="C730">
        <v>5569.15</v>
      </c>
      <c r="D730">
        <v>5455.5</v>
      </c>
      <c r="E730" s="2">
        <v>5556.59</v>
      </c>
      <c r="F730" s="16">
        <v>123189551104</v>
      </c>
      <c r="G730" s="3">
        <f t="shared" si="110"/>
        <v>1.3301359495956344E-2</v>
      </c>
      <c r="H730" s="3">
        <f>1-E730/MAX(E$2:E730)</f>
        <v>5.4551487102701968E-2</v>
      </c>
      <c r="I730" s="2">
        <f t="shared" si="113"/>
        <v>5487.4233333333332</v>
      </c>
      <c r="J730" s="2">
        <f t="shared" si="116"/>
        <v>5425.5283333333336</v>
      </c>
      <c r="K730" s="2">
        <f t="shared" si="117"/>
        <v>5277.2891666666665</v>
      </c>
      <c r="L730" s="2">
        <f t="shared" ref="L730:L793" si="118">AVERAGE(E707:E730)</f>
        <v>5116.9920833333335</v>
      </c>
      <c r="M730" s="2">
        <f t="shared" si="109"/>
        <v>5102.3972916666671</v>
      </c>
      <c r="N730" s="2">
        <f t="shared" si="114"/>
        <v>5165.5595138888893</v>
      </c>
      <c r="O730" s="4" t="str">
        <f t="shared" si="115"/>
        <v>买</v>
      </c>
      <c r="P730" s="4" t="str">
        <f t="shared" si="111"/>
        <v/>
      </c>
      <c r="Q730" s="3">
        <f>IF(O729="买",E730/E729-1,0)-IF(P730=1,计算结果!B$17,0)</f>
        <v>1.3301359495956344E-2</v>
      </c>
      <c r="R730" s="2">
        <f t="shared" si="112"/>
        <v>4.7809369682021208</v>
      </c>
      <c r="S730" s="3">
        <f>1-R730/MAX(R$2:R730)</f>
        <v>6.2953949641375684E-2</v>
      </c>
    </row>
    <row r="731" spans="1:19" x14ac:dyDescent="0.15">
      <c r="A731" s="1">
        <v>39455</v>
      </c>
      <c r="B731">
        <v>5575.95</v>
      </c>
      <c r="C731">
        <v>5630.62</v>
      </c>
      <c r="D731">
        <v>5485.23</v>
      </c>
      <c r="E731" s="2">
        <v>5528.05</v>
      </c>
      <c r="F731" s="16">
        <v>147975749632</v>
      </c>
      <c r="G731" s="3">
        <f t="shared" si="110"/>
        <v>-5.1362436314358328E-3</v>
      </c>
      <c r="H731" s="3">
        <f>1-E731/MAX(E$2:E731)</f>
        <v>5.9407541005921161E-2</v>
      </c>
      <c r="I731" s="2">
        <f t="shared" si="113"/>
        <v>5522.7633333333333</v>
      </c>
      <c r="J731" s="2">
        <f t="shared" si="116"/>
        <v>5452.2816666666668</v>
      </c>
      <c r="K731" s="2">
        <f t="shared" si="117"/>
        <v>5325.769166666666</v>
      </c>
      <c r="L731" s="2">
        <f t="shared" si="118"/>
        <v>5148.4662500000004</v>
      </c>
      <c r="M731" s="2">
        <f t="shared" si="109"/>
        <v>5100.9802083333334</v>
      </c>
      <c r="N731" s="2">
        <f t="shared" si="114"/>
        <v>5191.7385416666666</v>
      </c>
      <c r="O731" s="4" t="str">
        <f t="shared" si="115"/>
        <v>买</v>
      </c>
      <c r="P731" s="4" t="str">
        <f t="shared" si="111"/>
        <v/>
      </c>
      <c r="Q731" s="3">
        <f>IF(O730="买",E731/E730-1,0)-IF(P731=1,计算结果!B$17,0)</f>
        <v>-5.1362436314358328E-3</v>
      </c>
      <c r="R731" s="2">
        <f t="shared" si="112"/>
        <v>4.7563809111468967</v>
      </c>
      <c r="S731" s="3">
        <f>1-R731/MAX(R$2:R731)</f>
        <v>6.7766846449892171E-2</v>
      </c>
    </row>
    <row r="732" spans="1:19" x14ac:dyDescent="0.15">
      <c r="A732" s="1">
        <v>39456</v>
      </c>
      <c r="B732">
        <v>5507.12</v>
      </c>
      <c r="C732">
        <v>5614.68</v>
      </c>
      <c r="D732">
        <v>5490.31</v>
      </c>
      <c r="E732" s="2">
        <v>5613.76</v>
      </c>
      <c r="F732" s="16">
        <v>108368101376</v>
      </c>
      <c r="G732" s="3">
        <f t="shared" si="110"/>
        <v>1.5504563091867762E-2</v>
      </c>
      <c r="H732" s="3">
        <f>1-E732/MAX(E$2:E732)</f>
        <v>4.4824065881712283E-2</v>
      </c>
      <c r="I732" s="2">
        <f t="shared" si="113"/>
        <v>5566.1333333333341</v>
      </c>
      <c r="J732" s="2">
        <f t="shared" si="116"/>
        <v>5498.1966666666667</v>
      </c>
      <c r="K732" s="2">
        <f t="shared" si="117"/>
        <v>5373.8166666666675</v>
      </c>
      <c r="L732" s="2">
        <f t="shared" si="118"/>
        <v>5181.1558333333332</v>
      </c>
      <c r="M732" s="2">
        <f t="shared" si="109"/>
        <v>5099.4222916666668</v>
      </c>
      <c r="N732" s="2">
        <f t="shared" si="114"/>
        <v>5218.1315972222219</v>
      </c>
      <c r="O732" s="4" t="str">
        <f t="shared" si="115"/>
        <v>买</v>
      </c>
      <c r="P732" s="4" t="str">
        <f t="shared" si="111"/>
        <v/>
      </c>
      <c r="Q732" s="3">
        <f>IF(O731="买",E732/E731-1,0)-IF(P732=1,计算结果!B$17,0)</f>
        <v>1.5504563091867762E-2</v>
      </c>
      <c r="R732" s="2">
        <f t="shared" si="112"/>
        <v>4.8301265190727296</v>
      </c>
      <c r="S732" s="3">
        <f>1-R732/MAX(R$2:R732)</f>
        <v>5.3312978704343594E-2</v>
      </c>
    </row>
    <row r="733" spans="1:19" x14ac:dyDescent="0.15">
      <c r="A733" s="1">
        <v>39457</v>
      </c>
      <c r="B733">
        <v>5631.65</v>
      </c>
      <c r="C733">
        <v>5707.67</v>
      </c>
      <c r="D733">
        <v>5602.59</v>
      </c>
      <c r="E733" s="2">
        <v>5672.15</v>
      </c>
      <c r="F733" s="16">
        <v>144316448768</v>
      </c>
      <c r="G733" s="3">
        <f t="shared" si="110"/>
        <v>1.0401228410191976E-2</v>
      </c>
      <c r="H733" s="3">
        <f>1-E733/MAX(E$2:E733)</f>
        <v>3.4889062819029482E-2</v>
      </c>
      <c r="I733" s="2">
        <f t="shared" si="113"/>
        <v>5604.6533333333327</v>
      </c>
      <c r="J733" s="2">
        <f t="shared" si="116"/>
        <v>5546.0383333333339</v>
      </c>
      <c r="K733" s="2">
        <f t="shared" si="117"/>
        <v>5421.3416666666672</v>
      </c>
      <c r="L733" s="2">
        <f t="shared" si="118"/>
        <v>5210.5808333333325</v>
      </c>
      <c r="M733" s="2">
        <f t="shared" si="109"/>
        <v>5100.8164583333337</v>
      </c>
      <c r="N733" s="2">
        <f t="shared" si="114"/>
        <v>5244.2463194444454</v>
      </c>
      <c r="O733" s="4" t="str">
        <f t="shared" si="115"/>
        <v>买</v>
      </c>
      <c r="P733" s="4" t="str">
        <f t="shared" si="111"/>
        <v/>
      </c>
      <c r="Q733" s="3">
        <f>IF(O732="买",E733/E732-1,0)-IF(P733=1,计算结果!B$17,0)</f>
        <v>1.0401228410191976E-2</v>
      </c>
      <c r="R733" s="2">
        <f t="shared" si="112"/>
        <v>4.8803657682477306</v>
      </c>
      <c r="S733" s="3">
        <f>1-R733/MAX(R$2:R733)</f>
        <v>4.346627076288323E-2</v>
      </c>
    </row>
    <row r="734" spans="1:19" x14ac:dyDescent="0.15">
      <c r="A734" s="1">
        <v>39458</v>
      </c>
      <c r="B734">
        <v>5688.56</v>
      </c>
      <c r="C734">
        <v>5702.57</v>
      </c>
      <c r="D734">
        <v>5629.64</v>
      </c>
      <c r="E734" s="2">
        <v>5699.15</v>
      </c>
      <c r="F734" s="16">
        <v>122241531904</v>
      </c>
      <c r="G734" s="3">
        <f t="shared" si="110"/>
        <v>4.7600997857955019E-3</v>
      </c>
      <c r="H734" s="3">
        <f>1-E734/MAX(E$2:E734)</f>
        <v>3.0295038453685419E-2</v>
      </c>
      <c r="I734" s="2">
        <f t="shared" si="113"/>
        <v>5661.6866666666656</v>
      </c>
      <c r="J734" s="2">
        <f t="shared" si="116"/>
        <v>5592.2250000000013</v>
      </c>
      <c r="K734" s="2">
        <f t="shared" si="117"/>
        <v>5462.3433333333332</v>
      </c>
      <c r="L734" s="2">
        <f t="shared" si="118"/>
        <v>5240.9179166666663</v>
      </c>
      <c r="M734" s="2">
        <f t="shared" si="109"/>
        <v>5105.5293749999992</v>
      </c>
      <c r="N734" s="2">
        <f t="shared" si="114"/>
        <v>5269.5968749999993</v>
      </c>
      <c r="O734" s="4" t="str">
        <f t="shared" si="115"/>
        <v>买</v>
      </c>
      <c r="P734" s="4" t="str">
        <f t="shared" si="111"/>
        <v/>
      </c>
      <c r="Q734" s="3">
        <f>IF(O733="买",E734/E733-1,0)-IF(P734=1,计算结果!B$17,0)</f>
        <v>4.7600997857955019E-3</v>
      </c>
      <c r="R734" s="2">
        <f t="shared" si="112"/>
        <v>4.9035967962957701</v>
      </c>
      <c r="S734" s="3">
        <f>1-R734/MAX(R$2:R734)</f>
        <v>3.8913074763235467E-2</v>
      </c>
    </row>
    <row r="735" spans="1:19" x14ac:dyDescent="0.15">
      <c r="A735" s="1">
        <v>39461</v>
      </c>
      <c r="B735">
        <v>5717.52</v>
      </c>
      <c r="C735">
        <v>5756.92</v>
      </c>
      <c r="D735">
        <v>5679.29</v>
      </c>
      <c r="E735" s="2">
        <v>5731.76</v>
      </c>
      <c r="F735" s="16">
        <v>109356400640</v>
      </c>
      <c r="G735" s="3">
        <f t="shared" si="110"/>
        <v>5.7219058982480586E-3</v>
      </c>
      <c r="H735" s="3">
        <f>1-E735/MAX(E$2:E735)</f>
        <v>2.474647791465312E-2</v>
      </c>
      <c r="I735" s="2">
        <f t="shared" si="113"/>
        <v>5701.0199999999995</v>
      </c>
      <c r="J735" s="2">
        <f t="shared" si="116"/>
        <v>5633.5766666666677</v>
      </c>
      <c r="K735" s="2">
        <f t="shared" si="117"/>
        <v>5505.2558333333336</v>
      </c>
      <c r="L735" s="2">
        <f t="shared" si="118"/>
        <v>5269.6849999999995</v>
      </c>
      <c r="M735" s="2">
        <f t="shared" si="109"/>
        <v>5113.2679166666667</v>
      </c>
      <c r="N735" s="2">
        <f t="shared" si="114"/>
        <v>5296.0695833333339</v>
      </c>
      <c r="O735" s="4" t="str">
        <f t="shared" si="115"/>
        <v>买</v>
      </c>
      <c r="P735" s="4" t="str">
        <f t="shared" si="111"/>
        <v/>
      </c>
      <c r="Q735" s="3">
        <f>IF(O734="买",E735/E734-1,0)-IF(P735=1,计算结果!B$17,0)</f>
        <v>5.7219058982480586E-3</v>
      </c>
      <c r="R735" s="2">
        <f t="shared" si="112"/>
        <v>4.9316547157271255</v>
      </c>
      <c r="S735" s="3">
        <f>1-R735/MAX(R$2:R735)</f>
        <v>3.3413825816994036E-2</v>
      </c>
    </row>
    <row r="736" spans="1:19" x14ac:dyDescent="0.15">
      <c r="A736" s="1">
        <v>39462</v>
      </c>
      <c r="B736">
        <v>5743.43</v>
      </c>
      <c r="C736">
        <v>5754.11</v>
      </c>
      <c r="D736">
        <v>5652.04</v>
      </c>
      <c r="E736" s="2">
        <v>5696.45</v>
      </c>
      <c r="F736" s="16">
        <v>119673143296</v>
      </c>
      <c r="G736" s="3">
        <f t="shared" si="110"/>
        <v>-6.1604114617500594E-3</v>
      </c>
      <c r="H736" s="3">
        <f>1-E736/MAX(E$2:E736)</f>
        <v>3.0754440890219836E-2</v>
      </c>
      <c r="I736" s="2">
        <f t="shared" si="113"/>
        <v>5709.12</v>
      </c>
      <c r="J736" s="2">
        <f t="shared" si="116"/>
        <v>5656.8866666666663</v>
      </c>
      <c r="K736" s="2">
        <f t="shared" si="117"/>
        <v>5541.2075000000004</v>
      </c>
      <c r="L736" s="2">
        <f t="shared" si="118"/>
        <v>5293.1387499999992</v>
      </c>
      <c r="M736" s="2">
        <f t="shared" si="109"/>
        <v>5121.1616666666669</v>
      </c>
      <c r="N736" s="2">
        <f t="shared" si="114"/>
        <v>5318.5026388888882</v>
      </c>
      <c r="O736" s="4" t="str">
        <f t="shared" si="115"/>
        <v>买</v>
      </c>
      <c r="P736" s="4" t="str">
        <f t="shared" si="111"/>
        <v/>
      </c>
      <c r="Q736" s="3">
        <f>IF(O735="买",E736/E735-1,0)-IF(P736=1,计算结果!B$17,0)</f>
        <v>-6.1604114617500594E-3</v>
      </c>
      <c r="R736" s="2">
        <f t="shared" si="112"/>
        <v>4.9012736934909666</v>
      </c>
      <c r="S736" s="3">
        <f>1-R736/MAX(R$2:R736)</f>
        <v>3.9368394363200165E-2</v>
      </c>
    </row>
    <row r="737" spans="1:19" x14ac:dyDescent="0.15">
      <c r="A737" s="1">
        <v>39463</v>
      </c>
      <c r="B737">
        <v>5642.57</v>
      </c>
      <c r="C737">
        <v>5642.57</v>
      </c>
      <c r="D737">
        <v>5498.39</v>
      </c>
      <c r="E737" s="2">
        <v>5505.72</v>
      </c>
      <c r="F737" s="16">
        <v>126634975232</v>
      </c>
      <c r="G737" s="3">
        <f t="shared" si="110"/>
        <v>-3.3482256493078899E-2</v>
      </c>
      <c r="H737" s="3">
        <f>1-E737/MAX(E$2:E737)</f>
        <v>6.320696930511116E-2</v>
      </c>
      <c r="I737" s="2">
        <f t="shared" si="113"/>
        <v>5644.6433333333334</v>
      </c>
      <c r="J737" s="2">
        <f t="shared" si="116"/>
        <v>5653.165</v>
      </c>
      <c r="K737" s="2">
        <f t="shared" si="117"/>
        <v>5552.7233333333343</v>
      </c>
      <c r="L737" s="2">
        <f t="shared" si="118"/>
        <v>5308.3770833333319</v>
      </c>
      <c r="M737" s="2">
        <f t="shared" si="109"/>
        <v>5124.3927083333338</v>
      </c>
      <c r="N737" s="2">
        <f t="shared" si="114"/>
        <v>5328.4977083333333</v>
      </c>
      <c r="O737" s="4" t="str">
        <f t="shared" si="115"/>
        <v>买</v>
      </c>
      <c r="P737" s="4" t="str">
        <f t="shared" si="111"/>
        <v/>
      </c>
      <c r="Q737" s="3">
        <f>IF(O736="买",E737/E736-1,0)-IF(P737=1,计算结果!B$17,0)</f>
        <v>-3.3482256493078899E-2</v>
      </c>
      <c r="R737" s="2">
        <f t="shared" si="112"/>
        <v>4.737167990542722</v>
      </c>
      <c r="S737" s="3">
        <f>1-R737/MAX(R$2:R737)</f>
        <v>7.1532508178489773E-2</v>
      </c>
    </row>
    <row r="738" spans="1:19" x14ac:dyDescent="0.15">
      <c r="A738" s="1">
        <v>39464</v>
      </c>
      <c r="B738">
        <v>5445.8</v>
      </c>
      <c r="C738">
        <v>5533.65</v>
      </c>
      <c r="D738">
        <v>5226.6400000000003</v>
      </c>
      <c r="E738" s="2">
        <v>5365.62</v>
      </c>
      <c r="F738" s="16">
        <v>136052424704</v>
      </c>
      <c r="G738" s="3">
        <f t="shared" si="110"/>
        <v>-2.5446263159041971E-2</v>
      </c>
      <c r="H738" s="3">
        <f>1-E738/MAX(E$2:E738)</f>
        <v>8.704485128972983E-2</v>
      </c>
      <c r="I738" s="2">
        <f t="shared" si="113"/>
        <v>5522.5966666666673</v>
      </c>
      <c r="J738" s="2">
        <f t="shared" si="116"/>
        <v>5611.8083333333334</v>
      </c>
      <c r="K738" s="2">
        <f t="shared" si="117"/>
        <v>5555.0024999999996</v>
      </c>
      <c r="L738" s="2">
        <f t="shared" si="118"/>
        <v>5320.3866666666654</v>
      </c>
      <c r="M738" s="2">
        <f t="shared" si="109"/>
        <v>5130.0583333333334</v>
      </c>
      <c r="N738" s="2">
        <f t="shared" si="114"/>
        <v>5335.1491666666661</v>
      </c>
      <c r="O738" s="4" t="str">
        <f t="shared" si="115"/>
        <v>买</v>
      </c>
      <c r="P738" s="4" t="str">
        <f t="shared" si="111"/>
        <v/>
      </c>
      <c r="Q738" s="3">
        <f>IF(O737="买",E738/E737-1,0)-IF(P738=1,计算结果!B$17,0)</f>
        <v>-2.5446263159041971E-2</v>
      </c>
      <c r="R738" s="2">
        <f t="shared" si="112"/>
        <v>4.6166247672267815</v>
      </c>
      <c r="S738" s="3">
        <f>1-R738/MAX(R$2:R738)</f>
        <v>9.5158536309995601E-2</v>
      </c>
    </row>
    <row r="739" spans="1:19" x14ac:dyDescent="0.15">
      <c r="A739" s="1">
        <v>39465</v>
      </c>
      <c r="B739">
        <v>5358.18</v>
      </c>
      <c r="C739">
        <v>5419.57</v>
      </c>
      <c r="D739">
        <v>5307.5</v>
      </c>
      <c r="E739" s="2">
        <v>5414.47</v>
      </c>
      <c r="F739" s="16">
        <v>95080873984</v>
      </c>
      <c r="G739" s="3">
        <f t="shared" si="110"/>
        <v>9.1042600855073541E-3</v>
      </c>
      <c r="H739" s="3">
        <f>1-E739/MAX(E$2:E739)</f>
        <v>7.87330701694684E-2</v>
      </c>
      <c r="I739" s="2">
        <f t="shared" si="113"/>
        <v>5428.6033333333335</v>
      </c>
      <c r="J739" s="2">
        <f t="shared" si="116"/>
        <v>5568.8616666666667</v>
      </c>
      <c r="K739" s="2">
        <f t="shared" si="117"/>
        <v>5557.4500000000007</v>
      </c>
      <c r="L739" s="2">
        <f t="shared" si="118"/>
        <v>5342.4770833333323</v>
      </c>
      <c r="M739" s="2">
        <f t="shared" si="109"/>
        <v>5137.848958333333</v>
      </c>
      <c r="N739" s="2">
        <f t="shared" si="114"/>
        <v>5345.9253472222217</v>
      </c>
      <c r="O739" s="4" t="str">
        <f t="shared" si="115"/>
        <v>买</v>
      </c>
      <c r="P739" s="4" t="str">
        <f t="shared" si="111"/>
        <v/>
      </c>
      <c r="Q739" s="3">
        <f>IF(O738="买",E739/E738-1,0)-IF(P739=1,计算结果!B$17,0)</f>
        <v>9.1042600855073541E-3</v>
      </c>
      <c r="R739" s="2">
        <f t="shared" si="112"/>
        <v>4.6586557198248091</v>
      </c>
      <c r="S739" s="3">
        <f>1-R739/MAX(R$2:R739)</f>
        <v>8.6920624288410631E-2</v>
      </c>
    </row>
    <row r="740" spans="1:19" x14ac:dyDescent="0.15">
      <c r="A740" s="1">
        <v>39468</v>
      </c>
      <c r="B740">
        <v>5424.64</v>
      </c>
      <c r="C740">
        <v>5434.35</v>
      </c>
      <c r="D740">
        <v>5122.46</v>
      </c>
      <c r="E740" s="2">
        <v>5145.7299999999996</v>
      </c>
      <c r="F740" s="16">
        <v>101540052992</v>
      </c>
      <c r="G740" s="3">
        <f t="shared" si="110"/>
        <v>-4.9633666822422318E-2</v>
      </c>
      <c r="H740" s="3">
        <f>1-E740/MAX(E$2:E740)</f>
        <v>0.12445892601919284</v>
      </c>
      <c r="I740" s="2">
        <f t="shared" si="113"/>
        <v>5308.6066666666666</v>
      </c>
      <c r="J740" s="2">
        <f t="shared" si="116"/>
        <v>5476.625</v>
      </c>
      <c r="K740" s="2">
        <f t="shared" si="117"/>
        <v>5534.4250000000002</v>
      </c>
      <c r="L740" s="2">
        <f t="shared" si="118"/>
        <v>5349.4804166666654</v>
      </c>
      <c r="M740" s="2">
        <f t="shared" si="109"/>
        <v>5141.3381250000002</v>
      </c>
      <c r="N740" s="2">
        <f t="shared" si="114"/>
        <v>5341.7478472222219</v>
      </c>
      <c r="O740" s="4" t="str">
        <f t="shared" si="115"/>
        <v>卖</v>
      </c>
      <c r="P740" s="4">
        <f t="shared" si="111"/>
        <v>1</v>
      </c>
      <c r="Q740" s="3">
        <f>IF(O739="买",E740/E739-1,0)-IF(P740=1,计算结果!B$17,0)</f>
        <v>-4.9633666822422318E-2</v>
      </c>
      <c r="R740" s="2">
        <f t="shared" si="112"/>
        <v>4.4274295539866522</v>
      </c>
      <c r="S740" s="3">
        <f>1-R740/MAX(R$2:R740)</f>
        <v>0.13224010180490509</v>
      </c>
    </row>
    <row r="741" spans="1:19" x14ac:dyDescent="0.15">
      <c r="A741" s="1">
        <v>39469</v>
      </c>
      <c r="B741">
        <v>5015.43</v>
      </c>
      <c r="C741">
        <v>5032.25</v>
      </c>
      <c r="D741">
        <v>4708.3900000000003</v>
      </c>
      <c r="E741" s="2">
        <v>4753.87</v>
      </c>
      <c r="F741" s="16">
        <v>126029340672</v>
      </c>
      <c r="G741" s="3">
        <f t="shared" si="110"/>
        <v>-7.6152460389487975E-2</v>
      </c>
      <c r="H741" s="3">
        <f>1-E741/MAX(E$2:E741)</f>
        <v>0.191133532974886</v>
      </c>
      <c r="I741" s="2">
        <f t="shared" si="113"/>
        <v>5104.6899999999996</v>
      </c>
      <c r="J741" s="2">
        <f t="shared" si="116"/>
        <v>5313.6433333333334</v>
      </c>
      <c r="K741" s="2">
        <f t="shared" si="117"/>
        <v>5473.6100000000006</v>
      </c>
      <c r="L741" s="2">
        <f t="shared" si="118"/>
        <v>5345.1712499999985</v>
      </c>
      <c r="M741" s="2">
        <f t="shared" si="109"/>
        <v>5137.4762499999997</v>
      </c>
      <c r="N741" s="2">
        <f t="shared" si="114"/>
        <v>5318.7524999999996</v>
      </c>
      <c r="O741" s="4" t="str">
        <f t="shared" si="115"/>
        <v>卖</v>
      </c>
      <c r="P741" s="4" t="str">
        <f t="shared" si="111"/>
        <v/>
      </c>
      <c r="Q741" s="3">
        <f>IF(O740="买",E741/E740-1,0)-IF(P741=1,计算结果!B$17,0)</f>
        <v>0</v>
      </c>
      <c r="R741" s="2">
        <f t="shared" si="112"/>
        <v>4.4274295539866522</v>
      </c>
      <c r="S741" s="3">
        <f>1-R741/MAX(R$2:R741)</f>
        <v>0.13224010180490509</v>
      </c>
    </row>
    <row r="742" spans="1:19" x14ac:dyDescent="0.15">
      <c r="A742" s="1">
        <v>39470</v>
      </c>
      <c r="B742">
        <v>4787.17</v>
      </c>
      <c r="C742">
        <v>4976.2700000000004</v>
      </c>
      <c r="D742">
        <v>4751.5</v>
      </c>
      <c r="E742" s="2">
        <v>4975.1099999999997</v>
      </c>
      <c r="F742" s="16">
        <v>111006130176</v>
      </c>
      <c r="G742" s="3">
        <f t="shared" si="110"/>
        <v>4.6538925128368991E-2</v>
      </c>
      <c r="H742" s="3">
        <f>1-E742/MAX(E$2:E742)</f>
        <v>0.15348975702715584</v>
      </c>
      <c r="I742" s="2">
        <f t="shared" si="113"/>
        <v>4958.2366666666667</v>
      </c>
      <c r="J742" s="2">
        <f t="shared" si="116"/>
        <v>5193.42</v>
      </c>
      <c r="K742" s="2">
        <f t="shared" si="117"/>
        <v>5425.1533333333336</v>
      </c>
      <c r="L742" s="2">
        <f t="shared" si="118"/>
        <v>5351.2212499999987</v>
      </c>
      <c r="M742" s="2">
        <f t="shared" si="109"/>
        <v>5133.9183333333331</v>
      </c>
      <c r="N742" s="2">
        <f t="shared" si="114"/>
        <v>5303.4309722222215</v>
      </c>
      <c r="O742" s="4" t="str">
        <f t="shared" si="115"/>
        <v>卖</v>
      </c>
      <c r="P742" s="4" t="str">
        <f t="shared" si="111"/>
        <v/>
      </c>
      <c r="Q742" s="3">
        <f>IF(O741="买",E742/E741-1,0)-IF(P742=1,计算结果!B$17,0)</f>
        <v>0</v>
      </c>
      <c r="R742" s="2">
        <f t="shared" si="112"/>
        <v>4.4274295539866522</v>
      </c>
      <c r="S742" s="3">
        <f>1-R742/MAX(R$2:R742)</f>
        <v>0.13224010180490509</v>
      </c>
    </row>
    <row r="743" spans="1:19" x14ac:dyDescent="0.15">
      <c r="A743" s="1">
        <v>39471</v>
      </c>
      <c r="B743">
        <v>5034.53</v>
      </c>
      <c r="C743">
        <v>5079.8</v>
      </c>
      <c r="D743">
        <v>4926.37</v>
      </c>
      <c r="E743" s="2">
        <v>5027.21</v>
      </c>
      <c r="F743" s="16">
        <v>114169077760</v>
      </c>
      <c r="G743" s="3">
        <f t="shared" si="110"/>
        <v>1.0472130264456592E-2</v>
      </c>
      <c r="H743" s="3">
        <f>1-E743/MAX(E$2:E743)</f>
        <v>0.14462499149254748</v>
      </c>
      <c r="I743" s="2">
        <f t="shared" si="113"/>
        <v>4918.7299999999996</v>
      </c>
      <c r="J743" s="2">
        <f t="shared" si="116"/>
        <v>5113.6683333333331</v>
      </c>
      <c r="K743" s="2">
        <f t="shared" si="117"/>
        <v>5383.416666666667</v>
      </c>
      <c r="L743" s="2">
        <f t="shared" si="118"/>
        <v>5354.5929166666656</v>
      </c>
      <c r="M743" s="2">
        <f t="shared" si="109"/>
        <v>5132.7954166666659</v>
      </c>
      <c r="N743" s="2">
        <f t="shared" si="114"/>
        <v>5290.2683333333325</v>
      </c>
      <c r="O743" s="4" t="str">
        <f t="shared" si="115"/>
        <v>卖</v>
      </c>
      <c r="P743" s="4" t="str">
        <f t="shared" si="111"/>
        <v/>
      </c>
      <c r="Q743" s="3">
        <f>IF(O742="买",E743/E742-1,0)-IF(P743=1,计算结果!B$17,0)</f>
        <v>0</v>
      </c>
      <c r="R743" s="2">
        <f t="shared" si="112"/>
        <v>4.4274295539866522</v>
      </c>
      <c r="S743" s="3">
        <f>1-R743/MAX(R$2:R743)</f>
        <v>0.13224010180490509</v>
      </c>
    </row>
    <row r="744" spans="1:19" x14ac:dyDescent="0.15">
      <c r="A744" s="1">
        <v>39472</v>
      </c>
      <c r="B744">
        <v>5022.8999999999996</v>
      </c>
      <c r="C744">
        <v>5121.41</v>
      </c>
      <c r="D744">
        <v>4966.5200000000004</v>
      </c>
      <c r="E744" s="2">
        <v>5077.43</v>
      </c>
      <c r="F744" s="16">
        <v>100680073216</v>
      </c>
      <c r="G744" s="3">
        <f t="shared" si="110"/>
        <v>9.9896363987181935E-3</v>
      </c>
      <c r="H744" s="3">
        <f>1-E744/MAX(E$2:E744)</f>
        <v>0.13608010617300748</v>
      </c>
      <c r="I744" s="2">
        <f t="shared" si="113"/>
        <v>5026.583333333333</v>
      </c>
      <c r="J744" s="2">
        <f t="shared" si="116"/>
        <v>5065.6366666666663</v>
      </c>
      <c r="K744" s="2">
        <f t="shared" si="117"/>
        <v>5338.7225000000008</v>
      </c>
      <c r="L744" s="2">
        <f t="shared" si="118"/>
        <v>5356.2695833333337</v>
      </c>
      <c r="M744" s="2">
        <f t="shared" si="109"/>
        <v>5134.2489583333327</v>
      </c>
      <c r="N744" s="2">
        <f t="shared" si="114"/>
        <v>5276.4136805555563</v>
      </c>
      <c r="O744" s="4" t="str">
        <f t="shared" si="115"/>
        <v>卖</v>
      </c>
      <c r="P744" s="4" t="str">
        <f t="shared" si="111"/>
        <v/>
      </c>
      <c r="Q744" s="3">
        <f>IF(O743="买",E744/E743-1,0)-IF(P744=1,计算结果!B$17,0)</f>
        <v>0</v>
      </c>
      <c r="R744" s="2">
        <f t="shared" si="112"/>
        <v>4.4274295539866522</v>
      </c>
      <c r="S744" s="3">
        <f>1-R744/MAX(R$2:R744)</f>
        <v>0.13224010180490509</v>
      </c>
    </row>
    <row r="745" spans="1:19" x14ac:dyDescent="0.15">
      <c r="A745" s="1">
        <v>39475</v>
      </c>
      <c r="B745">
        <v>5038.51</v>
      </c>
      <c r="C745">
        <v>5038.51</v>
      </c>
      <c r="D745">
        <v>4711.28</v>
      </c>
      <c r="E745" s="2">
        <v>4731.88</v>
      </c>
      <c r="F745" s="16">
        <v>81460740096</v>
      </c>
      <c r="G745" s="3">
        <f t="shared" si="110"/>
        <v>-6.8056083491057517E-2</v>
      </c>
      <c r="H745" s="3">
        <f>1-E745/MAX(E$2:E745)</f>
        <v>0.19487511059688278</v>
      </c>
      <c r="I745" s="2">
        <f t="shared" si="113"/>
        <v>4945.5066666666671</v>
      </c>
      <c r="J745" s="2">
        <f t="shared" si="116"/>
        <v>4951.8716666666669</v>
      </c>
      <c r="K745" s="2">
        <f t="shared" si="117"/>
        <v>5260.3666666666659</v>
      </c>
      <c r="L745" s="2">
        <f t="shared" si="118"/>
        <v>5340.854166666667</v>
      </c>
      <c r="M745" s="2">
        <f t="shared" si="109"/>
        <v>5128.7793749999992</v>
      </c>
      <c r="N745" s="2">
        <f t="shared" si="114"/>
        <v>5243.3334027777773</v>
      </c>
      <c r="O745" s="4" t="str">
        <f t="shared" si="115"/>
        <v>卖</v>
      </c>
      <c r="P745" s="4" t="str">
        <f t="shared" si="111"/>
        <v/>
      </c>
      <c r="Q745" s="3">
        <f>IF(O744="买",E745/E744-1,0)-IF(P745=1,计算结果!B$17,0)</f>
        <v>0</v>
      </c>
      <c r="R745" s="2">
        <f t="shared" si="112"/>
        <v>4.4274295539866522</v>
      </c>
      <c r="S745" s="3">
        <f>1-R745/MAX(R$2:R745)</f>
        <v>0.13224010180490509</v>
      </c>
    </row>
    <row r="746" spans="1:19" x14ac:dyDescent="0.15">
      <c r="A746" s="1">
        <v>39476</v>
      </c>
      <c r="B746">
        <v>4742.8999999999996</v>
      </c>
      <c r="C746">
        <v>4845.66</v>
      </c>
      <c r="D746">
        <v>4688.7299999999996</v>
      </c>
      <c r="E746" s="2">
        <v>4762.08</v>
      </c>
      <c r="F746" s="16">
        <v>58040614912</v>
      </c>
      <c r="G746" s="3">
        <f t="shared" si="110"/>
        <v>6.3822413078944429E-3</v>
      </c>
      <c r="H746" s="3">
        <f>1-E746/MAX(E$2:E746)</f>
        <v>0.18973660926972025</v>
      </c>
      <c r="I746" s="2">
        <f t="shared" si="113"/>
        <v>4857.13</v>
      </c>
      <c r="J746" s="2">
        <f t="shared" si="116"/>
        <v>4887.93</v>
      </c>
      <c r="K746" s="2">
        <f t="shared" si="117"/>
        <v>5182.2775000000001</v>
      </c>
      <c r="L746" s="2">
        <f t="shared" si="118"/>
        <v>5322.3104166666662</v>
      </c>
      <c r="M746" s="2">
        <f t="shared" si="109"/>
        <v>5122.3772916666658</v>
      </c>
      <c r="N746" s="2">
        <f t="shared" si="114"/>
        <v>5208.988402777778</v>
      </c>
      <c r="O746" s="4" t="str">
        <f t="shared" si="115"/>
        <v>卖</v>
      </c>
      <c r="P746" s="4" t="str">
        <f t="shared" si="111"/>
        <v/>
      </c>
      <c r="Q746" s="3">
        <f>IF(O745="买",E746/E745-1,0)-IF(P746=1,计算结果!B$17,0)</f>
        <v>0</v>
      </c>
      <c r="R746" s="2">
        <f t="shared" si="112"/>
        <v>4.4274295539866522</v>
      </c>
      <c r="S746" s="3">
        <f>1-R746/MAX(R$2:R746)</f>
        <v>0.13224010180490509</v>
      </c>
    </row>
    <row r="747" spans="1:19" x14ac:dyDescent="0.15">
      <c r="A747" s="1">
        <v>39477</v>
      </c>
      <c r="B747">
        <v>4817.16</v>
      </c>
      <c r="C747">
        <v>4858.1000000000004</v>
      </c>
      <c r="D747">
        <v>4606.1400000000003</v>
      </c>
      <c r="E747" s="2">
        <v>4710.6499999999996</v>
      </c>
      <c r="F747" s="16">
        <v>72219230208</v>
      </c>
      <c r="G747" s="3">
        <f t="shared" si="110"/>
        <v>-1.0799902563585762E-2</v>
      </c>
      <c r="H747" s="3">
        <f>1-E747/MAX(E$2:E747)</f>
        <v>0.19848737494044788</v>
      </c>
      <c r="I747" s="2">
        <f t="shared" si="113"/>
        <v>4734.87</v>
      </c>
      <c r="J747" s="2">
        <f t="shared" si="116"/>
        <v>4880.7266666666665</v>
      </c>
      <c r="K747" s="2">
        <f t="shared" si="117"/>
        <v>5097.1850000000004</v>
      </c>
      <c r="L747" s="2">
        <f t="shared" si="118"/>
        <v>5301.2204166666661</v>
      </c>
      <c r="M747" s="2">
        <f t="shared" si="109"/>
        <v>5116.3987499999985</v>
      </c>
      <c r="N747" s="2">
        <f t="shared" si="114"/>
        <v>5171.6013888888883</v>
      </c>
      <c r="O747" s="4" t="str">
        <f t="shared" si="115"/>
        <v>卖</v>
      </c>
      <c r="P747" s="4" t="str">
        <f t="shared" si="111"/>
        <v/>
      </c>
      <c r="Q747" s="3">
        <f>IF(O746="买",E747/E746-1,0)-IF(P747=1,计算结果!B$17,0)</f>
        <v>0</v>
      </c>
      <c r="R747" s="2">
        <f t="shared" si="112"/>
        <v>4.4274295539866522</v>
      </c>
      <c r="S747" s="3">
        <f>1-R747/MAX(R$2:R747)</f>
        <v>0.13224010180490509</v>
      </c>
    </row>
    <row r="748" spans="1:19" x14ac:dyDescent="0.15">
      <c r="A748" s="1">
        <v>39478</v>
      </c>
      <c r="B748">
        <v>4693.6099999999997</v>
      </c>
      <c r="C748">
        <v>4733.7</v>
      </c>
      <c r="D748">
        <v>4614.28</v>
      </c>
      <c r="E748" s="2">
        <v>4620.3999999999996</v>
      </c>
      <c r="F748" s="16">
        <v>64311668736</v>
      </c>
      <c r="G748" s="3">
        <f t="shared" si="110"/>
        <v>-1.9158714827040901E-2</v>
      </c>
      <c r="H748" s="3">
        <f>1-E748/MAX(E$2:E748)</f>
        <v>0.21384332675423678</v>
      </c>
      <c r="I748" s="2">
        <f t="shared" si="113"/>
        <v>4697.71</v>
      </c>
      <c r="J748" s="2">
        <f t="shared" si="116"/>
        <v>4821.6083333333336</v>
      </c>
      <c r="K748" s="2">
        <f t="shared" si="117"/>
        <v>5007.5141666666668</v>
      </c>
      <c r="L748" s="2">
        <f t="shared" si="118"/>
        <v>5274.3608333333332</v>
      </c>
      <c r="M748" s="2">
        <f t="shared" si="109"/>
        <v>5113.2274999999991</v>
      </c>
      <c r="N748" s="2">
        <f t="shared" si="114"/>
        <v>5131.7008333333333</v>
      </c>
      <c r="O748" s="4" t="str">
        <f t="shared" si="115"/>
        <v>卖</v>
      </c>
      <c r="P748" s="4" t="str">
        <f t="shared" si="111"/>
        <v/>
      </c>
      <c r="Q748" s="3">
        <f>IF(O747="买",E748/E747-1,0)-IF(P748=1,计算结果!B$17,0)</f>
        <v>0</v>
      </c>
      <c r="R748" s="2">
        <f t="shared" si="112"/>
        <v>4.4274295539866522</v>
      </c>
      <c r="S748" s="3">
        <f>1-R748/MAX(R$2:R748)</f>
        <v>0.13224010180490509</v>
      </c>
    </row>
    <row r="749" spans="1:19" x14ac:dyDescent="0.15">
      <c r="A749" s="1">
        <v>39479</v>
      </c>
      <c r="B749">
        <v>4623.62</v>
      </c>
      <c r="C749">
        <v>4660.99</v>
      </c>
      <c r="D749">
        <v>4414.12</v>
      </c>
      <c r="E749" s="2">
        <v>4571.9399999999996</v>
      </c>
      <c r="F749" s="16">
        <v>67941470208</v>
      </c>
      <c r="G749" s="3">
        <f t="shared" si="110"/>
        <v>-1.0488269413903573E-2</v>
      </c>
      <c r="H749" s="3">
        <f>1-E749/MAX(E$2:E749)</f>
        <v>0.22208874974477644</v>
      </c>
      <c r="I749" s="2">
        <f t="shared" si="113"/>
        <v>4634.329999999999</v>
      </c>
      <c r="J749" s="2">
        <f t="shared" si="116"/>
        <v>4745.7300000000005</v>
      </c>
      <c r="K749" s="2">
        <f t="shared" si="117"/>
        <v>4929.6991666666672</v>
      </c>
      <c r="L749" s="2">
        <f t="shared" si="118"/>
        <v>5241.2112499999994</v>
      </c>
      <c r="M749" s="2">
        <f t="shared" si="109"/>
        <v>5107.3062499999987</v>
      </c>
      <c r="N749" s="2">
        <f t="shared" si="114"/>
        <v>5092.7388888888881</v>
      </c>
      <c r="O749" s="4" t="str">
        <f t="shared" si="115"/>
        <v>卖</v>
      </c>
      <c r="P749" s="4" t="str">
        <f t="shared" si="111"/>
        <v/>
      </c>
      <c r="Q749" s="3">
        <f>IF(O748="买",E749/E748-1,0)-IF(P749=1,计算结果!B$17,0)</f>
        <v>0</v>
      </c>
      <c r="R749" s="2">
        <f t="shared" si="112"/>
        <v>4.4274295539866522</v>
      </c>
      <c r="S749" s="3">
        <f>1-R749/MAX(R$2:R749)</f>
        <v>0.13224010180490509</v>
      </c>
    </row>
    <row r="750" spans="1:19" x14ac:dyDescent="0.15">
      <c r="A750" s="1">
        <v>39482</v>
      </c>
      <c r="B750">
        <v>4695.55</v>
      </c>
      <c r="C750">
        <v>4951.25</v>
      </c>
      <c r="D750">
        <v>4695.55</v>
      </c>
      <c r="E750" s="2">
        <v>4950.12</v>
      </c>
      <c r="F750" s="16">
        <v>85660385280</v>
      </c>
      <c r="G750" s="3">
        <f t="shared" si="110"/>
        <v>8.2717620966154426E-2</v>
      </c>
      <c r="H750" s="3">
        <f>1-E750/MAX(E$2:E750)</f>
        <v>0.15774178180085752</v>
      </c>
      <c r="I750" s="2">
        <f t="shared" si="113"/>
        <v>4714.1533333333327</v>
      </c>
      <c r="J750" s="2">
        <f t="shared" si="116"/>
        <v>4724.5116666666663</v>
      </c>
      <c r="K750" s="2">
        <f t="shared" si="117"/>
        <v>4895.0741666666672</v>
      </c>
      <c r="L750" s="2">
        <f t="shared" si="118"/>
        <v>5225.038333333333</v>
      </c>
      <c r="M750" s="2">
        <f t="shared" si="109"/>
        <v>5110.4320833333322</v>
      </c>
      <c r="N750" s="2">
        <f t="shared" si="114"/>
        <v>5076.8481944444438</v>
      </c>
      <c r="O750" s="4" t="str">
        <f t="shared" si="115"/>
        <v>卖</v>
      </c>
      <c r="P750" s="4" t="str">
        <f t="shared" si="111"/>
        <v/>
      </c>
      <c r="Q750" s="3">
        <f>IF(O749="买",E750/E749-1,0)-IF(P750=1,计算结果!B$17,0)</f>
        <v>0</v>
      </c>
      <c r="R750" s="2">
        <f t="shared" si="112"/>
        <v>4.4274295539866522</v>
      </c>
      <c r="S750" s="3">
        <f>1-R750/MAX(R$2:R750)</f>
        <v>0.13224010180490509</v>
      </c>
    </row>
    <row r="751" spans="1:19" x14ac:dyDescent="0.15">
      <c r="A751" s="1">
        <v>39483</v>
      </c>
      <c r="B751">
        <v>4942.88</v>
      </c>
      <c r="C751">
        <v>4995.57</v>
      </c>
      <c r="D751">
        <v>4878.12</v>
      </c>
      <c r="E751" s="2">
        <v>4921.83</v>
      </c>
      <c r="F751" s="16">
        <v>70626099200</v>
      </c>
      <c r="G751" s="3">
        <f t="shared" si="110"/>
        <v>-5.7150129693825935E-3</v>
      </c>
      <c r="H751" s="3">
        <f>1-E751/MAX(E$2:E751)</f>
        <v>0.16255529844143468</v>
      </c>
      <c r="I751" s="2">
        <f t="shared" si="113"/>
        <v>4814.63</v>
      </c>
      <c r="J751" s="2">
        <f t="shared" si="116"/>
        <v>4756.1699999999992</v>
      </c>
      <c r="K751" s="2">
        <f t="shared" si="117"/>
        <v>4854.0208333333339</v>
      </c>
      <c r="L751" s="2">
        <f t="shared" si="118"/>
        <v>5205.7354166666664</v>
      </c>
      <c r="M751" s="2">
        <f t="shared" si="109"/>
        <v>5114.8212499999991</v>
      </c>
      <c r="N751" s="2">
        <f t="shared" si="114"/>
        <v>5058.1925000000001</v>
      </c>
      <c r="O751" s="4" t="str">
        <f t="shared" si="115"/>
        <v>卖</v>
      </c>
      <c r="P751" s="4" t="str">
        <f t="shared" si="111"/>
        <v/>
      </c>
      <c r="Q751" s="3">
        <f>IF(O750="买",E751/E750-1,0)-IF(P751=1,计算结果!B$17,0)</f>
        <v>0</v>
      </c>
      <c r="R751" s="2">
        <f t="shared" si="112"/>
        <v>4.4274295539866522</v>
      </c>
      <c r="S751" s="3">
        <f>1-R751/MAX(R$2:R751)</f>
        <v>0.13224010180490509</v>
      </c>
    </row>
    <row r="752" spans="1:19" x14ac:dyDescent="0.15">
      <c r="A752" s="1">
        <v>39491</v>
      </c>
      <c r="B752">
        <v>4858.8100000000004</v>
      </c>
      <c r="C752">
        <v>4883.24</v>
      </c>
      <c r="D752">
        <v>4785.8</v>
      </c>
      <c r="E752" s="2">
        <v>4816.08</v>
      </c>
      <c r="F752" s="16">
        <v>43271700480</v>
      </c>
      <c r="G752" s="3">
        <f t="shared" si="110"/>
        <v>-2.1485910728326618E-2</v>
      </c>
      <c r="H752" s="3">
        <f>1-E752/MAX(E$2:E752)</f>
        <v>0.18054856053903223</v>
      </c>
      <c r="I752" s="2">
        <f t="shared" si="113"/>
        <v>4896.01</v>
      </c>
      <c r="J752" s="2">
        <f t="shared" si="116"/>
        <v>4765.1699999999992</v>
      </c>
      <c r="K752" s="2">
        <f t="shared" si="117"/>
        <v>4826.5500000000011</v>
      </c>
      <c r="L752" s="2">
        <f t="shared" si="118"/>
        <v>5180.4875000000002</v>
      </c>
      <c r="M752" s="2">
        <f t="shared" si="109"/>
        <v>5118.3072916666652</v>
      </c>
      <c r="N752" s="2">
        <f t="shared" si="114"/>
        <v>5041.7815972222224</v>
      </c>
      <c r="O752" s="4" t="str">
        <f t="shared" si="115"/>
        <v>卖</v>
      </c>
      <c r="P752" s="4" t="str">
        <f t="shared" si="111"/>
        <v/>
      </c>
      <c r="Q752" s="3">
        <f>IF(O751="买",E752/E751-1,0)-IF(P752=1,计算结果!B$17,0)</f>
        <v>0</v>
      </c>
      <c r="R752" s="2">
        <f t="shared" si="112"/>
        <v>4.4274295539866522</v>
      </c>
      <c r="S752" s="3">
        <f>1-R752/MAX(R$2:R752)</f>
        <v>0.13224010180490509</v>
      </c>
    </row>
    <row r="753" spans="1:19" x14ac:dyDescent="0.15">
      <c r="A753" s="1">
        <v>39492</v>
      </c>
      <c r="B753">
        <v>4858.8500000000004</v>
      </c>
      <c r="C753">
        <v>4913.32</v>
      </c>
      <c r="D753">
        <v>4842.8500000000004</v>
      </c>
      <c r="E753" s="2">
        <v>4880.25</v>
      </c>
      <c r="F753" s="16">
        <v>40152821760</v>
      </c>
      <c r="G753" s="3">
        <f t="shared" si="110"/>
        <v>1.3324114217371896E-2</v>
      </c>
      <c r="H753" s="3">
        <f>1-E753/MAX(E$2:E753)</f>
        <v>0.16963009596406453</v>
      </c>
      <c r="I753" s="2">
        <f t="shared" si="113"/>
        <v>4872.72</v>
      </c>
      <c r="J753" s="2">
        <f t="shared" si="116"/>
        <v>4793.4366666666674</v>
      </c>
      <c r="K753" s="2">
        <f t="shared" si="117"/>
        <v>4837.0816666666678</v>
      </c>
      <c r="L753" s="2">
        <f t="shared" si="118"/>
        <v>5155.3458333333338</v>
      </c>
      <c r="M753" s="2">
        <f t="shared" si="109"/>
        <v>5119.102708333332</v>
      </c>
      <c r="N753" s="2">
        <f t="shared" si="114"/>
        <v>5037.1767361111115</v>
      </c>
      <c r="O753" s="4" t="str">
        <f t="shared" si="115"/>
        <v>卖</v>
      </c>
      <c r="P753" s="4" t="str">
        <f t="shared" si="111"/>
        <v/>
      </c>
      <c r="Q753" s="3">
        <f>IF(O752="买",E753/E752-1,0)-IF(P753=1,计算结果!B$17,0)</f>
        <v>0</v>
      </c>
      <c r="R753" s="2">
        <f t="shared" si="112"/>
        <v>4.4274295539866522</v>
      </c>
      <c r="S753" s="3">
        <f>1-R753/MAX(R$2:R753)</f>
        <v>0.13224010180490509</v>
      </c>
    </row>
    <row r="754" spans="1:19" x14ac:dyDescent="0.15">
      <c r="A754" s="1">
        <v>39493</v>
      </c>
      <c r="B754">
        <v>4846.0200000000004</v>
      </c>
      <c r="C754">
        <v>4846.0200000000004</v>
      </c>
      <c r="D754">
        <v>4742.1000000000004</v>
      </c>
      <c r="E754" s="2">
        <v>4813.3100000000004</v>
      </c>
      <c r="F754" s="16">
        <v>47298764800</v>
      </c>
      <c r="G754" s="3">
        <f t="shared" si="110"/>
        <v>-1.3716510424670814E-2</v>
      </c>
      <c r="H754" s="3">
        <f>1-E754/MAX(E$2:E754)</f>
        <v>0.1810198734091063</v>
      </c>
      <c r="I754" s="2">
        <f t="shared" si="113"/>
        <v>4836.5466666666662</v>
      </c>
      <c r="J754" s="2">
        <f t="shared" si="116"/>
        <v>4825.588333333334</v>
      </c>
      <c r="K754" s="2">
        <f t="shared" si="117"/>
        <v>4823.5983333333343</v>
      </c>
      <c r="L754" s="2">
        <f t="shared" si="118"/>
        <v>5124.3758333333335</v>
      </c>
      <c r="M754" s="2">
        <f t="shared" ref="M754:M817" si="119">AVERAGE(E707:E754)</f>
        <v>5120.6839583333322</v>
      </c>
      <c r="N754" s="2">
        <f t="shared" si="114"/>
        <v>5022.8860416666657</v>
      </c>
      <c r="O754" s="4" t="str">
        <f t="shared" si="115"/>
        <v>卖</v>
      </c>
      <c r="P754" s="4" t="str">
        <f t="shared" si="111"/>
        <v/>
      </c>
      <c r="Q754" s="3">
        <f>IF(O753="买",E754/E753-1,0)-IF(P754=1,计算结果!B$17,0)</f>
        <v>0</v>
      </c>
      <c r="R754" s="2">
        <f t="shared" si="112"/>
        <v>4.4274295539866522</v>
      </c>
      <c r="S754" s="3">
        <f>1-R754/MAX(R$2:R754)</f>
        <v>0.13224010180490509</v>
      </c>
    </row>
    <row r="755" spans="1:19" x14ac:dyDescent="0.15">
      <c r="A755" s="1">
        <v>39496</v>
      </c>
      <c r="B755">
        <v>4875.21</v>
      </c>
      <c r="C755">
        <v>4944.88</v>
      </c>
      <c r="D755">
        <v>4845.3100000000004</v>
      </c>
      <c r="E755" s="2">
        <v>4910.99</v>
      </c>
      <c r="F755" s="16">
        <v>61844631552</v>
      </c>
      <c r="G755" s="3">
        <f t="shared" si="110"/>
        <v>2.0293727185658028E-2</v>
      </c>
      <c r="H755" s="3">
        <f>1-E755/MAX(E$2:E755)</f>
        <v>0.16439971414959509</v>
      </c>
      <c r="I755" s="2">
        <f t="shared" si="113"/>
        <v>4868.1833333333334</v>
      </c>
      <c r="J755" s="2">
        <f t="shared" si="116"/>
        <v>4882.0966666666673</v>
      </c>
      <c r="K755" s="2">
        <f t="shared" si="117"/>
        <v>4813.913333333333</v>
      </c>
      <c r="L755" s="2">
        <f t="shared" si="118"/>
        <v>5098.665</v>
      </c>
      <c r="M755" s="2">
        <f t="shared" si="119"/>
        <v>5123.5656249999984</v>
      </c>
      <c r="N755" s="2">
        <f t="shared" si="114"/>
        <v>5012.0479861111098</v>
      </c>
      <c r="O755" s="4" t="str">
        <f t="shared" si="115"/>
        <v>卖</v>
      </c>
      <c r="P755" s="4" t="str">
        <f t="shared" si="111"/>
        <v/>
      </c>
      <c r="Q755" s="3">
        <f>IF(O754="买",E755/E754-1,0)-IF(P755=1,计算结果!B$17,0)</f>
        <v>0</v>
      </c>
      <c r="R755" s="2">
        <f t="shared" si="112"/>
        <v>4.4274295539866522</v>
      </c>
      <c r="S755" s="3">
        <f>1-R755/MAX(R$2:R755)</f>
        <v>0.13224010180490509</v>
      </c>
    </row>
    <row r="756" spans="1:19" x14ac:dyDescent="0.15">
      <c r="A756" s="1">
        <v>39497</v>
      </c>
      <c r="B756">
        <v>4926.84</v>
      </c>
      <c r="C756">
        <v>5020.75</v>
      </c>
      <c r="D756">
        <v>4885.6899999999996</v>
      </c>
      <c r="E756" s="2">
        <v>5020.75</v>
      </c>
      <c r="F756" s="16">
        <v>74207772672</v>
      </c>
      <c r="G756" s="3">
        <f t="shared" si="110"/>
        <v>2.2349872428980788E-2</v>
      </c>
      <c r="H756" s="3">
        <f>1-E756/MAX(E$2:E756)</f>
        <v>0.14572415435921859</v>
      </c>
      <c r="I756" s="2">
        <f t="shared" si="113"/>
        <v>4915.0166666666664</v>
      </c>
      <c r="J756" s="2">
        <f t="shared" si="116"/>
        <v>4893.8683333333329</v>
      </c>
      <c r="K756" s="2">
        <f t="shared" si="117"/>
        <v>4809.1899999999996</v>
      </c>
      <c r="L756" s="2">
        <f t="shared" si="118"/>
        <v>5073.9562500000002</v>
      </c>
      <c r="M756" s="2">
        <f t="shared" si="119"/>
        <v>5127.5560416666658</v>
      </c>
      <c r="N756" s="2">
        <f t="shared" si="114"/>
        <v>5003.5674305555549</v>
      </c>
      <c r="O756" s="4" t="str">
        <f t="shared" si="115"/>
        <v>买</v>
      </c>
      <c r="P756" s="4">
        <f t="shared" si="111"/>
        <v>1</v>
      </c>
      <c r="Q756" s="3">
        <f>IF(O755="买",E756/E755-1,0)-IF(P756=1,计算结果!B$17,0)</f>
        <v>0</v>
      </c>
      <c r="R756" s="2">
        <f t="shared" si="112"/>
        <v>4.4274295539866522</v>
      </c>
      <c r="S756" s="3">
        <f>1-R756/MAX(R$2:R756)</f>
        <v>0.13224010180490509</v>
      </c>
    </row>
    <row r="757" spans="1:19" x14ac:dyDescent="0.15">
      <c r="A757" s="1">
        <v>39498</v>
      </c>
      <c r="B757">
        <v>5032.78</v>
      </c>
      <c r="C757">
        <v>5062.26</v>
      </c>
      <c r="D757">
        <v>4901.66</v>
      </c>
      <c r="E757" s="2">
        <v>4908.72</v>
      </c>
      <c r="F757" s="16">
        <v>84980858880</v>
      </c>
      <c r="G757" s="3">
        <f t="shared" si="110"/>
        <v>-2.2313399392520972E-2</v>
      </c>
      <c r="H757" s="3">
        <f>1-E757/MAX(E$2:E757)</f>
        <v>0.16478595249438499</v>
      </c>
      <c r="I757" s="2">
        <f t="shared" si="113"/>
        <v>4946.82</v>
      </c>
      <c r="J757" s="2">
        <f t="shared" si="116"/>
        <v>4891.6833333333334</v>
      </c>
      <c r="K757" s="2">
        <f t="shared" si="117"/>
        <v>4823.9266666666663</v>
      </c>
      <c r="L757" s="2">
        <f t="shared" si="118"/>
        <v>5042.1466666666665</v>
      </c>
      <c r="M757" s="2">
        <f t="shared" si="119"/>
        <v>5126.3637499999977</v>
      </c>
      <c r="N757" s="2">
        <f t="shared" si="114"/>
        <v>4997.4790277777765</v>
      </c>
      <c r="O757" s="4" t="str">
        <f t="shared" si="115"/>
        <v>卖</v>
      </c>
      <c r="P757" s="4">
        <f t="shared" si="111"/>
        <v>1</v>
      </c>
      <c r="Q757" s="3">
        <f>IF(O756="买",E757/E756-1,0)-IF(P757=1,计算结果!B$17,0)</f>
        <v>-2.2313399392520972E-2</v>
      </c>
      <c r="R757" s="2">
        <f t="shared" si="112"/>
        <v>4.3286385500662972</v>
      </c>
      <c r="S757" s="3">
        <f>1-R757/MAX(R$2:R757)</f>
        <v>0.15160277499014552</v>
      </c>
    </row>
    <row r="758" spans="1:19" x14ac:dyDescent="0.15">
      <c r="A758" s="1">
        <v>39499</v>
      </c>
      <c r="B758">
        <v>4878.57</v>
      </c>
      <c r="C758">
        <v>4924.45</v>
      </c>
      <c r="D758">
        <v>4796.1000000000004</v>
      </c>
      <c r="E758" s="2">
        <v>4876.03</v>
      </c>
      <c r="F758" s="16">
        <v>67932114944</v>
      </c>
      <c r="G758" s="3">
        <f t="shared" si="110"/>
        <v>-6.6595772421325083E-3</v>
      </c>
      <c r="H758" s="3">
        <f>1-E758/MAX(E$2:E758)</f>
        <v>0.17034812495746277</v>
      </c>
      <c r="I758" s="2">
        <f t="shared" si="113"/>
        <v>4935.166666666667</v>
      </c>
      <c r="J758" s="2">
        <f t="shared" si="116"/>
        <v>4901.6750000000002</v>
      </c>
      <c r="K758" s="2">
        <f t="shared" si="117"/>
        <v>4833.4224999999997</v>
      </c>
      <c r="L758" s="2">
        <f t="shared" si="118"/>
        <v>5007.8499999999995</v>
      </c>
      <c r="M758" s="2">
        <f t="shared" si="119"/>
        <v>5124.3839583333311</v>
      </c>
      <c r="N758" s="2">
        <f t="shared" si="114"/>
        <v>4988.5521527777773</v>
      </c>
      <c r="O758" s="4" t="str">
        <f t="shared" si="115"/>
        <v>卖</v>
      </c>
      <c r="P758" s="4" t="str">
        <f t="shared" si="111"/>
        <v/>
      </c>
      <c r="Q758" s="3">
        <f>IF(O757="买",E758/E757-1,0)-IF(P758=1,计算结果!B$17,0)</f>
        <v>0</v>
      </c>
      <c r="R758" s="2">
        <f t="shared" si="112"/>
        <v>4.3286385500662972</v>
      </c>
      <c r="S758" s="3">
        <f>1-R758/MAX(R$2:R758)</f>
        <v>0.15160277499014552</v>
      </c>
    </row>
    <row r="759" spans="1:19" x14ac:dyDescent="0.15">
      <c r="A759" s="1">
        <v>39500</v>
      </c>
      <c r="B759">
        <v>4850.88</v>
      </c>
      <c r="C759">
        <v>4850.88</v>
      </c>
      <c r="D759">
        <v>4649.8100000000004</v>
      </c>
      <c r="E759" s="2">
        <v>4702.24</v>
      </c>
      <c r="F759" s="16">
        <v>77110345728</v>
      </c>
      <c r="G759" s="3">
        <f t="shared" si="110"/>
        <v>-3.5641700317676439E-2</v>
      </c>
      <c r="H759" s="3">
        <f>1-E759/MAX(E$2:E759)</f>
        <v>0.19991832845572721</v>
      </c>
      <c r="I759" s="2">
        <f t="shared" si="113"/>
        <v>4828.9966666666669</v>
      </c>
      <c r="J759" s="2">
        <f t="shared" si="116"/>
        <v>4872.0066666666671</v>
      </c>
      <c r="K759" s="2">
        <f t="shared" si="117"/>
        <v>4832.7216666666664</v>
      </c>
      <c r="L759" s="2">
        <f t="shared" si="118"/>
        <v>4964.9533333333338</v>
      </c>
      <c r="M759" s="2">
        <f t="shared" si="119"/>
        <v>5117.3191666666644</v>
      </c>
      <c r="N759" s="2">
        <f t="shared" si="114"/>
        <v>4971.6647222222209</v>
      </c>
      <c r="O759" s="4" t="str">
        <f t="shared" si="115"/>
        <v>卖</v>
      </c>
      <c r="P759" s="4" t="str">
        <f t="shared" si="111"/>
        <v/>
      </c>
      <c r="Q759" s="3">
        <f>IF(O758="买",E759/E758-1,0)-IF(P759=1,计算结果!B$17,0)</f>
        <v>0</v>
      </c>
      <c r="R759" s="2">
        <f t="shared" si="112"/>
        <v>4.3286385500662972</v>
      </c>
      <c r="S759" s="3">
        <f>1-R759/MAX(R$2:R759)</f>
        <v>0.15160277499014552</v>
      </c>
    </row>
    <row r="760" spans="1:19" x14ac:dyDescent="0.15">
      <c r="A760" s="1">
        <v>39503</v>
      </c>
      <c r="B760">
        <v>4704.32</v>
      </c>
      <c r="C760">
        <v>4722.6400000000003</v>
      </c>
      <c r="D760">
        <v>4510.6899999999996</v>
      </c>
      <c r="E760" s="2">
        <v>4519.78</v>
      </c>
      <c r="F760" s="16">
        <v>65323659264</v>
      </c>
      <c r="G760" s="3">
        <f t="shared" si="110"/>
        <v>-3.8802783354316195E-2</v>
      </c>
      <c r="H760" s="3">
        <f>1-E760/MAX(E$2:E760)</f>
        <v>0.23096372422241884</v>
      </c>
      <c r="I760" s="2">
        <f t="shared" si="113"/>
        <v>4699.3499999999995</v>
      </c>
      <c r="J760" s="2">
        <f t="shared" si="116"/>
        <v>4823.0849999999991</v>
      </c>
      <c r="K760" s="2">
        <f t="shared" si="117"/>
        <v>4824.336666666667</v>
      </c>
      <c r="L760" s="2">
        <f t="shared" si="118"/>
        <v>4915.9254166666678</v>
      </c>
      <c r="M760" s="2">
        <f t="shared" si="119"/>
        <v>5104.5320833333308</v>
      </c>
      <c r="N760" s="2">
        <f t="shared" si="114"/>
        <v>4948.2647222222222</v>
      </c>
      <c r="O760" s="4" t="str">
        <f t="shared" si="115"/>
        <v>卖</v>
      </c>
      <c r="P760" s="4" t="str">
        <f t="shared" si="111"/>
        <v/>
      </c>
      <c r="Q760" s="3">
        <f>IF(O759="买",E760/E759-1,0)-IF(P760=1,计算结果!B$17,0)</f>
        <v>0</v>
      </c>
      <c r="R760" s="2">
        <f t="shared" si="112"/>
        <v>4.3286385500662972</v>
      </c>
      <c r="S760" s="3">
        <f>1-R760/MAX(R$2:R760)</f>
        <v>0.15160277499014552</v>
      </c>
    </row>
    <row r="761" spans="1:19" x14ac:dyDescent="0.15">
      <c r="A761" s="1">
        <v>39504</v>
      </c>
      <c r="B761">
        <v>4637.6000000000004</v>
      </c>
      <c r="C761">
        <v>4668.83</v>
      </c>
      <c r="D761">
        <v>4394.59</v>
      </c>
      <c r="E761" s="2">
        <v>4515.53</v>
      </c>
      <c r="F761" s="16">
        <v>67625963520</v>
      </c>
      <c r="G761" s="3">
        <f t="shared" si="110"/>
        <v>-9.4031125408755578E-4</v>
      </c>
      <c r="H761" s="3">
        <f>1-E761/MAX(E$2:E761)</f>
        <v>0.2316868576873341</v>
      </c>
      <c r="I761" s="2">
        <f t="shared" si="113"/>
        <v>4579.1833333333334</v>
      </c>
      <c r="J761" s="2">
        <f t="shared" si="116"/>
        <v>4757.1749999999993</v>
      </c>
      <c r="K761" s="2">
        <f t="shared" si="117"/>
        <v>4819.6358333333328</v>
      </c>
      <c r="L761" s="2">
        <f t="shared" si="118"/>
        <v>4874.6675000000005</v>
      </c>
      <c r="M761" s="2">
        <f t="shared" si="119"/>
        <v>5091.5222916666644</v>
      </c>
      <c r="N761" s="2">
        <f t="shared" si="114"/>
        <v>4928.6085416666656</v>
      </c>
      <c r="O761" s="4" t="str">
        <f t="shared" si="115"/>
        <v>卖</v>
      </c>
      <c r="P761" s="4" t="str">
        <f t="shared" si="111"/>
        <v/>
      </c>
      <c r="Q761" s="3">
        <f>IF(O760="买",E761/E760-1,0)-IF(P761=1,计算结果!B$17,0)</f>
        <v>0</v>
      </c>
      <c r="R761" s="2">
        <f t="shared" si="112"/>
        <v>4.3286385500662972</v>
      </c>
      <c r="S761" s="3">
        <f>1-R761/MAX(R$2:R761)</f>
        <v>0.15160277499014552</v>
      </c>
    </row>
    <row r="762" spans="1:19" x14ac:dyDescent="0.15">
      <c r="A762" s="1">
        <v>39505</v>
      </c>
      <c r="B762">
        <v>4543.1000000000004</v>
      </c>
      <c r="C762">
        <v>4660.41</v>
      </c>
      <c r="D762">
        <v>4500.8900000000003</v>
      </c>
      <c r="E762" s="2">
        <v>4639.7700000000004</v>
      </c>
      <c r="F762" s="16">
        <v>60311457792</v>
      </c>
      <c r="G762" s="3">
        <f t="shared" si="110"/>
        <v>2.751393524126744E-2</v>
      </c>
      <c r="H762" s="3">
        <f>1-E762/MAX(E$2:E762)</f>
        <v>0.21054753964472872</v>
      </c>
      <c r="I762" s="2">
        <f t="shared" si="113"/>
        <v>4558.3599999999997</v>
      </c>
      <c r="J762" s="2">
        <f t="shared" si="116"/>
        <v>4693.6783333333333</v>
      </c>
      <c r="K762" s="2">
        <f t="shared" si="117"/>
        <v>4793.7733333333335</v>
      </c>
      <c r="L762" s="2">
        <f t="shared" si="118"/>
        <v>4844.4237500000008</v>
      </c>
      <c r="M762" s="2">
        <f t="shared" si="119"/>
        <v>5082.4052083333308</v>
      </c>
      <c r="N762" s="2">
        <f t="shared" si="114"/>
        <v>4906.8674305555551</v>
      </c>
      <c r="O762" s="4" t="str">
        <f t="shared" si="115"/>
        <v>卖</v>
      </c>
      <c r="P762" s="4" t="str">
        <f t="shared" si="111"/>
        <v/>
      </c>
      <c r="Q762" s="3">
        <f>IF(O761="买",E762/E761-1,0)-IF(P762=1,计算结果!B$17,0)</f>
        <v>0</v>
      </c>
      <c r="R762" s="2">
        <f t="shared" si="112"/>
        <v>4.3286385500662972</v>
      </c>
      <c r="S762" s="3">
        <f>1-R762/MAX(R$2:R762)</f>
        <v>0.15160277499014552</v>
      </c>
    </row>
    <row r="763" spans="1:19" x14ac:dyDescent="0.15">
      <c r="A763" s="1">
        <v>39506</v>
      </c>
      <c r="B763">
        <v>4651.16</v>
      </c>
      <c r="C763">
        <v>4670.17</v>
      </c>
      <c r="D763">
        <v>4582.82</v>
      </c>
      <c r="E763" s="2">
        <v>4622.0600000000004</v>
      </c>
      <c r="F763" s="16">
        <v>50332557312</v>
      </c>
      <c r="G763" s="3">
        <f t="shared" si="110"/>
        <v>-3.816999549546618E-3</v>
      </c>
      <c r="H763" s="3">
        <f>1-E763/MAX(E$2:E763)</f>
        <v>0.21356087933029322</v>
      </c>
      <c r="I763" s="2">
        <f t="shared" si="113"/>
        <v>4592.4533333333338</v>
      </c>
      <c r="J763" s="2">
        <f t="shared" si="116"/>
        <v>4645.9016666666666</v>
      </c>
      <c r="K763" s="2">
        <f t="shared" si="117"/>
        <v>4768.7924999999996</v>
      </c>
      <c r="L763" s="2">
        <f t="shared" si="118"/>
        <v>4811.4066666666677</v>
      </c>
      <c r="M763" s="2">
        <f t="shared" si="119"/>
        <v>5076.9418749999968</v>
      </c>
      <c r="N763" s="2">
        <f t="shared" si="114"/>
        <v>4885.7136805555547</v>
      </c>
      <c r="O763" s="4" t="str">
        <f t="shared" si="115"/>
        <v>卖</v>
      </c>
      <c r="P763" s="4" t="str">
        <f t="shared" si="111"/>
        <v/>
      </c>
      <c r="Q763" s="3">
        <f>IF(O762="买",E763/E762-1,0)-IF(P763=1,计算结果!B$17,0)</f>
        <v>0</v>
      </c>
      <c r="R763" s="2">
        <f t="shared" si="112"/>
        <v>4.3286385500662972</v>
      </c>
      <c r="S763" s="3">
        <f>1-R763/MAX(R$2:R763)</f>
        <v>0.15160277499014552</v>
      </c>
    </row>
    <row r="764" spans="1:19" x14ac:dyDescent="0.15">
      <c r="A764" s="1">
        <v>39507</v>
      </c>
      <c r="B764">
        <v>4616.24</v>
      </c>
      <c r="C764">
        <v>4683.16</v>
      </c>
      <c r="D764">
        <v>4597.63</v>
      </c>
      <c r="E764" s="2">
        <v>4674.55</v>
      </c>
      <c r="F764" s="16">
        <v>47275048960</v>
      </c>
      <c r="G764" s="3">
        <f t="shared" si="110"/>
        <v>1.1356408181633304E-2</v>
      </c>
      <c r="H764" s="3">
        <f>1-E764/MAX(E$2:E764)</f>
        <v>0.20462975566596331</v>
      </c>
      <c r="I764" s="2">
        <f t="shared" si="113"/>
        <v>4645.46</v>
      </c>
      <c r="J764" s="2">
        <f t="shared" si="116"/>
        <v>4612.3216666666667</v>
      </c>
      <c r="K764" s="2">
        <f t="shared" si="117"/>
        <v>4756.998333333333</v>
      </c>
      <c r="L764" s="2">
        <f t="shared" si="118"/>
        <v>4791.774166666668</v>
      </c>
      <c r="M764" s="2">
        <f t="shared" si="119"/>
        <v>5070.627291666663</v>
      </c>
      <c r="N764" s="2">
        <f t="shared" si="114"/>
        <v>4873.133263888888</v>
      </c>
      <c r="O764" s="4" t="str">
        <f t="shared" si="115"/>
        <v>卖</v>
      </c>
      <c r="P764" s="4" t="str">
        <f t="shared" si="111"/>
        <v/>
      </c>
      <c r="Q764" s="3">
        <f>IF(O763="买",E764/E763-1,0)-IF(P764=1,计算结果!B$17,0)</f>
        <v>0</v>
      </c>
      <c r="R764" s="2">
        <f t="shared" si="112"/>
        <v>4.3286385500662972</v>
      </c>
      <c r="S764" s="3">
        <f>1-R764/MAX(R$2:R764)</f>
        <v>0.15160277499014552</v>
      </c>
    </row>
    <row r="765" spans="1:19" x14ac:dyDescent="0.15">
      <c r="A765" s="1">
        <v>39510</v>
      </c>
      <c r="B765">
        <v>4648.7299999999996</v>
      </c>
      <c r="C765">
        <v>4803.8999999999996</v>
      </c>
      <c r="D765">
        <v>4611.7</v>
      </c>
      <c r="E765" s="2">
        <v>4790.74</v>
      </c>
      <c r="F765" s="16">
        <v>79684960256</v>
      </c>
      <c r="G765" s="3">
        <f t="shared" si="110"/>
        <v>2.4855868479318755E-2</v>
      </c>
      <c r="H765" s="3">
        <f>1-E765/MAX(E$2:E765)</f>
        <v>0.18486013748043284</v>
      </c>
      <c r="I765" s="2">
        <f t="shared" si="113"/>
        <v>4695.7833333333338</v>
      </c>
      <c r="J765" s="2">
        <f t="shared" si="116"/>
        <v>4627.0716666666667</v>
      </c>
      <c r="K765" s="2">
        <f t="shared" si="117"/>
        <v>4749.5391666666665</v>
      </c>
      <c r="L765" s="2">
        <f t="shared" si="118"/>
        <v>4793.3104166666681</v>
      </c>
      <c r="M765" s="2">
        <f t="shared" si="119"/>
        <v>5069.2408333333296</v>
      </c>
      <c r="N765" s="2">
        <f t="shared" si="114"/>
        <v>4870.6968055555544</v>
      </c>
      <c r="O765" s="4" t="str">
        <f t="shared" si="115"/>
        <v>卖</v>
      </c>
      <c r="P765" s="4" t="str">
        <f t="shared" si="111"/>
        <v/>
      </c>
      <c r="Q765" s="3">
        <f>IF(O764="买",E765/E764-1,0)-IF(P765=1,计算结果!B$17,0)</f>
        <v>0</v>
      </c>
      <c r="R765" s="2">
        <f t="shared" si="112"/>
        <v>4.3286385500662972</v>
      </c>
      <c r="S765" s="3">
        <f>1-R765/MAX(R$2:R765)</f>
        <v>0.15160277499014552</v>
      </c>
    </row>
    <row r="766" spans="1:19" x14ac:dyDescent="0.15">
      <c r="A766" s="1">
        <v>39511</v>
      </c>
      <c r="B766">
        <v>4813.3999999999996</v>
      </c>
      <c r="C766">
        <v>4836.66</v>
      </c>
      <c r="D766">
        <v>4657.38</v>
      </c>
      <c r="E766" s="2">
        <v>4671.1499999999996</v>
      </c>
      <c r="F766" s="16">
        <v>88557682688</v>
      </c>
      <c r="G766" s="3">
        <f t="shared" si="110"/>
        <v>-2.496274062044701E-2</v>
      </c>
      <c r="H766" s="3">
        <f>1-E766/MAX(E$2:E766)</f>
        <v>0.20520826243789558</v>
      </c>
      <c r="I766" s="2">
        <f t="shared" si="113"/>
        <v>4712.1466666666665</v>
      </c>
      <c r="J766" s="2">
        <f t="shared" si="116"/>
        <v>4652.3</v>
      </c>
      <c r="K766" s="2">
        <f t="shared" si="117"/>
        <v>4737.6925000000001</v>
      </c>
      <c r="L766" s="2">
        <f t="shared" si="118"/>
        <v>4780.6454166666672</v>
      </c>
      <c r="M766" s="2">
        <f t="shared" si="119"/>
        <v>5065.9333333333298</v>
      </c>
      <c r="N766" s="2">
        <f t="shared" si="114"/>
        <v>4861.423749999999</v>
      </c>
      <c r="O766" s="4" t="str">
        <f t="shared" si="115"/>
        <v>卖</v>
      </c>
      <c r="P766" s="4" t="str">
        <f t="shared" si="111"/>
        <v/>
      </c>
      <c r="Q766" s="3">
        <f>IF(O765="买",E766/E765-1,0)-IF(P766=1,计算结果!B$17,0)</f>
        <v>0</v>
      </c>
      <c r="R766" s="2">
        <f t="shared" si="112"/>
        <v>4.3286385500662972</v>
      </c>
      <c r="S766" s="3">
        <f>1-R766/MAX(R$2:R766)</f>
        <v>0.15160277499014552</v>
      </c>
    </row>
    <row r="767" spans="1:19" x14ac:dyDescent="0.15">
      <c r="A767" s="1">
        <v>39512</v>
      </c>
      <c r="B767">
        <v>4650.5200000000004</v>
      </c>
      <c r="C767">
        <v>4689.97</v>
      </c>
      <c r="D767">
        <v>4519.74</v>
      </c>
      <c r="E767" s="2">
        <v>4628.72</v>
      </c>
      <c r="F767" s="16">
        <v>73479593984</v>
      </c>
      <c r="G767" s="3">
        <f t="shared" si="110"/>
        <v>-9.0834162893504988E-3</v>
      </c>
      <c r="H767" s="3">
        <f>1-E767/MAX(E$2:E767)</f>
        <v>0.21242768665350842</v>
      </c>
      <c r="I767" s="2">
        <f t="shared" si="113"/>
        <v>4696.87</v>
      </c>
      <c r="J767" s="2">
        <f t="shared" si="116"/>
        <v>4671.1650000000009</v>
      </c>
      <c r="K767" s="2">
        <f t="shared" si="117"/>
        <v>4714.1699999999992</v>
      </c>
      <c r="L767" s="2">
        <f t="shared" si="118"/>
        <v>4764.041666666667</v>
      </c>
      <c r="M767" s="2">
        <f t="shared" si="119"/>
        <v>5059.3172916666636</v>
      </c>
      <c r="N767" s="2">
        <f t="shared" si="114"/>
        <v>4845.8429861111099</v>
      </c>
      <c r="O767" s="4" t="str">
        <f t="shared" si="115"/>
        <v>卖</v>
      </c>
      <c r="P767" s="4" t="str">
        <f t="shared" si="111"/>
        <v/>
      </c>
      <c r="Q767" s="3">
        <f>IF(O766="买",E767/E766-1,0)-IF(P767=1,计算结果!B$17,0)</f>
        <v>0</v>
      </c>
      <c r="R767" s="2">
        <f t="shared" si="112"/>
        <v>4.3286385500662972</v>
      </c>
      <c r="S767" s="3">
        <f>1-R767/MAX(R$2:R767)</f>
        <v>0.15160277499014552</v>
      </c>
    </row>
    <row r="768" spans="1:19" x14ac:dyDescent="0.15">
      <c r="A768" s="1">
        <v>39513</v>
      </c>
      <c r="B768">
        <v>4645.07</v>
      </c>
      <c r="C768">
        <v>4746.58</v>
      </c>
      <c r="D768">
        <v>4592.62</v>
      </c>
      <c r="E768" s="2">
        <v>4685.03</v>
      </c>
      <c r="F768" s="16">
        <v>85710626816</v>
      </c>
      <c r="G768" s="3">
        <f t="shared" si="110"/>
        <v>1.2165350248016571E-2</v>
      </c>
      <c r="H768" s="3">
        <f>1-E768/MAX(E$2:E768)</f>
        <v>0.20284659361600765</v>
      </c>
      <c r="I768" s="2">
        <f t="shared" si="113"/>
        <v>4661.6333333333323</v>
      </c>
      <c r="J768" s="2">
        <f t="shared" si="116"/>
        <v>4678.708333333333</v>
      </c>
      <c r="K768" s="2">
        <f t="shared" si="117"/>
        <v>4686.1933333333336</v>
      </c>
      <c r="L768" s="2">
        <f t="shared" si="118"/>
        <v>4747.6916666666666</v>
      </c>
      <c r="M768" s="2">
        <f t="shared" si="119"/>
        <v>5051.9806249999974</v>
      </c>
      <c r="N768" s="2">
        <f t="shared" si="114"/>
        <v>4828.6218749999998</v>
      </c>
      <c r="O768" s="4" t="str">
        <f t="shared" si="115"/>
        <v>卖</v>
      </c>
      <c r="P768" s="4" t="str">
        <f t="shared" si="111"/>
        <v/>
      </c>
      <c r="Q768" s="3">
        <f>IF(O767="买",E768/E767-1,0)-IF(P768=1,计算结果!B$17,0)</f>
        <v>0</v>
      </c>
      <c r="R768" s="2">
        <f t="shared" si="112"/>
        <v>4.3286385500662972</v>
      </c>
      <c r="S768" s="3">
        <f>1-R768/MAX(R$2:R768)</f>
        <v>0.15160277499014552</v>
      </c>
    </row>
    <row r="769" spans="1:19" x14ac:dyDescent="0.15">
      <c r="A769" s="1">
        <v>39514</v>
      </c>
      <c r="B769">
        <v>4641.75</v>
      </c>
      <c r="C769">
        <v>4693.21</v>
      </c>
      <c r="D769">
        <v>4597.01</v>
      </c>
      <c r="E769" s="2">
        <v>4621.6899999999996</v>
      </c>
      <c r="F769" s="16">
        <v>60552445952</v>
      </c>
      <c r="G769" s="3">
        <f t="shared" si="110"/>
        <v>-1.3519657291415466E-2</v>
      </c>
      <c r="H769" s="3">
        <f>1-E769/MAX(E$2:E769)</f>
        <v>0.21362383447900368</v>
      </c>
      <c r="I769" s="2">
        <f t="shared" si="113"/>
        <v>4645.1466666666665</v>
      </c>
      <c r="J769" s="2">
        <f t="shared" si="116"/>
        <v>4678.6466666666665</v>
      </c>
      <c r="K769" s="2">
        <f t="shared" si="117"/>
        <v>4662.274166666667</v>
      </c>
      <c r="L769" s="2">
        <f t="shared" si="118"/>
        <v>4743.1004166666671</v>
      </c>
      <c r="M769" s="2">
        <f t="shared" si="119"/>
        <v>5041.9772916666643</v>
      </c>
      <c r="N769" s="2">
        <f t="shared" si="114"/>
        <v>4815.7839583333325</v>
      </c>
      <c r="O769" s="4" t="str">
        <f t="shared" si="115"/>
        <v>卖</v>
      </c>
      <c r="P769" s="4" t="str">
        <f t="shared" si="111"/>
        <v/>
      </c>
      <c r="Q769" s="3">
        <f>IF(O768="买",E769/E768-1,0)-IF(P769=1,计算结果!B$17,0)</f>
        <v>0</v>
      </c>
      <c r="R769" s="2">
        <f t="shared" si="112"/>
        <v>4.3286385500662972</v>
      </c>
      <c r="S769" s="3">
        <f>1-R769/MAX(R$2:R769)</f>
        <v>0.15160277499014552</v>
      </c>
    </row>
    <row r="770" spans="1:19" x14ac:dyDescent="0.15">
      <c r="A770" s="1">
        <v>39517</v>
      </c>
      <c r="B770">
        <v>4588.7299999999996</v>
      </c>
      <c r="C770">
        <v>4588.7700000000004</v>
      </c>
      <c r="D770">
        <v>4406.2299999999996</v>
      </c>
      <c r="E770" s="2">
        <v>4431.59</v>
      </c>
      <c r="F770" s="16">
        <v>61147377664</v>
      </c>
      <c r="G770" s="3">
        <f t="shared" si="110"/>
        <v>-4.1132139974771054E-2</v>
      </c>
      <c r="H770" s="3">
        <f>1-E770/MAX(E$2:E770)</f>
        <v>0.24596916899203702</v>
      </c>
      <c r="I770" s="2">
        <f t="shared" si="113"/>
        <v>4579.4366666666665</v>
      </c>
      <c r="J770" s="2">
        <f t="shared" si="116"/>
        <v>4638.1533333333327</v>
      </c>
      <c r="K770" s="2">
        <f t="shared" si="117"/>
        <v>4625.2375000000002</v>
      </c>
      <c r="L770" s="2">
        <f t="shared" si="118"/>
        <v>4729.33</v>
      </c>
      <c r="M770" s="2">
        <f t="shared" si="119"/>
        <v>5025.8202083333317</v>
      </c>
      <c r="N770" s="2">
        <f t="shared" si="114"/>
        <v>4793.4625694444439</v>
      </c>
      <c r="O770" s="4" t="str">
        <f t="shared" si="115"/>
        <v>卖</v>
      </c>
      <c r="P770" s="4" t="str">
        <f t="shared" si="111"/>
        <v/>
      </c>
      <c r="Q770" s="3">
        <f>IF(O769="买",E770/E769-1,0)-IF(P770=1,计算结果!B$17,0)</f>
        <v>0</v>
      </c>
      <c r="R770" s="2">
        <f t="shared" si="112"/>
        <v>4.3286385500662972</v>
      </c>
      <c r="S770" s="3">
        <f>1-R770/MAX(R$2:R770)</f>
        <v>0.15160277499014552</v>
      </c>
    </row>
    <row r="771" spans="1:19" x14ac:dyDescent="0.15">
      <c r="A771" s="1">
        <v>39518</v>
      </c>
      <c r="B771">
        <v>4393.28</v>
      </c>
      <c r="C771">
        <v>4441.18</v>
      </c>
      <c r="D771">
        <v>4315.18</v>
      </c>
      <c r="E771" s="2">
        <v>4441.18</v>
      </c>
      <c r="F771" s="16">
        <v>52344307712</v>
      </c>
      <c r="G771" s="3">
        <f t="shared" ref="G771:G834" si="120">E771/E770-1</f>
        <v>2.1640088546097669E-3</v>
      </c>
      <c r="H771" s="3">
        <f>1-E771/MAX(E$2:E771)</f>
        <v>0.24433743959708698</v>
      </c>
      <c r="I771" s="2">
        <f t="shared" si="113"/>
        <v>4498.1533333333327</v>
      </c>
      <c r="J771" s="2">
        <f t="shared" si="116"/>
        <v>4579.8933333333325</v>
      </c>
      <c r="K771" s="2">
        <f t="shared" si="117"/>
        <v>4603.4825000000001</v>
      </c>
      <c r="L771" s="2">
        <f t="shared" si="118"/>
        <v>4718.1020833333341</v>
      </c>
      <c r="M771" s="2">
        <f t="shared" si="119"/>
        <v>5009.6612499999983</v>
      </c>
      <c r="N771" s="2">
        <f t="shared" si="114"/>
        <v>4777.0819444444433</v>
      </c>
      <c r="O771" s="4" t="str">
        <f t="shared" si="115"/>
        <v>卖</v>
      </c>
      <c r="P771" s="4" t="str">
        <f t="shared" si="111"/>
        <v/>
      </c>
      <c r="Q771" s="3">
        <f>IF(O770="买",E771/E770-1,0)-IF(P771=1,计算结果!B$17,0)</f>
        <v>0</v>
      </c>
      <c r="R771" s="2">
        <f t="shared" si="112"/>
        <v>4.3286385500662972</v>
      </c>
      <c r="S771" s="3">
        <f>1-R771/MAX(R$2:R771)</f>
        <v>0.15160277499014552</v>
      </c>
    </row>
    <row r="772" spans="1:19" x14ac:dyDescent="0.15">
      <c r="A772" s="1">
        <v>39519</v>
      </c>
      <c r="B772">
        <v>4534.8100000000004</v>
      </c>
      <c r="C772">
        <v>4553.34</v>
      </c>
      <c r="D772">
        <v>4308.3500000000004</v>
      </c>
      <c r="E772" s="2">
        <v>4309.6499999999996</v>
      </c>
      <c r="F772" s="16">
        <v>55702634496</v>
      </c>
      <c r="G772" s="3">
        <f t="shared" si="120"/>
        <v>-2.9616002954169995E-2</v>
      </c>
      <c r="H772" s="3">
        <f>1-E772/MAX(E$2:E772)</f>
        <v>0.26671714421833526</v>
      </c>
      <c r="I772" s="2">
        <f t="shared" si="113"/>
        <v>4394.1400000000003</v>
      </c>
      <c r="J772" s="2">
        <f t="shared" si="116"/>
        <v>4519.6433333333334</v>
      </c>
      <c r="K772" s="2">
        <f t="shared" si="117"/>
        <v>4585.9716666666673</v>
      </c>
      <c r="L772" s="2">
        <f t="shared" si="118"/>
        <v>4705.1541666666662</v>
      </c>
      <c r="M772" s="2">
        <f t="shared" si="119"/>
        <v>4989.757499999997</v>
      </c>
      <c r="N772" s="2">
        <f t="shared" si="114"/>
        <v>4760.2944444444438</v>
      </c>
      <c r="O772" s="4" t="str">
        <f t="shared" si="115"/>
        <v>卖</v>
      </c>
      <c r="P772" s="4" t="str">
        <f t="shared" ref="P772:P835" si="121">IF(O771&lt;&gt;O772,1,"")</f>
        <v/>
      </c>
      <c r="Q772" s="3">
        <f>IF(O771="买",E772/E771-1,0)-IF(P772=1,计算结果!B$17,0)</f>
        <v>0</v>
      </c>
      <c r="R772" s="2">
        <f t="shared" ref="R772:R835" si="122">IFERROR(R771*(1+Q772),R771)</f>
        <v>4.3286385500662972</v>
      </c>
      <c r="S772" s="3">
        <f>1-R772/MAX(R$2:R772)</f>
        <v>0.15160277499014552</v>
      </c>
    </row>
    <row r="773" spans="1:19" x14ac:dyDescent="0.15">
      <c r="A773" s="1">
        <v>39520</v>
      </c>
      <c r="B773">
        <v>4266.2700000000004</v>
      </c>
      <c r="C773">
        <v>4296.3599999999997</v>
      </c>
      <c r="D773">
        <v>4121.2700000000004</v>
      </c>
      <c r="E773" s="2">
        <v>4198.96</v>
      </c>
      <c r="F773" s="16">
        <v>65769467904</v>
      </c>
      <c r="G773" s="3">
        <f t="shared" si="120"/>
        <v>-2.5684220296311677E-2</v>
      </c>
      <c r="H773" s="3">
        <f>1-E773/MAX(E$2:E773)</f>
        <v>0.2855509426257401</v>
      </c>
      <c r="I773" s="2">
        <f t="shared" ref="I773:I836" si="123">AVERAGE(E771:E773)</f>
        <v>4316.5966666666673</v>
      </c>
      <c r="J773" s="2">
        <f t="shared" si="116"/>
        <v>4448.0166666666664</v>
      </c>
      <c r="K773" s="2">
        <f t="shared" si="117"/>
        <v>4559.5908333333336</v>
      </c>
      <c r="L773" s="2">
        <f t="shared" si="118"/>
        <v>4689.6133333333328</v>
      </c>
      <c r="M773" s="2">
        <f t="shared" si="119"/>
        <v>4965.4122916666647</v>
      </c>
      <c r="N773" s="2">
        <f t="shared" ref="N773:N836" si="124">IFERROR(AVERAGE(K773:M773),"")</f>
        <v>4738.2054861111101</v>
      </c>
      <c r="O773" s="4" t="str">
        <f t="shared" ref="O773:O836" si="125">IF(E773&gt;N773,"买","卖")</f>
        <v>卖</v>
      </c>
      <c r="P773" s="4" t="str">
        <f t="shared" si="121"/>
        <v/>
      </c>
      <c r="Q773" s="3">
        <f>IF(O772="买",E773/E772-1,0)-IF(P773=1,计算结果!B$17,0)</f>
        <v>0</v>
      </c>
      <c r="R773" s="2">
        <f t="shared" si="122"/>
        <v>4.3286385500662972</v>
      </c>
      <c r="S773" s="3">
        <f>1-R773/MAX(R$2:R773)</f>
        <v>0.15160277499014552</v>
      </c>
    </row>
    <row r="774" spans="1:19" x14ac:dyDescent="0.15">
      <c r="A774" s="1">
        <v>39521</v>
      </c>
      <c r="B774">
        <v>4179.4399999999996</v>
      </c>
      <c r="C774">
        <v>4212.41</v>
      </c>
      <c r="D774">
        <v>4092.79</v>
      </c>
      <c r="E774" s="2">
        <v>4157.87</v>
      </c>
      <c r="F774" s="16">
        <v>45564248064</v>
      </c>
      <c r="G774" s="3">
        <f t="shared" si="120"/>
        <v>-9.7857564730314817E-3</v>
      </c>
      <c r="H774" s="3">
        <f>1-E774/MAX(E$2:E774)</f>
        <v>0.29254236711359149</v>
      </c>
      <c r="I774" s="2">
        <f t="shared" si="123"/>
        <v>4222.16</v>
      </c>
      <c r="J774" s="2">
        <f t="shared" si="116"/>
        <v>4360.1566666666668</v>
      </c>
      <c r="K774" s="2">
        <f t="shared" si="117"/>
        <v>4519.4324999999999</v>
      </c>
      <c r="L774" s="2">
        <f t="shared" si="118"/>
        <v>4656.6029166666658</v>
      </c>
      <c r="M774" s="2">
        <f t="shared" si="119"/>
        <v>4940.8206249999976</v>
      </c>
      <c r="N774" s="2">
        <f t="shared" si="124"/>
        <v>4705.6186805555544</v>
      </c>
      <c r="O774" s="4" t="str">
        <f t="shared" si="125"/>
        <v>卖</v>
      </c>
      <c r="P774" s="4" t="str">
        <f t="shared" si="121"/>
        <v/>
      </c>
      <c r="Q774" s="3">
        <f>IF(O773="买",E774/E773-1,0)-IF(P774=1,计算结果!B$17,0)</f>
        <v>0</v>
      </c>
      <c r="R774" s="2">
        <f t="shared" si="122"/>
        <v>4.3286385500662972</v>
      </c>
      <c r="S774" s="3">
        <f>1-R774/MAX(R$2:R774)</f>
        <v>0.15160277499014552</v>
      </c>
    </row>
    <row r="775" spans="1:19" x14ac:dyDescent="0.15">
      <c r="A775" s="1">
        <v>39524</v>
      </c>
      <c r="B775">
        <v>4138.88</v>
      </c>
      <c r="C775">
        <v>4138.88</v>
      </c>
      <c r="D775">
        <v>3958.29</v>
      </c>
      <c r="E775" s="2">
        <v>3965.28</v>
      </c>
      <c r="F775" s="16">
        <v>52376088576</v>
      </c>
      <c r="G775" s="3">
        <f t="shared" si="120"/>
        <v>-4.6319389495101948E-2</v>
      </c>
      <c r="H775" s="3">
        <f>1-E775/MAX(E$2:E775)</f>
        <v>0.32531137276253996</v>
      </c>
      <c r="I775" s="2">
        <f t="shared" si="123"/>
        <v>4107.37</v>
      </c>
      <c r="J775" s="2">
        <f t="shared" si="116"/>
        <v>4250.7550000000001</v>
      </c>
      <c r="K775" s="2">
        <f t="shared" si="117"/>
        <v>4464.7008333333333</v>
      </c>
      <c r="L775" s="2">
        <f t="shared" si="118"/>
        <v>4616.7466666666669</v>
      </c>
      <c r="M775" s="2">
        <f t="shared" si="119"/>
        <v>4911.2410416666644</v>
      </c>
      <c r="N775" s="2">
        <f t="shared" si="124"/>
        <v>4664.2295138888885</v>
      </c>
      <c r="O775" s="4" t="str">
        <f t="shared" si="125"/>
        <v>卖</v>
      </c>
      <c r="P775" s="4" t="str">
        <f t="shared" si="121"/>
        <v/>
      </c>
      <c r="Q775" s="3">
        <f>IF(O774="买",E775/E774-1,0)-IF(P775=1,计算结果!B$17,0)</f>
        <v>0</v>
      </c>
      <c r="R775" s="2">
        <f t="shared" si="122"/>
        <v>4.3286385500662972</v>
      </c>
      <c r="S775" s="3">
        <f>1-R775/MAX(R$2:R775)</f>
        <v>0.15160277499014552</v>
      </c>
    </row>
    <row r="776" spans="1:19" x14ac:dyDescent="0.15">
      <c r="A776" s="1">
        <v>39525</v>
      </c>
      <c r="B776">
        <v>3924.87</v>
      </c>
      <c r="C776">
        <v>3996.96</v>
      </c>
      <c r="D776">
        <v>3700.35</v>
      </c>
      <c r="E776" s="2">
        <v>3763.95</v>
      </c>
      <c r="F776" s="16">
        <v>58459480064</v>
      </c>
      <c r="G776" s="3">
        <f t="shared" si="120"/>
        <v>-5.0773211475608426E-2</v>
      </c>
      <c r="H776" s="3">
        <f>1-E776/MAX(E$2:E776)</f>
        <v>0.35956748111345538</v>
      </c>
      <c r="I776" s="2">
        <f t="shared" si="123"/>
        <v>3962.3666666666663</v>
      </c>
      <c r="J776" s="2">
        <f t="shared" ref="J776:J839" si="126">AVERAGE(E771:E776)</f>
        <v>4139.4816666666666</v>
      </c>
      <c r="K776" s="2">
        <f t="shared" si="117"/>
        <v>4388.8175000000001</v>
      </c>
      <c r="L776" s="2">
        <f t="shared" si="118"/>
        <v>4572.9079166666661</v>
      </c>
      <c r="M776" s="2">
        <f t="shared" si="119"/>
        <v>4876.6977083333322</v>
      </c>
      <c r="N776" s="2">
        <f t="shared" si="124"/>
        <v>4612.8077083333328</v>
      </c>
      <c r="O776" s="4" t="str">
        <f t="shared" si="125"/>
        <v>卖</v>
      </c>
      <c r="P776" s="4" t="str">
        <f t="shared" si="121"/>
        <v/>
      </c>
      <c r="Q776" s="3">
        <f>IF(O775="买",E776/E775-1,0)-IF(P776=1,计算结果!B$17,0)</f>
        <v>0</v>
      </c>
      <c r="R776" s="2">
        <f t="shared" si="122"/>
        <v>4.3286385500662972</v>
      </c>
      <c r="S776" s="3">
        <f>1-R776/MAX(R$2:R776)</f>
        <v>0.15160277499014552</v>
      </c>
    </row>
    <row r="777" spans="1:19" x14ac:dyDescent="0.15">
      <c r="A777" s="1">
        <v>39526</v>
      </c>
      <c r="B777">
        <v>3837.6</v>
      </c>
      <c r="C777">
        <v>3954.47</v>
      </c>
      <c r="D777">
        <v>3776.3</v>
      </c>
      <c r="E777" s="2">
        <v>3888.86</v>
      </c>
      <c r="F777" s="16">
        <v>68823711744</v>
      </c>
      <c r="G777" s="3">
        <f t="shared" si="120"/>
        <v>3.3185881852840771E-2</v>
      </c>
      <c r="H777" s="3">
        <f>1-E777/MAX(E$2:E777)</f>
        <v>0.33831416320696928</v>
      </c>
      <c r="I777" s="2">
        <f t="shared" si="123"/>
        <v>3872.6966666666667</v>
      </c>
      <c r="J777" s="2">
        <f t="shared" si="126"/>
        <v>4047.4283333333333</v>
      </c>
      <c r="K777" s="2">
        <f t="shared" si="117"/>
        <v>4313.6608333333324</v>
      </c>
      <c r="L777" s="2">
        <f t="shared" si="118"/>
        <v>4531.5999999999995</v>
      </c>
      <c r="M777" s="2">
        <f t="shared" si="119"/>
        <v>4843.4729166666648</v>
      </c>
      <c r="N777" s="2">
        <f t="shared" si="124"/>
        <v>4562.9112499999983</v>
      </c>
      <c r="O777" s="4" t="str">
        <f t="shared" si="125"/>
        <v>卖</v>
      </c>
      <c r="P777" s="4" t="str">
        <f t="shared" si="121"/>
        <v/>
      </c>
      <c r="Q777" s="3">
        <f>IF(O776="买",E777/E776-1,0)-IF(P777=1,计算结果!B$17,0)</f>
        <v>0</v>
      </c>
      <c r="R777" s="2">
        <f t="shared" si="122"/>
        <v>4.3286385500662972</v>
      </c>
      <c r="S777" s="3">
        <f>1-R777/MAX(R$2:R777)</f>
        <v>0.15160277499014552</v>
      </c>
    </row>
    <row r="778" spans="1:19" x14ac:dyDescent="0.15">
      <c r="A778" s="1">
        <v>39527</v>
      </c>
      <c r="B778">
        <v>3833.21</v>
      </c>
      <c r="C778">
        <v>4044.69</v>
      </c>
      <c r="D778">
        <v>3658.04</v>
      </c>
      <c r="E778" s="2">
        <v>4001.83</v>
      </c>
      <c r="F778" s="16">
        <v>82432598016</v>
      </c>
      <c r="G778" s="3">
        <f t="shared" si="120"/>
        <v>2.9049644368786653E-2</v>
      </c>
      <c r="H778" s="3">
        <f>1-E778/MAX(E$2:E778)</f>
        <v>0.31909242496426871</v>
      </c>
      <c r="I778" s="2">
        <f t="shared" si="123"/>
        <v>3884.8799999999997</v>
      </c>
      <c r="J778" s="2">
        <f t="shared" si="126"/>
        <v>3996.125</v>
      </c>
      <c r="K778" s="2">
        <f t="shared" si="117"/>
        <v>4257.8841666666667</v>
      </c>
      <c r="L778" s="2">
        <f t="shared" si="118"/>
        <v>4497.788333333333</v>
      </c>
      <c r="M778" s="2">
        <f t="shared" si="119"/>
        <v>4811.0820833333319</v>
      </c>
      <c r="N778" s="2">
        <f t="shared" si="124"/>
        <v>4522.2515277777775</v>
      </c>
      <c r="O778" s="4" t="str">
        <f t="shared" si="125"/>
        <v>卖</v>
      </c>
      <c r="P778" s="4" t="str">
        <f t="shared" si="121"/>
        <v/>
      </c>
      <c r="Q778" s="3">
        <f>IF(O777="买",E778/E777-1,0)-IF(P778=1,计算结果!B$17,0)</f>
        <v>0</v>
      </c>
      <c r="R778" s="2">
        <f t="shared" si="122"/>
        <v>4.3286385500662972</v>
      </c>
      <c r="S778" s="3">
        <f>1-R778/MAX(R$2:R778)</f>
        <v>0.15160277499014552</v>
      </c>
    </row>
    <row r="779" spans="1:19" x14ac:dyDescent="0.15">
      <c r="A779" s="1">
        <v>39528</v>
      </c>
      <c r="B779">
        <v>3998.2</v>
      </c>
      <c r="C779">
        <v>4083.16</v>
      </c>
      <c r="D779">
        <v>3958.97</v>
      </c>
      <c r="E779" s="2">
        <v>4037.83</v>
      </c>
      <c r="F779" s="16">
        <v>74985406464</v>
      </c>
      <c r="G779" s="3">
        <f t="shared" si="120"/>
        <v>8.995884382894781E-3</v>
      </c>
      <c r="H779" s="3">
        <f>1-E779/MAX(E$2:E779)</f>
        <v>0.31296705914380996</v>
      </c>
      <c r="I779" s="2">
        <f t="shared" si="123"/>
        <v>3976.1733333333336</v>
      </c>
      <c r="J779" s="2">
        <f t="shared" si="126"/>
        <v>3969.2700000000004</v>
      </c>
      <c r="K779" s="2">
        <f t="shared" si="117"/>
        <v>4208.6433333333334</v>
      </c>
      <c r="L779" s="2">
        <f t="shared" si="118"/>
        <v>4461.4066666666668</v>
      </c>
      <c r="M779" s="2">
        <f t="shared" si="119"/>
        <v>4780.0358333333306</v>
      </c>
      <c r="N779" s="2">
        <f t="shared" si="124"/>
        <v>4483.3619444444439</v>
      </c>
      <c r="O779" s="4" t="str">
        <f t="shared" si="125"/>
        <v>卖</v>
      </c>
      <c r="P779" s="4" t="str">
        <f t="shared" si="121"/>
        <v/>
      </c>
      <c r="Q779" s="3">
        <f>IF(O778="买",E779/E778-1,0)-IF(P779=1,计算结果!B$17,0)</f>
        <v>0</v>
      </c>
      <c r="R779" s="2">
        <f t="shared" si="122"/>
        <v>4.3286385500662972</v>
      </c>
      <c r="S779" s="3">
        <f>1-R779/MAX(R$2:R779)</f>
        <v>0.15160277499014552</v>
      </c>
    </row>
    <row r="780" spans="1:19" x14ac:dyDescent="0.15">
      <c r="A780" s="1">
        <v>39531</v>
      </c>
      <c r="B780">
        <v>4086.07</v>
      </c>
      <c r="C780">
        <v>4103.57</v>
      </c>
      <c r="D780">
        <v>3857.09</v>
      </c>
      <c r="E780" s="2">
        <v>3857.09</v>
      </c>
      <c r="F780" s="16">
        <v>63943569408</v>
      </c>
      <c r="G780" s="3">
        <f t="shared" si="120"/>
        <v>-4.4761666538710054E-2</v>
      </c>
      <c r="H780" s="3">
        <f>1-E780/MAX(E$2:E780)</f>
        <v>0.34371979854352408</v>
      </c>
      <c r="I780" s="2">
        <f t="shared" si="123"/>
        <v>3965.5833333333335</v>
      </c>
      <c r="J780" s="2">
        <f t="shared" si="126"/>
        <v>3919.14</v>
      </c>
      <c r="K780" s="2">
        <f t="shared" si="117"/>
        <v>4139.6483333333335</v>
      </c>
      <c r="L780" s="2">
        <f t="shared" si="118"/>
        <v>4412.9208333333327</v>
      </c>
      <c r="M780" s="2">
        <f t="shared" si="119"/>
        <v>4743.4385416666646</v>
      </c>
      <c r="N780" s="2">
        <f t="shared" si="124"/>
        <v>4432.0025694444439</v>
      </c>
      <c r="O780" s="4" t="str">
        <f t="shared" si="125"/>
        <v>卖</v>
      </c>
      <c r="P780" s="4" t="str">
        <f t="shared" si="121"/>
        <v/>
      </c>
      <c r="Q780" s="3">
        <f>IF(O779="买",E780/E779-1,0)-IF(P780=1,计算结果!B$17,0)</f>
        <v>0</v>
      </c>
      <c r="R780" s="2">
        <f t="shared" si="122"/>
        <v>4.3286385500662972</v>
      </c>
      <c r="S780" s="3">
        <f>1-R780/MAX(R$2:R780)</f>
        <v>0.15160277499014552</v>
      </c>
    </row>
    <row r="781" spans="1:19" x14ac:dyDescent="0.15">
      <c r="A781" s="1">
        <v>39532</v>
      </c>
      <c r="B781">
        <v>3780.46</v>
      </c>
      <c r="C781">
        <v>3937.67</v>
      </c>
      <c r="D781">
        <v>3747.02</v>
      </c>
      <c r="E781" s="2">
        <v>3905.77</v>
      </c>
      <c r="F781" s="16">
        <v>58292420608</v>
      </c>
      <c r="G781" s="3">
        <f t="shared" si="120"/>
        <v>1.2620913694002533E-2</v>
      </c>
      <c r="H781" s="3">
        <f>1-E781/MAX(E$2:E781)</f>
        <v>0.33543694276185942</v>
      </c>
      <c r="I781" s="2">
        <f t="shared" si="123"/>
        <v>3933.5633333333335</v>
      </c>
      <c r="J781" s="2">
        <f t="shared" si="126"/>
        <v>3909.2216666666664</v>
      </c>
      <c r="K781" s="2">
        <f t="shared" si="117"/>
        <v>4079.9883333333328</v>
      </c>
      <c r="L781" s="2">
        <f t="shared" si="118"/>
        <v>4371.1312500000004</v>
      </c>
      <c r="M781" s="2">
        <f t="shared" si="119"/>
        <v>4706.6389583333312</v>
      </c>
      <c r="N781" s="2">
        <f t="shared" si="124"/>
        <v>4385.9195138888881</v>
      </c>
      <c r="O781" s="4" t="str">
        <f t="shared" si="125"/>
        <v>卖</v>
      </c>
      <c r="P781" s="4" t="str">
        <f t="shared" si="121"/>
        <v/>
      </c>
      <c r="Q781" s="3">
        <f>IF(O780="买",E781/E780-1,0)-IF(P781=1,计算结果!B$17,0)</f>
        <v>0</v>
      </c>
      <c r="R781" s="2">
        <f t="shared" si="122"/>
        <v>4.3286385500662972</v>
      </c>
      <c r="S781" s="3">
        <f>1-R781/MAX(R$2:R781)</f>
        <v>0.15160277499014552</v>
      </c>
    </row>
    <row r="782" spans="1:19" x14ac:dyDescent="0.15">
      <c r="A782" s="1">
        <v>39533</v>
      </c>
      <c r="B782">
        <v>3926.86</v>
      </c>
      <c r="C782">
        <v>4001.55</v>
      </c>
      <c r="D782">
        <v>3888.02</v>
      </c>
      <c r="E782" s="2">
        <v>3914.37</v>
      </c>
      <c r="F782" s="16">
        <v>52026060800</v>
      </c>
      <c r="G782" s="3">
        <f t="shared" si="120"/>
        <v>2.2018705658550797E-3</v>
      </c>
      <c r="H782" s="3">
        <f>1-E782/MAX(E$2:E782)</f>
        <v>0.333973660926972</v>
      </c>
      <c r="I782" s="2">
        <f t="shared" si="123"/>
        <v>3892.41</v>
      </c>
      <c r="J782" s="2">
        <f t="shared" si="126"/>
        <v>3934.2916666666665</v>
      </c>
      <c r="K782" s="2">
        <f t="shared" ref="K782:K845" si="127">AVERAGE(E771:E782)</f>
        <v>4036.8866666666668</v>
      </c>
      <c r="L782" s="2">
        <f t="shared" si="118"/>
        <v>4331.0620833333332</v>
      </c>
      <c r="M782" s="2">
        <f t="shared" si="119"/>
        <v>4669.4560416666645</v>
      </c>
      <c r="N782" s="2">
        <f t="shared" si="124"/>
        <v>4345.8015972222211</v>
      </c>
      <c r="O782" s="4" t="str">
        <f t="shared" si="125"/>
        <v>卖</v>
      </c>
      <c r="P782" s="4" t="str">
        <f t="shared" si="121"/>
        <v/>
      </c>
      <c r="Q782" s="3">
        <f>IF(O781="买",E782/E781-1,0)-IF(P782=1,计算结果!B$17,0)</f>
        <v>0</v>
      </c>
      <c r="R782" s="2">
        <f t="shared" si="122"/>
        <v>4.3286385500662972</v>
      </c>
      <c r="S782" s="3">
        <f>1-R782/MAX(R$2:R782)</f>
        <v>0.15160277499014552</v>
      </c>
    </row>
    <row r="783" spans="1:19" x14ac:dyDescent="0.15">
      <c r="A783" s="1">
        <v>39534</v>
      </c>
      <c r="B783">
        <v>3847.44</v>
      </c>
      <c r="C783">
        <v>3873.61</v>
      </c>
      <c r="D783">
        <v>3745.88</v>
      </c>
      <c r="E783" s="2">
        <v>3748.92</v>
      </c>
      <c r="F783" s="16">
        <v>55151411200</v>
      </c>
      <c r="G783" s="3">
        <f t="shared" si="120"/>
        <v>-4.2267338039071345E-2</v>
      </c>
      <c r="H783" s="3">
        <f>1-E783/MAX(E$2:E783)</f>
        <v>0.36212482134349688</v>
      </c>
      <c r="I783" s="2">
        <f t="shared" si="123"/>
        <v>3856.353333333333</v>
      </c>
      <c r="J783" s="2">
        <f t="shared" si="126"/>
        <v>3910.9683333333328</v>
      </c>
      <c r="K783" s="2">
        <f t="shared" si="127"/>
        <v>3979.1983333333337</v>
      </c>
      <c r="L783" s="2">
        <f t="shared" si="118"/>
        <v>4291.3404166666669</v>
      </c>
      <c r="M783" s="2">
        <f t="shared" si="119"/>
        <v>4628.1468749999976</v>
      </c>
      <c r="N783" s="2">
        <f t="shared" si="124"/>
        <v>4299.5618749999994</v>
      </c>
      <c r="O783" s="4" t="str">
        <f t="shared" si="125"/>
        <v>卖</v>
      </c>
      <c r="P783" s="4" t="str">
        <f t="shared" si="121"/>
        <v/>
      </c>
      <c r="Q783" s="3">
        <f>IF(O782="买",E783/E782-1,0)-IF(P783=1,计算结果!B$17,0)</f>
        <v>0</v>
      </c>
      <c r="R783" s="2">
        <f t="shared" si="122"/>
        <v>4.3286385500662972</v>
      </c>
      <c r="S783" s="3">
        <f>1-R783/MAX(R$2:R783)</f>
        <v>0.15160277499014552</v>
      </c>
    </row>
    <row r="784" spans="1:19" x14ac:dyDescent="0.15">
      <c r="A784" s="1">
        <v>39535</v>
      </c>
      <c r="B784">
        <v>3712.98</v>
      </c>
      <c r="C784">
        <v>3925.86</v>
      </c>
      <c r="D784">
        <v>3661.38</v>
      </c>
      <c r="E784" s="2">
        <v>3918.16</v>
      </c>
      <c r="F784" s="16">
        <v>72726085632</v>
      </c>
      <c r="G784" s="3">
        <f t="shared" si="120"/>
        <v>4.5143668043063023E-2</v>
      </c>
      <c r="H784" s="3">
        <f>1-E784/MAX(E$2:E784)</f>
        <v>0.33332879602531817</v>
      </c>
      <c r="I784" s="2">
        <f t="shared" si="123"/>
        <v>3860.4833333333336</v>
      </c>
      <c r="J784" s="2">
        <f t="shared" si="126"/>
        <v>3897.023333333334</v>
      </c>
      <c r="K784" s="2">
        <f t="shared" si="127"/>
        <v>3946.5741666666668</v>
      </c>
      <c r="L784" s="2">
        <f t="shared" si="118"/>
        <v>4266.2729166666668</v>
      </c>
      <c r="M784" s="2">
        <f t="shared" si="119"/>
        <v>4591.099166666666</v>
      </c>
      <c r="N784" s="2">
        <f t="shared" si="124"/>
        <v>4267.9820833333333</v>
      </c>
      <c r="O784" s="4" t="str">
        <f t="shared" si="125"/>
        <v>卖</v>
      </c>
      <c r="P784" s="4" t="str">
        <f t="shared" si="121"/>
        <v/>
      </c>
      <c r="Q784" s="3">
        <f>IF(O783="买",E784/E783-1,0)-IF(P784=1,计算结果!B$17,0)</f>
        <v>0</v>
      </c>
      <c r="R784" s="2">
        <f t="shared" si="122"/>
        <v>4.3286385500662972</v>
      </c>
      <c r="S784" s="3">
        <f>1-R784/MAX(R$2:R784)</f>
        <v>0.15160277499014552</v>
      </c>
    </row>
    <row r="785" spans="1:19" x14ac:dyDescent="0.15">
      <c r="A785" s="1">
        <v>39538</v>
      </c>
      <c r="B785">
        <v>3802.21</v>
      </c>
      <c r="C785">
        <v>3891.66</v>
      </c>
      <c r="D785">
        <v>3780.12</v>
      </c>
      <c r="E785" s="2">
        <v>3790.53</v>
      </c>
      <c r="F785" s="16">
        <v>51166601216</v>
      </c>
      <c r="G785" s="3">
        <f t="shared" si="120"/>
        <v>-3.2573963288890617E-2</v>
      </c>
      <c r="H785" s="3">
        <f>1-E785/MAX(E$2:E785)</f>
        <v>0.35504491934935001</v>
      </c>
      <c r="I785" s="2">
        <f t="shared" si="123"/>
        <v>3819.2033333333334</v>
      </c>
      <c r="J785" s="2">
        <f t="shared" si="126"/>
        <v>3855.8066666666659</v>
      </c>
      <c r="K785" s="2">
        <f t="shared" si="127"/>
        <v>3912.5383333333339</v>
      </c>
      <c r="L785" s="2">
        <f t="shared" si="118"/>
        <v>4236.0645833333338</v>
      </c>
      <c r="M785" s="2">
        <f t="shared" si="119"/>
        <v>4555.3660416666653</v>
      </c>
      <c r="N785" s="2">
        <f t="shared" si="124"/>
        <v>4234.6563194444443</v>
      </c>
      <c r="O785" s="4" t="str">
        <f t="shared" si="125"/>
        <v>卖</v>
      </c>
      <c r="P785" s="4" t="str">
        <f t="shared" si="121"/>
        <v/>
      </c>
      <c r="Q785" s="3">
        <f>IF(O784="买",E785/E784-1,0)-IF(P785=1,计算结果!B$17,0)</f>
        <v>0</v>
      </c>
      <c r="R785" s="2">
        <f t="shared" si="122"/>
        <v>4.3286385500662972</v>
      </c>
      <c r="S785" s="3">
        <f>1-R785/MAX(R$2:R785)</f>
        <v>0.15160277499014552</v>
      </c>
    </row>
    <row r="786" spans="1:19" x14ac:dyDescent="0.15">
      <c r="A786" s="1">
        <v>39539</v>
      </c>
      <c r="B786">
        <v>3776.27</v>
      </c>
      <c r="C786">
        <v>3815.16</v>
      </c>
      <c r="D786">
        <v>3566.21</v>
      </c>
      <c r="E786" s="2">
        <v>3582.85</v>
      </c>
      <c r="F786" s="16">
        <v>58962079744</v>
      </c>
      <c r="G786" s="3">
        <f t="shared" si="120"/>
        <v>-5.4789171962759897E-2</v>
      </c>
      <c r="H786" s="3">
        <f>1-E786/MAX(E$2:E786)</f>
        <v>0.39038147417137414</v>
      </c>
      <c r="I786" s="2">
        <f t="shared" si="123"/>
        <v>3763.8466666666668</v>
      </c>
      <c r="J786" s="2">
        <f t="shared" si="126"/>
        <v>3810.1</v>
      </c>
      <c r="K786" s="2">
        <f t="shared" si="127"/>
        <v>3864.6199999999994</v>
      </c>
      <c r="L786" s="2">
        <f t="shared" si="118"/>
        <v>4192.0262499999999</v>
      </c>
      <c r="M786" s="2">
        <f t="shared" si="119"/>
        <v>4518.2249999999995</v>
      </c>
      <c r="N786" s="2">
        <f t="shared" si="124"/>
        <v>4191.6237499999997</v>
      </c>
      <c r="O786" s="4" t="str">
        <f t="shared" si="125"/>
        <v>卖</v>
      </c>
      <c r="P786" s="4" t="str">
        <f t="shared" si="121"/>
        <v/>
      </c>
      <c r="Q786" s="3">
        <f>IF(O785="买",E786/E785-1,0)-IF(P786=1,计算结果!B$17,0)</f>
        <v>0</v>
      </c>
      <c r="R786" s="2">
        <f t="shared" si="122"/>
        <v>4.3286385500662972</v>
      </c>
      <c r="S786" s="3">
        <f>1-R786/MAX(R$2:R786)</f>
        <v>0.15160277499014552</v>
      </c>
    </row>
    <row r="787" spans="1:19" x14ac:dyDescent="0.15">
      <c r="A787" s="1">
        <v>39540</v>
      </c>
      <c r="B787">
        <v>3621.39</v>
      </c>
      <c r="C787">
        <v>3698.53</v>
      </c>
      <c r="D787">
        <v>3493.18</v>
      </c>
      <c r="E787" s="2">
        <v>3547.98</v>
      </c>
      <c r="F787" s="16">
        <v>70102761472</v>
      </c>
      <c r="G787" s="3">
        <f t="shared" si="120"/>
        <v>-9.7324755432127708E-3</v>
      </c>
      <c r="H787" s="3">
        <f>1-E787/MAX(E$2:E787)</f>
        <v>0.39631457156469063</v>
      </c>
      <c r="I787" s="2">
        <f t="shared" si="123"/>
        <v>3640.4533333333334</v>
      </c>
      <c r="J787" s="2">
        <f t="shared" si="126"/>
        <v>3750.4683333333337</v>
      </c>
      <c r="K787" s="2">
        <f t="shared" si="127"/>
        <v>3829.8449999999998</v>
      </c>
      <c r="L787" s="2">
        <f t="shared" si="118"/>
        <v>4147.2729166666659</v>
      </c>
      <c r="M787" s="2">
        <f t="shared" si="119"/>
        <v>4479.3397916666663</v>
      </c>
      <c r="N787" s="2">
        <f t="shared" si="124"/>
        <v>4152.1525694444435</v>
      </c>
      <c r="O787" s="4" t="str">
        <f t="shared" si="125"/>
        <v>卖</v>
      </c>
      <c r="P787" s="4" t="str">
        <f t="shared" si="121"/>
        <v/>
      </c>
      <c r="Q787" s="3">
        <f>IF(O786="买",E787/E786-1,0)-IF(P787=1,计算结果!B$17,0)</f>
        <v>0</v>
      </c>
      <c r="R787" s="2">
        <f t="shared" si="122"/>
        <v>4.3286385500662972</v>
      </c>
      <c r="S787" s="3">
        <f>1-R787/MAX(R$2:R787)</f>
        <v>0.15160277499014552</v>
      </c>
    </row>
    <row r="788" spans="1:19" x14ac:dyDescent="0.15">
      <c r="A788" s="1">
        <v>39541</v>
      </c>
      <c r="B788">
        <v>3518.22</v>
      </c>
      <c r="C788">
        <v>3665.65</v>
      </c>
      <c r="D788">
        <v>3457.62</v>
      </c>
      <c r="E788" s="2">
        <v>3650.7</v>
      </c>
      <c r="F788" s="16">
        <v>54233903104</v>
      </c>
      <c r="G788" s="3">
        <f t="shared" si="120"/>
        <v>2.8951685184245735E-2</v>
      </c>
      <c r="H788" s="3">
        <f>1-E788/MAX(E$2:E788)</f>
        <v>0.37883686109031511</v>
      </c>
      <c r="I788" s="2">
        <f t="shared" si="123"/>
        <v>3593.8433333333328</v>
      </c>
      <c r="J788" s="2">
        <f t="shared" si="126"/>
        <v>3706.523333333334</v>
      </c>
      <c r="K788" s="2">
        <f t="shared" si="127"/>
        <v>3820.4074999999998</v>
      </c>
      <c r="L788" s="2">
        <f t="shared" si="118"/>
        <v>4104.6125000000002</v>
      </c>
      <c r="M788" s="2">
        <f t="shared" si="119"/>
        <v>4448.1933333333336</v>
      </c>
      <c r="N788" s="2">
        <f t="shared" si="124"/>
        <v>4124.4044444444444</v>
      </c>
      <c r="O788" s="4" t="str">
        <f t="shared" si="125"/>
        <v>卖</v>
      </c>
      <c r="P788" s="4" t="str">
        <f t="shared" si="121"/>
        <v/>
      </c>
      <c r="Q788" s="3">
        <f>IF(O787="买",E788/E787-1,0)-IF(P788=1,计算结果!B$17,0)</f>
        <v>0</v>
      </c>
      <c r="R788" s="2">
        <f t="shared" si="122"/>
        <v>4.3286385500662972</v>
      </c>
      <c r="S788" s="3">
        <f>1-R788/MAX(R$2:R788)</f>
        <v>0.15160277499014552</v>
      </c>
    </row>
    <row r="789" spans="1:19" x14ac:dyDescent="0.15">
      <c r="A789" s="1">
        <v>39545</v>
      </c>
      <c r="B789">
        <v>3611.96</v>
      </c>
      <c r="C789">
        <v>3854.07</v>
      </c>
      <c r="D789">
        <v>3578.38</v>
      </c>
      <c r="E789" s="2">
        <v>3845.82</v>
      </c>
      <c r="F789" s="16">
        <v>70525927424</v>
      </c>
      <c r="G789" s="3">
        <f t="shared" si="120"/>
        <v>5.3447284082504876E-2</v>
      </c>
      <c r="H789" s="3">
        <f>1-E789/MAX(E$2:E789)</f>
        <v>0.34563737834342878</v>
      </c>
      <c r="I789" s="2">
        <f t="shared" si="123"/>
        <v>3681.5</v>
      </c>
      <c r="J789" s="2">
        <f t="shared" si="126"/>
        <v>3722.6733333333336</v>
      </c>
      <c r="K789" s="2">
        <f t="shared" si="127"/>
        <v>3816.8208333333332</v>
      </c>
      <c r="L789" s="2">
        <f t="shared" si="118"/>
        <v>4065.2408333333333</v>
      </c>
      <c r="M789" s="2">
        <f t="shared" si="119"/>
        <v>4429.2756249999993</v>
      </c>
      <c r="N789" s="2">
        <f t="shared" si="124"/>
        <v>4103.7790972222219</v>
      </c>
      <c r="O789" s="4" t="str">
        <f t="shared" si="125"/>
        <v>卖</v>
      </c>
      <c r="P789" s="4" t="str">
        <f t="shared" si="121"/>
        <v/>
      </c>
      <c r="Q789" s="3">
        <f>IF(O788="买",E789/E788-1,0)-IF(P789=1,计算结果!B$17,0)</f>
        <v>0</v>
      </c>
      <c r="R789" s="2">
        <f t="shared" si="122"/>
        <v>4.3286385500662972</v>
      </c>
      <c r="S789" s="3">
        <f>1-R789/MAX(R$2:R789)</f>
        <v>0.15160277499014552</v>
      </c>
    </row>
    <row r="790" spans="1:19" x14ac:dyDescent="0.15">
      <c r="A790" s="1">
        <v>39546</v>
      </c>
      <c r="B790">
        <v>3852.01</v>
      </c>
      <c r="C790">
        <v>3935.33</v>
      </c>
      <c r="D790">
        <v>3820.1</v>
      </c>
      <c r="E790" s="2">
        <v>3891.06</v>
      </c>
      <c r="F790" s="16">
        <v>76485918720</v>
      </c>
      <c r="G790" s="3">
        <f t="shared" si="120"/>
        <v>1.1763421064948432E-2</v>
      </c>
      <c r="H790" s="3">
        <f>1-E790/MAX(E$2:E790)</f>
        <v>0.33793983529571903</v>
      </c>
      <c r="I790" s="2">
        <f t="shared" si="123"/>
        <v>3795.86</v>
      </c>
      <c r="J790" s="2">
        <f t="shared" si="126"/>
        <v>3718.1566666666672</v>
      </c>
      <c r="K790" s="2">
        <f t="shared" si="127"/>
        <v>3807.5899999999997</v>
      </c>
      <c r="L790" s="2">
        <f t="shared" si="118"/>
        <v>4032.7370833333334</v>
      </c>
      <c r="M790" s="2">
        <f t="shared" si="119"/>
        <v>4406.6912499999999</v>
      </c>
      <c r="N790" s="2">
        <f t="shared" si="124"/>
        <v>4082.3394444444443</v>
      </c>
      <c r="O790" s="4" t="str">
        <f t="shared" si="125"/>
        <v>卖</v>
      </c>
      <c r="P790" s="4" t="str">
        <f t="shared" si="121"/>
        <v/>
      </c>
      <c r="Q790" s="3">
        <f>IF(O789="买",E790/E789-1,0)-IF(P790=1,计算结果!B$17,0)</f>
        <v>0</v>
      </c>
      <c r="R790" s="2">
        <f t="shared" si="122"/>
        <v>4.3286385500662972</v>
      </c>
      <c r="S790" s="3">
        <f>1-R790/MAX(R$2:R790)</f>
        <v>0.15160277499014552</v>
      </c>
    </row>
    <row r="791" spans="1:19" x14ac:dyDescent="0.15">
      <c r="A791" s="1">
        <v>39547</v>
      </c>
      <c r="B791">
        <v>3857.27</v>
      </c>
      <c r="C791">
        <v>3911.7</v>
      </c>
      <c r="D791">
        <v>3687.6</v>
      </c>
      <c r="E791" s="2">
        <v>3688.13</v>
      </c>
      <c r="F791" s="16">
        <v>64555765760</v>
      </c>
      <c r="G791" s="3">
        <f t="shared" si="120"/>
        <v>-5.2152883790021143E-2</v>
      </c>
      <c r="H791" s="3">
        <f>1-E791/MAX(E$2:E791)</f>
        <v>0.37246818212754373</v>
      </c>
      <c r="I791" s="2">
        <f t="shared" si="123"/>
        <v>3808.3366666666666</v>
      </c>
      <c r="J791" s="2">
        <f t="shared" si="126"/>
        <v>3701.09</v>
      </c>
      <c r="K791" s="2">
        <f t="shared" si="127"/>
        <v>3778.4483333333324</v>
      </c>
      <c r="L791" s="2">
        <f t="shared" si="118"/>
        <v>3993.5458333333336</v>
      </c>
      <c r="M791" s="2">
        <f t="shared" si="119"/>
        <v>4378.7937499999998</v>
      </c>
      <c r="N791" s="2">
        <f t="shared" si="124"/>
        <v>4050.262638888888</v>
      </c>
      <c r="O791" s="4" t="str">
        <f t="shared" si="125"/>
        <v>卖</v>
      </c>
      <c r="P791" s="4" t="str">
        <f t="shared" si="121"/>
        <v/>
      </c>
      <c r="Q791" s="3">
        <f>IF(O790="买",E791/E790-1,0)-IF(P791=1,计算结果!B$17,0)</f>
        <v>0</v>
      </c>
      <c r="R791" s="2">
        <f t="shared" si="122"/>
        <v>4.3286385500662972</v>
      </c>
      <c r="S791" s="3">
        <f>1-R791/MAX(R$2:R791)</f>
        <v>0.15160277499014552</v>
      </c>
    </row>
    <row r="792" spans="1:19" x14ac:dyDescent="0.15">
      <c r="A792" s="1">
        <v>39548</v>
      </c>
      <c r="B792">
        <v>3641.66</v>
      </c>
      <c r="C792">
        <v>3754.72</v>
      </c>
      <c r="D792">
        <v>3608.32</v>
      </c>
      <c r="E792" s="2">
        <v>3754.72</v>
      </c>
      <c r="F792" s="16">
        <v>47152259072</v>
      </c>
      <c r="G792" s="3">
        <f t="shared" si="120"/>
        <v>1.8055220396244076E-2</v>
      </c>
      <c r="H792" s="3">
        <f>1-E792/MAX(E$2:E792)</f>
        <v>0.36113795685020078</v>
      </c>
      <c r="I792" s="2">
        <f t="shared" si="123"/>
        <v>3777.97</v>
      </c>
      <c r="J792" s="2">
        <f t="shared" si="126"/>
        <v>3729.7350000000001</v>
      </c>
      <c r="K792" s="2">
        <f t="shared" si="127"/>
        <v>3769.9174999999996</v>
      </c>
      <c r="L792" s="2">
        <f t="shared" si="118"/>
        <v>3954.782916666667</v>
      </c>
      <c r="M792" s="2">
        <f t="shared" si="119"/>
        <v>4351.2372916666664</v>
      </c>
      <c r="N792" s="2">
        <f t="shared" si="124"/>
        <v>4025.3125694444443</v>
      </c>
      <c r="O792" s="4" t="str">
        <f t="shared" si="125"/>
        <v>卖</v>
      </c>
      <c r="P792" s="4" t="str">
        <f t="shared" si="121"/>
        <v/>
      </c>
      <c r="Q792" s="3">
        <f>IF(O791="买",E792/E791-1,0)-IF(P792=1,计算结果!B$17,0)</f>
        <v>0</v>
      </c>
      <c r="R792" s="2">
        <f t="shared" si="122"/>
        <v>4.3286385500662972</v>
      </c>
      <c r="S792" s="3">
        <f>1-R792/MAX(R$2:R792)</f>
        <v>0.15160277499014552</v>
      </c>
    </row>
    <row r="793" spans="1:19" x14ac:dyDescent="0.15">
      <c r="A793" s="1">
        <v>39549</v>
      </c>
      <c r="B793">
        <v>3794.3</v>
      </c>
      <c r="C793">
        <v>3825.29</v>
      </c>
      <c r="D793">
        <v>3755.01</v>
      </c>
      <c r="E793" s="2">
        <v>3783.73</v>
      </c>
      <c r="F793" s="16">
        <v>44418994176</v>
      </c>
      <c r="G793" s="3">
        <f t="shared" si="120"/>
        <v>7.7262751949547237E-3</v>
      </c>
      <c r="H793" s="3">
        <f>1-E793/MAX(E$2:E793)</f>
        <v>0.35620193289321445</v>
      </c>
      <c r="I793" s="2">
        <f t="shared" si="123"/>
        <v>3742.1933333333332</v>
      </c>
      <c r="J793" s="2">
        <f t="shared" si="126"/>
        <v>3769.0266666666666</v>
      </c>
      <c r="K793" s="2">
        <f t="shared" si="127"/>
        <v>3759.7474999999999</v>
      </c>
      <c r="L793" s="2">
        <f t="shared" si="118"/>
        <v>3919.8679166666666</v>
      </c>
      <c r="M793" s="2">
        <f t="shared" si="119"/>
        <v>4331.4841666666662</v>
      </c>
      <c r="N793" s="2">
        <f t="shared" si="124"/>
        <v>4003.6998611111107</v>
      </c>
      <c r="O793" s="4" t="str">
        <f t="shared" si="125"/>
        <v>卖</v>
      </c>
      <c r="P793" s="4" t="str">
        <f t="shared" si="121"/>
        <v/>
      </c>
      <c r="Q793" s="3">
        <f>IF(O792="买",E793/E792-1,0)-IF(P793=1,计算结果!B$17,0)</f>
        <v>0</v>
      </c>
      <c r="R793" s="2">
        <f t="shared" si="122"/>
        <v>4.3286385500662972</v>
      </c>
      <c r="S793" s="3">
        <f>1-R793/MAX(R$2:R793)</f>
        <v>0.15160277499014552</v>
      </c>
    </row>
    <row r="794" spans="1:19" x14ac:dyDescent="0.15">
      <c r="A794" s="1">
        <v>39552</v>
      </c>
      <c r="B794">
        <v>3699.14</v>
      </c>
      <c r="C794">
        <v>3710.79</v>
      </c>
      <c r="D794">
        <v>3525.19</v>
      </c>
      <c r="E794" s="2">
        <v>3536.33</v>
      </c>
      <c r="F794" s="16">
        <v>54637416448</v>
      </c>
      <c r="G794" s="3">
        <f t="shared" si="120"/>
        <v>-6.5385215118414886E-2</v>
      </c>
      <c r="H794" s="3">
        <f>1-E794/MAX(E$2:E794)</f>
        <v>0.39829680800381129</v>
      </c>
      <c r="I794" s="2">
        <f t="shared" si="123"/>
        <v>3691.5933333333328</v>
      </c>
      <c r="J794" s="2">
        <f t="shared" si="126"/>
        <v>3749.9650000000001</v>
      </c>
      <c r="K794" s="2">
        <f t="shared" si="127"/>
        <v>3728.2441666666673</v>
      </c>
      <c r="L794" s="2">
        <f t="shared" ref="L794:L857" si="128">AVERAGE(E771:E794)</f>
        <v>3882.5654166666668</v>
      </c>
      <c r="M794" s="2">
        <f t="shared" si="119"/>
        <v>4305.947708333334</v>
      </c>
      <c r="N794" s="2">
        <f t="shared" si="124"/>
        <v>3972.2524305555562</v>
      </c>
      <c r="O794" s="4" t="str">
        <f t="shared" si="125"/>
        <v>卖</v>
      </c>
      <c r="P794" s="4" t="str">
        <f t="shared" si="121"/>
        <v/>
      </c>
      <c r="Q794" s="3">
        <f>IF(O793="买",E794/E793-1,0)-IF(P794=1,计算结果!B$17,0)</f>
        <v>0</v>
      </c>
      <c r="R794" s="2">
        <f t="shared" si="122"/>
        <v>4.3286385500662972</v>
      </c>
      <c r="S794" s="3">
        <f>1-R794/MAX(R$2:R794)</f>
        <v>0.15160277499014552</v>
      </c>
    </row>
    <row r="795" spans="1:19" x14ac:dyDescent="0.15">
      <c r="A795" s="1">
        <v>39553</v>
      </c>
      <c r="B795">
        <v>3513.07</v>
      </c>
      <c r="C795">
        <v>3583.86</v>
      </c>
      <c r="D795">
        <v>3417.25</v>
      </c>
      <c r="E795" s="2">
        <v>3583.3</v>
      </c>
      <c r="F795" s="16">
        <v>48997126144</v>
      </c>
      <c r="G795" s="3">
        <f t="shared" si="120"/>
        <v>1.3282131475286674E-2</v>
      </c>
      <c r="H795" s="3">
        <f>1-E795/MAX(E$2:E795)</f>
        <v>0.39030490709861831</v>
      </c>
      <c r="I795" s="2">
        <f t="shared" si="123"/>
        <v>3634.4533333333334</v>
      </c>
      <c r="J795" s="2">
        <f t="shared" si="126"/>
        <v>3706.2116666666666</v>
      </c>
      <c r="K795" s="2">
        <f t="shared" si="127"/>
        <v>3714.442500000001</v>
      </c>
      <c r="L795" s="2">
        <f t="shared" si="128"/>
        <v>3846.8204166666674</v>
      </c>
      <c r="M795" s="2">
        <f t="shared" si="119"/>
        <v>4282.4612499999994</v>
      </c>
      <c r="N795" s="2">
        <f t="shared" si="124"/>
        <v>3947.9080555555556</v>
      </c>
      <c r="O795" s="4" t="str">
        <f t="shared" si="125"/>
        <v>卖</v>
      </c>
      <c r="P795" s="4" t="str">
        <f t="shared" si="121"/>
        <v/>
      </c>
      <c r="Q795" s="3">
        <f>IF(O794="买",E795/E794-1,0)-IF(P795=1,计算结果!B$17,0)</f>
        <v>0</v>
      </c>
      <c r="R795" s="2">
        <f t="shared" si="122"/>
        <v>4.3286385500662972</v>
      </c>
      <c r="S795" s="3">
        <f>1-R795/MAX(R$2:R795)</f>
        <v>0.15160277499014552</v>
      </c>
    </row>
    <row r="796" spans="1:19" x14ac:dyDescent="0.15">
      <c r="A796" s="1">
        <v>39554</v>
      </c>
      <c r="B796">
        <v>3573.66</v>
      </c>
      <c r="C796">
        <v>3583.81</v>
      </c>
      <c r="D796">
        <v>3483.19</v>
      </c>
      <c r="E796" s="2">
        <v>3494.02</v>
      </c>
      <c r="F796" s="16">
        <v>42087714816</v>
      </c>
      <c r="G796" s="3">
        <f t="shared" si="120"/>
        <v>-2.4915580610052279E-2</v>
      </c>
      <c r="H796" s="3">
        <f>1-E796/MAX(E$2:E796)</f>
        <v>0.40549581433335602</v>
      </c>
      <c r="I796" s="2">
        <f t="shared" si="123"/>
        <v>3537.8833333333332</v>
      </c>
      <c r="J796" s="2">
        <f t="shared" si="126"/>
        <v>3640.0383333333334</v>
      </c>
      <c r="K796" s="2">
        <f t="shared" si="127"/>
        <v>3679.0975000000003</v>
      </c>
      <c r="L796" s="2">
        <f t="shared" si="128"/>
        <v>3812.835833333334</v>
      </c>
      <c r="M796" s="2">
        <f t="shared" si="119"/>
        <v>4258.994999999999</v>
      </c>
      <c r="N796" s="2">
        <f t="shared" si="124"/>
        <v>3916.9761111111111</v>
      </c>
      <c r="O796" s="4" t="str">
        <f t="shared" si="125"/>
        <v>卖</v>
      </c>
      <c r="P796" s="4" t="str">
        <f t="shared" si="121"/>
        <v/>
      </c>
      <c r="Q796" s="3">
        <f>IF(O795="买",E796/E795-1,0)-IF(P796=1,计算结果!B$17,0)</f>
        <v>0</v>
      </c>
      <c r="R796" s="2">
        <f t="shared" si="122"/>
        <v>4.3286385500662972</v>
      </c>
      <c r="S796" s="3">
        <f>1-R796/MAX(R$2:R796)</f>
        <v>0.15160277499014552</v>
      </c>
    </row>
    <row r="797" spans="1:19" x14ac:dyDescent="0.15">
      <c r="A797" s="1">
        <v>39555</v>
      </c>
      <c r="B797">
        <v>3493.24</v>
      </c>
      <c r="C797">
        <v>3559.1</v>
      </c>
      <c r="D797">
        <v>3340.88</v>
      </c>
      <c r="E797" s="2">
        <v>3386.63</v>
      </c>
      <c r="F797" s="16">
        <v>46829953024</v>
      </c>
      <c r="G797" s="3">
        <f t="shared" si="120"/>
        <v>-3.0735370719114363E-2</v>
      </c>
      <c r="H797" s="3">
        <f>1-E797/MAX(E$2:E797)</f>
        <v>0.42376812087388549</v>
      </c>
      <c r="I797" s="2">
        <f t="shared" si="123"/>
        <v>3487.9833333333336</v>
      </c>
      <c r="J797" s="2">
        <f t="shared" si="126"/>
        <v>3589.7883333333334</v>
      </c>
      <c r="K797" s="2">
        <f t="shared" si="127"/>
        <v>3645.4391666666666</v>
      </c>
      <c r="L797" s="2">
        <f t="shared" si="128"/>
        <v>3778.9887500000004</v>
      </c>
      <c r="M797" s="2">
        <f t="shared" si="119"/>
        <v>4234.3010416666666</v>
      </c>
      <c r="N797" s="2">
        <f t="shared" si="124"/>
        <v>3886.2429861111109</v>
      </c>
      <c r="O797" s="4" t="str">
        <f t="shared" si="125"/>
        <v>卖</v>
      </c>
      <c r="P797" s="4" t="str">
        <f t="shared" si="121"/>
        <v/>
      </c>
      <c r="Q797" s="3">
        <f>IF(O796="买",E797/E796-1,0)-IF(P797=1,计算结果!B$17,0)</f>
        <v>0</v>
      </c>
      <c r="R797" s="2">
        <f t="shared" si="122"/>
        <v>4.3286385500662972</v>
      </c>
      <c r="S797" s="3">
        <f>1-R797/MAX(R$2:R797)</f>
        <v>0.15160277499014552</v>
      </c>
    </row>
    <row r="798" spans="1:19" x14ac:dyDescent="0.15">
      <c r="A798" s="1">
        <v>39556</v>
      </c>
      <c r="B798">
        <v>3356.56</v>
      </c>
      <c r="C798">
        <v>3390.55</v>
      </c>
      <c r="D798">
        <v>3248.53</v>
      </c>
      <c r="E798" s="2">
        <v>3272.5</v>
      </c>
      <c r="F798" s="16">
        <v>42184118272</v>
      </c>
      <c r="G798" s="3">
        <f t="shared" si="120"/>
        <v>-3.3700168013630072E-2</v>
      </c>
      <c r="H798" s="3">
        <f>1-E798/MAX(E$2:E798)</f>
        <v>0.44318723201524535</v>
      </c>
      <c r="I798" s="2">
        <f t="shared" si="123"/>
        <v>3384.3833333333332</v>
      </c>
      <c r="J798" s="2">
        <f t="shared" si="126"/>
        <v>3509.4183333333335</v>
      </c>
      <c r="K798" s="2">
        <f t="shared" si="127"/>
        <v>3619.5766666666664</v>
      </c>
      <c r="L798" s="2">
        <f t="shared" si="128"/>
        <v>3742.0983333333334</v>
      </c>
      <c r="M798" s="2">
        <f t="shared" si="119"/>
        <v>4199.350625</v>
      </c>
      <c r="N798" s="2">
        <f t="shared" si="124"/>
        <v>3853.6752083333326</v>
      </c>
      <c r="O798" s="4" t="str">
        <f t="shared" si="125"/>
        <v>卖</v>
      </c>
      <c r="P798" s="4" t="str">
        <f t="shared" si="121"/>
        <v/>
      </c>
      <c r="Q798" s="3">
        <f>IF(O797="买",E798/E797-1,0)-IF(P798=1,计算结果!B$17,0)</f>
        <v>0</v>
      </c>
      <c r="R798" s="2">
        <f t="shared" si="122"/>
        <v>4.3286385500662972</v>
      </c>
      <c r="S798" s="3">
        <f>1-R798/MAX(R$2:R798)</f>
        <v>0.15160277499014552</v>
      </c>
    </row>
    <row r="799" spans="1:19" x14ac:dyDescent="0.15">
      <c r="A799" s="1">
        <v>39559</v>
      </c>
      <c r="B799">
        <v>3516.43</v>
      </c>
      <c r="C799">
        <v>3516.43</v>
      </c>
      <c r="D799">
        <v>3223.89</v>
      </c>
      <c r="E799" s="2">
        <v>3267.55</v>
      </c>
      <c r="F799" s="16">
        <v>64657686528</v>
      </c>
      <c r="G799" s="3">
        <f t="shared" si="120"/>
        <v>-1.5126050420167791E-3</v>
      </c>
      <c r="H799" s="3">
        <f>1-E799/MAX(E$2:E799)</f>
        <v>0.44402946981555835</v>
      </c>
      <c r="I799" s="2">
        <f t="shared" si="123"/>
        <v>3308.8933333333334</v>
      </c>
      <c r="J799" s="2">
        <f t="shared" si="126"/>
        <v>3423.3883333333329</v>
      </c>
      <c r="K799" s="2">
        <f t="shared" si="127"/>
        <v>3596.2075</v>
      </c>
      <c r="L799" s="2">
        <f t="shared" si="128"/>
        <v>3713.0262500000003</v>
      </c>
      <c r="M799" s="2">
        <f t="shared" si="119"/>
        <v>4164.8864583333334</v>
      </c>
      <c r="N799" s="2">
        <f t="shared" si="124"/>
        <v>3824.7067361111112</v>
      </c>
      <c r="O799" s="4" t="str">
        <f t="shared" si="125"/>
        <v>卖</v>
      </c>
      <c r="P799" s="4" t="str">
        <f t="shared" si="121"/>
        <v/>
      </c>
      <c r="Q799" s="3">
        <f>IF(O798="买",E799/E798-1,0)-IF(P799=1,计算结果!B$17,0)</f>
        <v>0</v>
      </c>
      <c r="R799" s="2">
        <f t="shared" si="122"/>
        <v>4.3286385500662972</v>
      </c>
      <c r="S799" s="3">
        <f>1-R799/MAX(R$2:R799)</f>
        <v>0.15160277499014552</v>
      </c>
    </row>
    <row r="800" spans="1:19" x14ac:dyDescent="0.15">
      <c r="A800" s="1">
        <v>39560</v>
      </c>
      <c r="B800">
        <v>3207.88</v>
      </c>
      <c r="C800">
        <v>3301.55</v>
      </c>
      <c r="D800">
        <v>3122.39</v>
      </c>
      <c r="E800" s="2">
        <v>3296.28</v>
      </c>
      <c r="F800" s="16">
        <v>47706443776</v>
      </c>
      <c r="G800" s="3">
        <f t="shared" si="120"/>
        <v>8.7925203898946425E-3</v>
      </c>
      <c r="H800" s="3">
        <f>1-E800/MAX(E$2:E800)</f>
        <v>0.43914108759273118</v>
      </c>
      <c r="I800" s="2">
        <f t="shared" si="123"/>
        <v>3278.7766666666666</v>
      </c>
      <c r="J800" s="2">
        <f t="shared" si="126"/>
        <v>3383.3799999999997</v>
      </c>
      <c r="K800" s="2">
        <f t="shared" si="127"/>
        <v>3566.6725000000001</v>
      </c>
      <c r="L800" s="2">
        <f t="shared" si="128"/>
        <v>3693.5400000000004</v>
      </c>
      <c r="M800" s="2">
        <f t="shared" si="119"/>
        <v>4133.223958333333</v>
      </c>
      <c r="N800" s="2">
        <f t="shared" si="124"/>
        <v>3797.812152777778</v>
      </c>
      <c r="O800" s="4" t="str">
        <f t="shared" si="125"/>
        <v>卖</v>
      </c>
      <c r="P800" s="4" t="str">
        <f t="shared" si="121"/>
        <v/>
      </c>
      <c r="Q800" s="3">
        <f>IF(O799="买",E800/E799-1,0)-IF(P800=1,计算结果!B$17,0)</f>
        <v>0</v>
      </c>
      <c r="R800" s="2">
        <f t="shared" si="122"/>
        <v>4.3286385500662972</v>
      </c>
      <c r="S800" s="3">
        <f>1-R800/MAX(R$2:R800)</f>
        <v>0.15160277499014552</v>
      </c>
    </row>
    <row r="801" spans="1:19" x14ac:dyDescent="0.15">
      <c r="A801" s="1">
        <v>39561</v>
      </c>
      <c r="B801">
        <v>3267.36</v>
      </c>
      <c r="C801">
        <v>3467.43</v>
      </c>
      <c r="D801">
        <v>3245.3</v>
      </c>
      <c r="E801" s="2">
        <v>3453.73</v>
      </c>
      <c r="F801" s="16">
        <v>67718615040</v>
      </c>
      <c r="G801" s="3">
        <f t="shared" si="120"/>
        <v>4.7765966483429789E-2</v>
      </c>
      <c r="H801" s="3">
        <f>1-E801/MAX(E$2:E801)</f>
        <v>0.41235111958075277</v>
      </c>
      <c r="I801" s="2">
        <f t="shared" si="123"/>
        <v>3339.1866666666665</v>
      </c>
      <c r="J801" s="2">
        <f t="shared" si="126"/>
        <v>3361.7849999999999</v>
      </c>
      <c r="K801" s="2">
        <f t="shared" si="127"/>
        <v>3533.9983333333334</v>
      </c>
      <c r="L801" s="2">
        <f t="shared" si="128"/>
        <v>3675.4095833333336</v>
      </c>
      <c r="M801" s="2">
        <f t="shared" si="119"/>
        <v>4103.5047916666672</v>
      </c>
      <c r="N801" s="2">
        <f t="shared" si="124"/>
        <v>3770.9709027777776</v>
      </c>
      <c r="O801" s="4" t="str">
        <f t="shared" si="125"/>
        <v>卖</v>
      </c>
      <c r="P801" s="4" t="str">
        <f t="shared" si="121"/>
        <v/>
      </c>
      <c r="Q801" s="3">
        <f>IF(O800="买",E801/E800-1,0)-IF(P801=1,计算结果!B$17,0)</f>
        <v>0</v>
      </c>
      <c r="R801" s="2">
        <f t="shared" si="122"/>
        <v>4.3286385500662972</v>
      </c>
      <c r="S801" s="3">
        <f>1-R801/MAX(R$2:R801)</f>
        <v>0.15160277499014552</v>
      </c>
    </row>
    <row r="802" spans="1:19" x14ac:dyDescent="0.15">
      <c r="A802" s="1">
        <v>39562</v>
      </c>
      <c r="B802">
        <v>3739.32</v>
      </c>
      <c r="C802">
        <v>3781.48</v>
      </c>
      <c r="D802">
        <v>3659.73</v>
      </c>
      <c r="E802" s="2">
        <v>3774.5</v>
      </c>
      <c r="F802" s="16">
        <v>149394571264</v>
      </c>
      <c r="G802" s="3">
        <f t="shared" si="120"/>
        <v>9.2876397402228861E-2</v>
      </c>
      <c r="H802" s="3">
        <f>1-E802/MAX(E$2:E802)</f>
        <v>0.35777240862995985</v>
      </c>
      <c r="I802" s="2">
        <f t="shared" si="123"/>
        <v>3508.17</v>
      </c>
      <c r="J802" s="2">
        <f t="shared" si="126"/>
        <v>3408.5316666666672</v>
      </c>
      <c r="K802" s="2">
        <f t="shared" si="127"/>
        <v>3524.2850000000003</v>
      </c>
      <c r="L802" s="2">
        <f t="shared" si="128"/>
        <v>3665.9375</v>
      </c>
      <c r="M802" s="2">
        <f t="shared" si="119"/>
        <v>4081.8629166666665</v>
      </c>
      <c r="N802" s="2">
        <f t="shared" si="124"/>
        <v>3757.3618055555557</v>
      </c>
      <c r="O802" s="4" t="str">
        <f t="shared" si="125"/>
        <v>买</v>
      </c>
      <c r="P802" s="4">
        <f t="shared" si="121"/>
        <v>1</v>
      </c>
      <c r="Q802" s="3">
        <f>IF(O801="买",E802/E801-1,0)-IF(P802=1,计算结果!B$17,0)</f>
        <v>0</v>
      </c>
      <c r="R802" s="2">
        <f t="shared" si="122"/>
        <v>4.3286385500662972</v>
      </c>
      <c r="S802" s="3">
        <f>1-R802/MAX(R$2:R802)</f>
        <v>0.15160277499014552</v>
      </c>
    </row>
    <row r="803" spans="1:19" x14ac:dyDescent="0.15">
      <c r="A803" s="1">
        <v>39563</v>
      </c>
      <c r="B803">
        <v>3781.91</v>
      </c>
      <c r="C803">
        <v>3915.84</v>
      </c>
      <c r="D803">
        <v>3737.98</v>
      </c>
      <c r="E803" s="2">
        <v>3803.07</v>
      </c>
      <c r="F803" s="16">
        <v>147098320896</v>
      </c>
      <c r="G803" s="3">
        <f t="shared" si="120"/>
        <v>7.5692144654921911E-3</v>
      </c>
      <c r="H803" s="3">
        <f>1-E803/MAX(E$2:E803)</f>
        <v>0.35291125025522352</v>
      </c>
      <c r="I803" s="2">
        <f t="shared" si="123"/>
        <v>3677.1</v>
      </c>
      <c r="J803" s="2">
        <f t="shared" si="126"/>
        <v>3477.938333333333</v>
      </c>
      <c r="K803" s="2">
        <f t="shared" si="127"/>
        <v>3533.8633333333332</v>
      </c>
      <c r="L803" s="2">
        <f t="shared" si="128"/>
        <v>3656.1558333333337</v>
      </c>
      <c r="M803" s="2">
        <f t="shared" si="119"/>
        <v>4058.78125</v>
      </c>
      <c r="N803" s="2">
        <f t="shared" si="124"/>
        <v>3749.600138888889</v>
      </c>
      <c r="O803" s="4" t="str">
        <f t="shared" si="125"/>
        <v>买</v>
      </c>
      <c r="P803" s="4" t="str">
        <f t="shared" si="121"/>
        <v/>
      </c>
      <c r="Q803" s="3">
        <f>IF(O802="买",E803/E802-1,0)-IF(P803=1,计算结果!B$17,0)</f>
        <v>7.5692144654921911E-3</v>
      </c>
      <c r="R803" s="2">
        <f t="shared" si="122"/>
        <v>4.3614029435953459</v>
      </c>
      <c r="S803" s="3">
        <f>1-R803/MAX(R$2:R803)</f>
        <v>0.14518107444211759</v>
      </c>
    </row>
    <row r="804" spans="1:19" x14ac:dyDescent="0.15">
      <c r="A804" s="1">
        <v>39566</v>
      </c>
      <c r="B804">
        <v>3740.95</v>
      </c>
      <c r="C804">
        <v>3791.77</v>
      </c>
      <c r="D804">
        <v>3711.19</v>
      </c>
      <c r="E804" s="2">
        <v>3729.15</v>
      </c>
      <c r="F804" s="16">
        <v>85070651392</v>
      </c>
      <c r="G804" s="3">
        <f t="shared" si="120"/>
        <v>-1.9436928586641811E-2</v>
      </c>
      <c r="H804" s="3">
        <f>1-E804/MAX(E$2:E804)</f>
        <v>0.3654886680732321</v>
      </c>
      <c r="I804" s="2">
        <f t="shared" si="123"/>
        <v>3768.9066666666663</v>
      </c>
      <c r="J804" s="2">
        <f t="shared" si="126"/>
        <v>3554.0466666666671</v>
      </c>
      <c r="K804" s="2">
        <f t="shared" si="127"/>
        <v>3531.7325000000001</v>
      </c>
      <c r="L804" s="2">
        <f t="shared" si="128"/>
        <v>3650.8249999999994</v>
      </c>
      <c r="M804" s="2">
        <f t="shared" si="119"/>
        <v>4031.8729166666667</v>
      </c>
      <c r="N804" s="2">
        <f t="shared" si="124"/>
        <v>3738.143472222222</v>
      </c>
      <c r="O804" s="4" t="str">
        <f t="shared" si="125"/>
        <v>卖</v>
      </c>
      <c r="P804" s="4">
        <f t="shared" si="121"/>
        <v>1</v>
      </c>
      <c r="Q804" s="3">
        <f>IF(O803="买",E804/E803-1,0)-IF(P804=1,计算结果!B$17,0)</f>
        <v>-1.9436928586641811E-2</v>
      </c>
      <c r="R804" s="2">
        <f t="shared" si="122"/>
        <v>4.2766306660431139</v>
      </c>
      <c r="S804" s="3">
        <f>1-R804/MAX(R$2:R804)</f>
        <v>0.16179612885269601</v>
      </c>
    </row>
    <row r="805" spans="1:19" x14ac:dyDescent="0.15">
      <c r="A805" s="1">
        <v>39567</v>
      </c>
      <c r="B805">
        <v>3704.93</v>
      </c>
      <c r="C805">
        <v>3797.53</v>
      </c>
      <c r="D805">
        <v>3702.02</v>
      </c>
      <c r="E805" s="2">
        <v>3776.94</v>
      </c>
      <c r="F805" s="16">
        <v>78895824896</v>
      </c>
      <c r="G805" s="3">
        <f t="shared" si="120"/>
        <v>1.2815252805599142E-2</v>
      </c>
      <c r="H805" s="3">
        <f>1-E805/MAX(E$2:E805)</f>
        <v>0.35735724494657317</v>
      </c>
      <c r="I805" s="2">
        <f t="shared" si="123"/>
        <v>3769.72</v>
      </c>
      <c r="J805" s="2">
        <f t="shared" si="126"/>
        <v>3638.9449999999997</v>
      </c>
      <c r="K805" s="2">
        <f t="shared" si="127"/>
        <v>3531.1666666666665</v>
      </c>
      <c r="L805" s="2">
        <f t="shared" si="128"/>
        <v>3645.4570833333332</v>
      </c>
      <c r="M805" s="2">
        <f t="shared" si="119"/>
        <v>4008.2941666666666</v>
      </c>
      <c r="N805" s="2">
        <f t="shared" si="124"/>
        <v>3728.305972222222</v>
      </c>
      <c r="O805" s="4" t="str">
        <f t="shared" si="125"/>
        <v>买</v>
      </c>
      <c r="P805" s="4">
        <f t="shared" si="121"/>
        <v>1</v>
      </c>
      <c r="Q805" s="3">
        <f>IF(O804="买",E805/E804-1,0)-IF(P805=1,计算结果!B$17,0)</f>
        <v>0</v>
      </c>
      <c r="R805" s="2">
        <f t="shared" si="122"/>
        <v>4.2766306660431139</v>
      </c>
      <c r="S805" s="3">
        <f>1-R805/MAX(R$2:R805)</f>
        <v>0.16179612885269601</v>
      </c>
    </row>
    <row r="806" spans="1:19" x14ac:dyDescent="0.15">
      <c r="A806" s="1">
        <v>39568</v>
      </c>
      <c r="B806">
        <v>3793.85</v>
      </c>
      <c r="C806">
        <v>3970.57</v>
      </c>
      <c r="D806">
        <v>3793.85</v>
      </c>
      <c r="E806" s="2">
        <v>3959.12</v>
      </c>
      <c r="F806" s="16">
        <v>122637221888</v>
      </c>
      <c r="G806" s="3">
        <f t="shared" si="120"/>
        <v>4.8234814426493466E-2</v>
      </c>
      <c r="H806" s="3">
        <f>1-E806/MAX(E$2:E806)</f>
        <v>0.32635949091404071</v>
      </c>
      <c r="I806" s="2">
        <f t="shared" si="123"/>
        <v>3821.7366666666662</v>
      </c>
      <c r="J806" s="2">
        <f t="shared" si="126"/>
        <v>3749.4183333333331</v>
      </c>
      <c r="K806" s="2">
        <f t="shared" si="127"/>
        <v>3566.3991666666666</v>
      </c>
      <c r="L806" s="2">
        <f t="shared" si="128"/>
        <v>3647.3216666666667</v>
      </c>
      <c r="M806" s="2">
        <f t="shared" si="119"/>
        <v>3989.191875</v>
      </c>
      <c r="N806" s="2">
        <f t="shared" si="124"/>
        <v>3734.3042361111111</v>
      </c>
      <c r="O806" s="4" t="str">
        <f t="shared" si="125"/>
        <v>买</v>
      </c>
      <c r="P806" s="4" t="str">
        <f t="shared" si="121"/>
        <v/>
      </c>
      <c r="Q806" s="3">
        <f>IF(O805="买",E806/E805-1,0)-IF(P806=1,计算结果!B$17,0)</f>
        <v>4.8234814426493466E-2</v>
      </c>
      <c r="R806" s="2">
        <f t="shared" si="122"/>
        <v>4.4829131525903545</v>
      </c>
      <c r="S806" s="3">
        <f>1-R806/MAX(R$2:R806)</f>
        <v>0.12136552067633732</v>
      </c>
    </row>
    <row r="807" spans="1:19" x14ac:dyDescent="0.15">
      <c r="A807" s="1">
        <v>39573</v>
      </c>
      <c r="B807">
        <v>4015.21</v>
      </c>
      <c r="C807">
        <v>4061.47</v>
      </c>
      <c r="D807">
        <v>3972.56</v>
      </c>
      <c r="E807" s="2">
        <v>4055.78</v>
      </c>
      <c r="F807" s="16">
        <v>111004385280</v>
      </c>
      <c r="G807" s="3">
        <f t="shared" si="120"/>
        <v>2.4414516357170291E-2</v>
      </c>
      <c r="H807" s="3">
        <f>1-E807/MAX(E$2:E807)</f>
        <v>0.30991288368610903</v>
      </c>
      <c r="I807" s="2">
        <f t="shared" si="123"/>
        <v>3930.6133333333332</v>
      </c>
      <c r="J807" s="2">
        <f t="shared" si="126"/>
        <v>3849.7599999999998</v>
      </c>
      <c r="K807" s="2">
        <f t="shared" si="127"/>
        <v>3605.7725000000005</v>
      </c>
      <c r="L807" s="2">
        <f t="shared" si="128"/>
        <v>3660.1075000000005</v>
      </c>
      <c r="M807" s="2">
        <f t="shared" si="119"/>
        <v>3975.7239583333326</v>
      </c>
      <c r="N807" s="2">
        <f t="shared" si="124"/>
        <v>3747.2013194444444</v>
      </c>
      <c r="O807" s="4" t="str">
        <f t="shared" si="125"/>
        <v>买</v>
      </c>
      <c r="P807" s="4" t="str">
        <f t="shared" si="121"/>
        <v/>
      </c>
      <c r="Q807" s="3">
        <f>IF(O806="买",E807/E806-1,0)-IF(P807=1,计算结果!B$17,0)</f>
        <v>2.4414516357170291E-2</v>
      </c>
      <c r="R807" s="2">
        <f t="shared" si="122"/>
        <v>4.5923613090820457</v>
      </c>
      <c r="S807" s="3">
        <f>1-R807/MAX(R$2:R807)</f>
        <v>9.9914084808915948E-2</v>
      </c>
    </row>
    <row r="808" spans="1:19" x14ac:dyDescent="0.15">
      <c r="A808" s="1">
        <v>39574</v>
      </c>
      <c r="B808">
        <v>4021.07</v>
      </c>
      <c r="C808">
        <v>4075.57</v>
      </c>
      <c r="D808">
        <v>3961.34</v>
      </c>
      <c r="E808" s="2">
        <v>4010.89</v>
      </c>
      <c r="F808" s="16">
        <v>106198409216</v>
      </c>
      <c r="G808" s="3">
        <f t="shared" si="120"/>
        <v>-1.1068154584321754E-2</v>
      </c>
      <c r="H808" s="3">
        <f>1-E808/MAX(E$2:E808)</f>
        <v>0.31755087456611997</v>
      </c>
      <c r="I808" s="2">
        <f t="shared" si="123"/>
        <v>4008.5966666666664</v>
      </c>
      <c r="J808" s="2">
        <f t="shared" si="126"/>
        <v>3889.1583333333328</v>
      </c>
      <c r="K808" s="2">
        <f t="shared" si="127"/>
        <v>3648.8449999999998</v>
      </c>
      <c r="L808" s="2">
        <f t="shared" si="128"/>
        <v>3663.9712500000001</v>
      </c>
      <c r="M808" s="2">
        <f t="shared" si="119"/>
        <v>3965.1220833333332</v>
      </c>
      <c r="N808" s="2">
        <f t="shared" si="124"/>
        <v>3759.3127777777777</v>
      </c>
      <c r="O808" s="4" t="str">
        <f t="shared" si="125"/>
        <v>买</v>
      </c>
      <c r="P808" s="4" t="str">
        <f t="shared" si="121"/>
        <v/>
      </c>
      <c r="Q808" s="3">
        <f>IF(O807="买",E808/E807-1,0)-IF(P808=1,计算结果!B$17,0)</f>
        <v>-1.1068154584321754E-2</v>
      </c>
      <c r="R808" s="2">
        <f t="shared" si="122"/>
        <v>4.5415323442060673</v>
      </c>
      <c r="S808" s="3">
        <f>1-R808/MAX(R$2:R808)</f>
        <v>0.10987637485742163</v>
      </c>
    </row>
    <row r="809" spans="1:19" x14ac:dyDescent="0.15">
      <c r="A809" s="1">
        <v>39575</v>
      </c>
      <c r="B809">
        <v>3986.13</v>
      </c>
      <c r="C809">
        <v>4042.41</v>
      </c>
      <c r="D809">
        <v>3821.11</v>
      </c>
      <c r="E809" s="2">
        <v>3821.32</v>
      </c>
      <c r="F809" s="16">
        <v>98465316864</v>
      </c>
      <c r="G809" s="3">
        <f t="shared" si="120"/>
        <v>-4.726382423851061E-2</v>
      </c>
      <c r="H809" s="3">
        <f>1-E809/MAX(E$2:E809)</f>
        <v>0.34980603008235212</v>
      </c>
      <c r="I809" s="2">
        <f t="shared" si="123"/>
        <v>3962.6633333333334</v>
      </c>
      <c r="J809" s="2">
        <f t="shared" si="126"/>
        <v>3892.2000000000003</v>
      </c>
      <c r="K809" s="2">
        <f t="shared" si="127"/>
        <v>3685.0691666666662</v>
      </c>
      <c r="L809" s="2">
        <f t="shared" si="128"/>
        <v>3665.2541666666671</v>
      </c>
      <c r="M809" s="2">
        <f t="shared" si="119"/>
        <v>3950.6593749999997</v>
      </c>
      <c r="N809" s="2">
        <f t="shared" si="124"/>
        <v>3766.9942361111111</v>
      </c>
      <c r="O809" s="4" t="str">
        <f t="shared" si="125"/>
        <v>买</v>
      </c>
      <c r="P809" s="4" t="str">
        <f t="shared" si="121"/>
        <v/>
      </c>
      <c r="Q809" s="3">
        <f>IF(O808="买",E809/E808-1,0)-IF(P809=1,计算结果!B$17,0)</f>
        <v>-4.726382423851061E-2</v>
      </c>
      <c r="R809" s="2">
        <f t="shared" si="122"/>
        <v>4.3268821577160006</v>
      </c>
      <c r="S809" s="3">
        <f>1-R809/MAX(R$2:R809)</f>
        <v>0.15194702142670635</v>
      </c>
    </row>
    <row r="810" spans="1:19" x14ac:dyDescent="0.15">
      <c r="A810" s="1">
        <v>39576</v>
      </c>
      <c r="B810">
        <v>3774.04</v>
      </c>
      <c r="C810">
        <v>3926</v>
      </c>
      <c r="D810">
        <v>3761.28</v>
      </c>
      <c r="E810" s="2">
        <v>3925.04</v>
      </c>
      <c r="F810" s="16">
        <v>77839106048</v>
      </c>
      <c r="G810" s="3">
        <f t="shared" si="120"/>
        <v>2.71424533930682E-2</v>
      </c>
      <c r="H810" s="3">
        <f>1-E810/MAX(E$2:E810)</f>
        <v>0.33215817055740826</v>
      </c>
      <c r="I810" s="2">
        <f t="shared" si="123"/>
        <v>3919.0833333333335</v>
      </c>
      <c r="J810" s="2">
        <f t="shared" si="126"/>
        <v>3924.8483333333334</v>
      </c>
      <c r="K810" s="2">
        <f t="shared" si="127"/>
        <v>3739.4475000000002</v>
      </c>
      <c r="L810" s="2">
        <f t="shared" si="128"/>
        <v>3679.5120833333331</v>
      </c>
      <c r="M810" s="2">
        <f t="shared" si="119"/>
        <v>3935.7691666666669</v>
      </c>
      <c r="N810" s="2">
        <f t="shared" si="124"/>
        <v>3784.9095833333336</v>
      </c>
      <c r="O810" s="4" t="str">
        <f t="shared" si="125"/>
        <v>买</v>
      </c>
      <c r="P810" s="4" t="str">
        <f t="shared" si="121"/>
        <v/>
      </c>
      <c r="Q810" s="3">
        <f>IF(O809="买",E810/E809-1,0)-IF(P810=1,计算结果!B$17,0)</f>
        <v>2.71424533930682E-2</v>
      </c>
      <c r="R810" s="2">
        <f t="shared" si="122"/>
        <v>4.4443243550191056</v>
      </c>
      <c r="S810" s="3">
        <f>1-R810/MAX(R$2:R810)</f>
        <v>0.12892878298092803</v>
      </c>
    </row>
    <row r="811" spans="1:19" x14ac:dyDescent="0.15">
      <c r="A811" s="1">
        <v>39577</v>
      </c>
      <c r="B811">
        <v>3960.89</v>
      </c>
      <c r="C811">
        <v>3973.06</v>
      </c>
      <c r="D811">
        <v>3806.52</v>
      </c>
      <c r="E811" s="2">
        <v>3878.92</v>
      </c>
      <c r="F811" s="16">
        <v>96377856000</v>
      </c>
      <c r="G811" s="3">
        <f t="shared" si="120"/>
        <v>-1.1750198724089445E-2</v>
      </c>
      <c r="H811" s="3">
        <f>1-E811/MAX(E$2:E811)</f>
        <v>0.34000544476961814</v>
      </c>
      <c r="I811" s="2">
        <f t="shared" si="123"/>
        <v>3875.0933333333337</v>
      </c>
      <c r="J811" s="2">
        <f t="shared" si="126"/>
        <v>3941.8449999999998</v>
      </c>
      <c r="K811" s="2">
        <f t="shared" si="127"/>
        <v>3790.395</v>
      </c>
      <c r="L811" s="2">
        <f t="shared" si="128"/>
        <v>3693.30125</v>
      </c>
      <c r="M811" s="2">
        <f t="shared" si="119"/>
        <v>3920.2870833333341</v>
      </c>
      <c r="N811" s="2">
        <f t="shared" si="124"/>
        <v>3801.327777777778</v>
      </c>
      <c r="O811" s="4" t="str">
        <f t="shared" si="125"/>
        <v>买</v>
      </c>
      <c r="P811" s="4" t="str">
        <f t="shared" si="121"/>
        <v/>
      </c>
      <c r="Q811" s="3">
        <f>IF(O810="买",E811/E810-1,0)-IF(P811=1,计算结果!B$17,0)</f>
        <v>-1.1750198724089445E-2</v>
      </c>
      <c r="R811" s="2">
        <f t="shared" si="122"/>
        <v>4.3921026606533209</v>
      </c>
      <c r="S811" s="3">
        <f>1-R811/MAX(R$2:R811)</f>
        <v>0.13916404288373652</v>
      </c>
    </row>
    <row r="812" spans="1:19" x14ac:dyDescent="0.15">
      <c r="A812" s="1">
        <v>39580</v>
      </c>
      <c r="B812">
        <v>3804.99</v>
      </c>
      <c r="C812">
        <v>3952.79</v>
      </c>
      <c r="D812">
        <v>3766.58</v>
      </c>
      <c r="E812" s="2">
        <v>3904.92</v>
      </c>
      <c r="F812" s="16">
        <v>81691484160</v>
      </c>
      <c r="G812" s="3">
        <f t="shared" si="120"/>
        <v>6.7028966825817271E-3</v>
      </c>
      <c r="H812" s="3">
        <f>1-E812/MAX(E$2:E812)</f>
        <v>0.33558156945484241</v>
      </c>
      <c r="I812" s="2">
        <f t="shared" si="123"/>
        <v>3902.9600000000005</v>
      </c>
      <c r="J812" s="2">
        <f t="shared" si="126"/>
        <v>3932.811666666666</v>
      </c>
      <c r="K812" s="2">
        <f t="shared" si="127"/>
        <v>3841.1149999999998</v>
      </c>
      <c r="L812" s="2">
        <f t="shared" si="128"/>
        <v>3703.8937500000006</v>
      </c>
      <c r="M812" s="2">
        <f t="shared" si="119"/>
        <v>3904.2531250000011</v>
      </c>
      <c r="N812" s="2">
        <f t="shared" si="124"/>
        <v>3816.4206250000007</v>
      </c>
      <c r="O812" s="4" t="str">
        <f t="shared" si="125"/>
        <v>买</v>
      </c>
      <c r="P812" s="4" t="str">
        <f t="shared" si="121"/>
        <v/>
      </c>
      <c r="Q812" s="3">
        <f>IF(O811="买",E812/E811-1,0)-IF(P812=1,计算结果!B$17,0)</f>
        <v>6.7028966825817271E-3</v>
      </c>
      <c r="R812" s="2">
        <f t="shared" si="122"/>
        <v>4.4215424710069726</v>
      </c>
      <c r="S812" s="3">
        <f>1-R812/MAX(R$2:R812)</f>
        <v>0.13339394840253482</v>
      </c>
    </row>
    <row r="813" spans="1:19" x14ac:dyDescent="0.15">
      <c r="A813" s="1">
        <v>39581</v>
      </c>
      <c r="B813">
        <v>3786.53</v>
      </c>
      <c r="C813">
        <v>3923.17</v>
      </c>
      <c r="D813">
        <v>3778.72</v>
      </c>
      <c r="E813" s="2">
        <v>3851.69</v>
      </c>
      <c r="F813" s="16">
        <v>79847317504</v>
      </c>
      <c r="G813" s="3">
        <f t="shared" si="120"/>
        <v>-1.3631521260358714E-2</v>
      </c>
      <c r="H813" s="3">
        <f>1-E813/MAX(E$2:E813)</f>
        <v>0.34463860341659291</v>
      </c>
      <c r="I813" s="2">
        <f t="shared" si="123"/>
        <v>3878.51</v>
      </c>
      <c r="J813" s="2">
        <f t="shared" si="126"/>
        <v>3898.7966666666666</v>
      </c>
      <c r="K813" s="2">
        <f t="shared" si="127"/>
        <v>3874.2783333333332</v>
      </c>
      <c r="L813" s="2">
        <f t="shared" si="128"/>
        <v>3704.1383333333338</v>
      </c>
      <c r="M813" s="2">
        <f t="shared" si="119"/>
        <v>3884.6895833333347</v>
      </c>
      <c r="N813" s="2">
        <f t="shared" si="124"/>
        <v>3821.0354166666671</v>
      </c>
      <c r="O813" s="4" t="str">
        <f t="shared" si="125"/>
        <v>买</v>
      </c>
      <c r="P813" s="4" t="str">
        <f t="shared" si="121"/>
        <v/>
      </c>
      <c r="Q813" s="3">
        <f>IF(O812="买",E813/E812-1,0)-IF(P813=1,计算结果!B$17,0)</f>
        <v>-1.3631521260358714E-2</v>
      </c>
      <c r="R813" s="2">
        <f t="shared" si="122"/>
        <v>4.3612701208098619</v>
      </c>
      <c r="S813" s="3">
        <f>1-R813/MAX(R$2:R813)</f>
        <v>0.14520710721924124</v>
      </c>
    </row>
    <row r="814" spans="1:19" x14ac:dyDescent="0.15">
      <c r="A814" s="1">
        <v>39582</v>
      </c>
      <c r="B814">
        <v>3843.47</v>
      </c>
      <c r="C814">
        <v>3975.79</v>
      </c>
      <c r="D814">
        <v>3843.47</v>
      </c>
      <c r="E814" s="2">
        <v>3975.78</v>
      </c>
      <c r="F814" s="16">
        <v>85230878720</v>
      </c>
      <c r="G814" s="3">
        <f t="shared" si="120"/>
        <v>3.2217026811607319E-2</v>
      </c>
      <c r="H814" s="3">
        <f>1-E814/MAX(E$2:E814)</f>
        <v>0.32352480773157277</v>
      </c>
      <c r="I814" s="2">
        <f t="shared" si="123"/>
        <v>3910.7966666666671</v>
      </c>
      <c r="J814" s="2">
        <f t="shared" si="126"/>
        <v>3892.9449999999997</v>
      </c>
      <c r="K814" s="2">
        <f t="shared" si="127"/>
        <v>3891.0516666666663</v>
      </c>
      <c r="L814" s="2">
        <f t="shared" si="128"/>
        <v>3707.6683333333335</v>
      </c>
      <c r="M814" s="2">
        <f t="shared" si="119"/>
        <v>3870.2027083333355</v>
      </c>
      <c r="N814" s="2">
        <f t="shared" si="124"/>
        <v>3822.9742361111116</v>
      </c>
      <c r="O814" s="4" t="str">
        <f t="shared" si="125"/>
        <v>买</v>
      </c>
      <c r="P814" s="4" t="str">
        <f t="shared" si="121"/>
        <v/>
      </c>
      <c r="Q814" s="3">
        <f>IF(O813="买",E814/E813-1,0)-IF(P814=1,计算结果!B$17,0)</f>
        <v>3.2217026811607319E-2</v>
      </c>
      <c r="R814" s="2">
        <f t="shared" si="122"/>
        <v>4.5017772772246554</v>
      </c>
      <c r="S814" s="3">
        <f>1-R814/MAX(R$2:R814)</f>
        <v>0.11766822167415203</v>
      </c>
    </row>
    <row r="815" spans="1:19" x14ac:dyDescent="0.15">
      <c r="A815" s="1">
        <v>39583</v>
      </c>
      <c r="B815">
        <v>4006.66</v>
      </c>
      <c r="C815">
        <v>4038.85</v>
      </c>
      <c r="D815">
        <v>3948.06</v>
      </c>
      <c r="E815" s="2">
        <v>3948.09</v>
      </c>
      <c r="F815" s="16">
        <v>81795874816</v>
      </c>
      <c r="G815" s="3">
        <f t="shared" si="120"/>
        <v>-6.9646710834100345E-3</v>
      </c>
      <c r="H815" s="3">
        <f>1-E815/MAX(E$2:E815)</f>
        <v>0.32823623494180898</v>
      </c>
      <c r="I815" s="2">
        <f t="shared" si="123"/>
        <v>3925.186666666667</v>
      </c>
      <c r="J815" s="2">
        <f t="shared" si="126"/>
        <v>3914.0733333333337</v>
      </c>
      <c r="K815" s="2">
        <f t="shared" si="127"/>
        <v>3903.1366666666668</v>
      </c>
      <c r="L815" s="2">
        <f t="shared" si="128"/>
        <v>3718.5</v>
      </c>
      <c r="M815" s="2">
        <f t="shared" si="119"/>
        <v>3856.0229166666682</v>
      </c>
      <c r="N815" s="2">
        <f t="shared" si="124"/>
        <v>3825.8865277777786</v>
      </c>
      <c r="O815" s="4" t="str">
        <f t="shared" si="125"/>
        <v>买</v>
      </c>
      <c r="P815" s="4" t="str">
        <f t="shared" si="121"/>
        <v/>
      </c>
      <c r="Q815" s="3">
        <f>IF(O814="买",E815/E814-1,0)-IF(P815=1,计算结果!B$17,0)</f>
        <v>-6.9646710834100345E-3</v>
      </c>
      <c r="R815" s="2">
        <f t="shared" si="122"/>
        <v>4.4704238791980169</v>
      </c>
      <c r="S815" s="3">
        <f>1-R815/MAX(R$2:R815)</f>
        <v>0.12381337229663181</v>
      </c>
    </row>
    <row r="816" spans="1:19" x14ac:dyDescent="0.15">
      <c r="A816" s="1">
        <v>39584</v>
      </c>
      <c r="B816">
        <v>3948.03</v>
      </c>
      <c r="C816">
        <v>3982.22</v>
      </c>
      <c r="D816">
        <v>3882.9</v>
      </c>
      <c r="E816" s="2">
        <v>3936.12</v>
      </c>
      <c r="F816" s="16">
        <v>66279362560</v>
      </c>
      <c r="G816" s="3">
        <f t="shared" si="120"/>
        <v>-3.0318457785917241E-3</v>
      </c>
      <c r="H816" s="3">
        <f>1-E816/MAX(E$2:E816)</f>
        <v>0.33027291907711154</v>
      </c>
      <c r="I816" s="2">
        <f t="shared" si="123"/>
        <v>3953.3300000000004</v>
      </c>
      <c r="J816" s="2">
        <f t="shared" si="126"/>
        <v>3915.92</v>
      </c>
      <c r="K816" s="2">
        <f t="shared" si="127"/>
        <v>3920.3841666666672</v>
      </c>
      <c r="L816" s="2">
        <f t="shared" si="128"/>
        <v>3726.0583333333329</v>
      </c>
      <c r="M816" s="2">
        <f t="shared" si="119"/>
        <v>3840.4206250000011</v>
      </c>
      <c r="N816" s="2">
        <f t="shared" si="124"/>
        <v>3828.9543750000007</v>
      </c>
      <c r="O816" s="4" t="str">
        <f t="shared" si="125"/>
        <v>买</v>
      </c>
      <c r="P816" s="4" t="str">
        <f t="shared" si="121"/>
        <v/>
      </c>
      <c r="Q816" s="3">
        <f>IF(O815="买",E816/E815-1,0)-IF(P816=1,计算结果!B$17,0)</f>
        <v>-3.0318457785917241E-3</v>
      </c>
      <c r="R816" s="2">
        <f t="shared" si="122"/>
        <v>4.4568702434313545</v>
      </c>
      <c r="S816" s="3">
        <f>1-R816/MAX(R$2:R816)</f>
        <v>0.12646983502509279</v>
      </c>
    </row>
    <row r="817" spans="1:19" x14ac:dyDescent="0.15">
      <c r="A817" s="1">
        <v>39587</v>
      </c>
      <c r="B817">
        <v>3926.31</v>
      </c>
      <c r="C817">
        <v>3936.28</v>
      </c>
      <c r="D817">
        <v>3865.5</v>
      </c>
      <c r="E817" s="2">
        <v>3914.07</v>
      </c>
      <c r="F817" s="16">
        <v>49755652096</v>
      </c>
      <c r="G817" s="3">
        <f t="shared" si="120"/>
        <v>-5.6019633547756964E-3</v>
      </c>
      <c r="H817" s="3">
        <f>1-E817/MAX(E$2:E817)</f>
        <v>0.33402470564214248</v>
      </c>
      <c r="I817" s="2">
        <f t="shared" si="123"/>
        <v>3932.76</v>
      </c>
      <c r="J817" s="2">
        <f t="shared" si="126"/>
        <v>3921.7783333333336</v>
      </c>
      <c r="K817" s="2">
        <f t="shared" si="127"/>
        <v>3931.811666666667</v>
      </c>
      <c r="L817" s="2">
        <f t="shared" si="128"/>
        <v>3731.4891666666667</v>
      </c>
      <c r="M817" s="2">
        <f t="shared" si="119"/>
        <v>3825.678541666668</v>
      </c>
      <c r="N817" s="2">
        <f t="shared" si="124"/>
        <v>3829.6597916666674</v>
      </c>
      <c r="O817" s="4" t="str">
        <f t="shared" si="125"/>
        <v>买</v>
      </c>
      <c r="P817" s="4" t="str">
        <f t="shared" si="121"/>
        <v/>
      </c>
      <c r="Q817" s="3">
        <f>IF(O816="买",E817/E816-1,0)-IF(P817=1,计算结果!B$17,0)</f>
        <v>-5.6019633547756964E-3</v>
      </c>
      <c r="R817" s="2">
        <f t="shared" si="122"/>
        <v>4.4319030196506617</v>
      </c>
      <c r="S817" s="3">
        <f>1-R817/MAX(R$2:R817)</f>
        <v>0.13136331899857345</v>
      </c>
    </row>
    <row r="818" spans="1:19" x14ac:dyDescent="0.15">
      <c r="A818" s="1">
        <v>39588</v>
      </c>
      <c r="B818">
        <v>3911.1</v>
      </c>
      <c r="C818">
        <v>3946.44</v>
      </c>
      <c r="D818">
        <v>3698.55</v>
      </c>
      <c r="E818" s="2">
        <v>3710.82</v>
      </c>
      <c r="F818" s="16">
        <v>64572030976</v>
      </c>
      <c r="G818" s="3">
        <f t="shared" si="120"/>
        <v>-5.1928044209735624E-2</v>
      </c>
      <c r="H818" s="3">
        <f>1-E818/MAX(E$2:E818)</f>
        <v>0.36860750017014898</v>
      </c>
      <c r="I818" s="2">
        <f t="shared" si="123"/>
        <v>3853.67</v>
      </c>
      <c r="J818" s="2">
        <f t="shared" si="126"/>
        <v>3889.4283333333333</v>
      </c>
      <c r="K818" s="2">
        <f t="shared" si="127"/>
        <v>3911.1199999999994</v>
      </c>
      <c r="L818" s="2">
        <f t="shared" si="128"/>
        <v>3738.7595833333339</v>
      </c>
      <c r="M818" s="2">
        <f t="shared" ref="M818:M881" si="129">AVERAGE(E771:E818)</f>
        <v>3810.6625000000017</v>
      </c>
      <c r="N818" s="2">
        <f t="shared" si="124"/>
        <v>3820.1806944444452</v>
      </c>
      <c r="O818" s="4" t="str">
        <f t="shared" si="125"/>
        <v>卖</v>
      </c>
      <c r="P818" s="4">
        <f t="shared" si="121"/>
        <v>1</v>
      </c>
      <c r="Q818" s="3">
        <f>IF(O817="买",E818/E817-1,0)-IF(P818=1,计算结果!B$17,0)</f>
        <v>-5.1928044209735624E-2</v>
      </c>
      <c r="R818" s="2">
        <f t="shared" si="122"/>
        <v>4.201762963712981</v>
      </c>
      <c r="S818" s="3">
        <f>1-R818/MAX(R$2:R818)</f>
        <v>0.17646992297181352</v>
      </c>
    </row>
    <row r="819" spans="1:19" x14ac:dyDescent="0.15">
      <c r="A819" s="1">
        <v>39589</v>
      </c>
      <c r="B819">
        <v>3668.18</v>
      </c>
      <c r="C819">
        <v>3801.07</v>
      </c>
      <c r="D819">
        <v>3591.57</v>
      </c>
      <c r="E819" s="2">
        <v>3783.05</v>
      </c>
      <c r="F819" s="16">
        <v>69179113472</v>
      </c>
      <c r="G819" s="3">
        <f t="shared" si="120"/>
        <v>1.9464700524412404E-2</v>
      </c>
      <c r="H819" s="3">
        <f>1-E819/MAX(E$2:E819)</f>
        <v>0.35631763424760088</v>
      </c>
      <c r="I819" s="2">
        <f t="shared" si="123"/>
        <v>3802.646666666667</v>
      </c>
      <c r="J819" s="2">
        <f t="shared" si="126"/>
        <v>3877.9883333333332</v>
      </c>
      <c r="K819" s="2">
        <f t="shared" si="127"/>
        <v>3888.3924999999999</v>
      </c>
      <c r="L819" s="2">
        <f t="shared" si="128"/>
        <v>3747.0825000000004</v>
      </c>
      <c r="M819" s="2">
        <f t="shared" si="129"/>
        <v>3796.9514583333348</v>
      </c>
      <c r="N819" s="2">
        <f t="shared" si="124"/>
        <v>3810.8088194444449</v>
      </c>
      <c r="O819" s="4" t="str">
        <f t="shared" si="125"/>
        <v>卖</v>
      </c>
      <c r="P819" s="4" t="str">
        <f t="shared" si="121"/>
        <v/>
      </c>
      <c r="Q819" s="3">
        <f>IF(O818="买",E819/E818-1,0)-IF(P819=1,计算结果!B$17,0)</f>
        <v>0</v>
      </c>
      <c r="R819" s="2">
        <f t="shared" si="122"/>
        <v>4.201762963712981</v>
      </c>
      <c r="S819" s="3">
        <f>1-R819/MAX(R$2:R819)</f>
        <v>0.17646992297181352</v>
      </c>
    </row>
    <row r="820" spans="1:19" x14ac:dyDescent="0.15">
      <c r="A820" s="1">
        <v>39590</v>
      </c>
      <c r="B820">
        <v>3732.64</v>
      </c>
      <c r="C820">
        <v>3783.85</v>
      </c>
      <c r="D820">
        <v>3704.16</v>
      </c>
      <c r="E820" s="2">
        <v>3711.44</v>
      </c>
      <c r="F820" s="16">
        <v>66281213952</v>
      </c>
      <c r="G820" s="3">
        <f t="shared" si="120"/>
        <v>-1.8929170907072357E-2</v>
      </c>
      <c r="H820" s="3">
        <f>1-E820/MAX(E$2:E820)</f>
        <v>0.36850200775879671</v>
      </c>
      <c r="I820" s="2">
        <f t="shared" si="123"/>
        <v>3735.1033333333339</v>
      </c>
      <c r="J820" s="2">
        <f t="shared" si="126"/>
        <v>3833.9316666666668</v>
      </c>
      <c r="K820" s="2">
        <f t="shared" si="127"/>
        <v>3863.4383333333335</v>
      </c>
      <c r="L820" s="2">
        <f t="shared" si="128"/>
        <v>3756.1416666666669</v>
      </c>
      <c r="M820" s="2">
        <f t="shared" si="129"/>
        <v>3784.4887500000018</v>
      </c>
      <c r="N820" s="2">
        <f t="shared" si="124"/>
        <v>3801.3562500000007</v>
      </c>
      <c r="O820" s="4" t="str">
        <f t="shared" si="125"/>
        <v>卖</v>
      </c>
      <c r="P820" s="4" t="str">
        <f t="shared" si="121"/>
        <v/>
      </c>
      <c r="Q820" s="3">
        <f>IF(O819="买",E820/E819-1,0)-IF(P820=1,计算结果!B$17,0)</f>
        <v>0</v>
      </c>
      <c r="R820" s="2">
        <f t="shared" si="122"/>
        <v>4.201762963712981</v>
      </c>
      <c r="S820" s="3">
        <f>1-R820/MAX(R$2:R820)</f>
        <v>0.17646992297181352</v>
      </c>
    </row>
    <row r="821" spans="1:19" x14ac:dyDescent="0.15">
      <c r="A821" s="1">
        <v>39591</v>
      </c>
      <c r="B821">
        <v>3697.89</v>
      </c>
      <c r="C821">
        <v>3741.06</v>
      </c>
      <c r="D821">
        <v>3629.01</v>
      </c>
      <c r="E821" s="2">
        <v>3675.15</v>
      </c>
      <c r="F821" s="16">
        <v>52530761728</v>
      </c>
      <c r="G821" s="3">
        <f t="shared" si="120"/>
        <v>-9.7778759726683262E-3</v>
      </c>
      <c r="H821" s="3">
        <f>1-E821/MAX(E$2:E821)</f>
        <v>0.37467671680392023</v>
      </c>
      <c r="I821" s="2">
        <f t="shared" si="123"/>
        <v>3723.2133333333331</v>
      </c>
      <c r="J821" s="2">
        <f t="shared" si="126"/>
        <v>3788.4416666666671</v>
      </c>
      <c r="K821" s="2">
        <f t="shared" si="127"/>
        <v>3851.2575000000011</v>
      </c>
      <c r="L821" s="2">
        <f t="shared" si="128"/>
        <v>3768.1633333333334</v>
      </c>
      <c r="M821" s="2">
        <f t="shared" si="129"/>
        <v>3773.5760416666676</v>
      </c>
      <c r="N821" s="2">
        <f t="shared" si="124"/>
        <v>3797.665625000001</v>
      </c>
      <c r="O821" s="4" t="str">
        <f t="shared" si="125"/>
        <v>卖</v>
      </c>
      <c r="P821" s="4" t="str">
        <f t="shared" si="121"/>
        <v/>
      </c>
      <c r="Q821" s="3">
        <f>IF(O820="买",E821/E820-1,0)-IF(P821=1,计算结果!B$17,0)</f>
        <v>0</v>
      </c>
      <c r="R821" s="2">
        <f t="shared" si="122"/>
        <v>4.201762963712981</v>
      </c>
      <c r="S821" s="3">
        <f>1-R821/MAX(R$2:R821)</f>
        <v>0.17646992297181352</v>
      </c>
    </row>
    <row r="822" spans="1:19" x14ac:dyDescent="0.15">
      <c r="A822" s="1">
        <v>39594</v>
      </c>
      <c r="B822">
        <v>3643.01</v>
      </c>
      <c r="C822">
        <v>3643.01</v>
      </c>
      <c r="D822">
        <v>3555.76</v>
      </c>
      <c r="E822" s="2">
        <v>3559.22</v>
      </c>
      <c r="F822" s="16">
        <v>45524373504</v>
      </c>
      <c r="G822" s="3">
        <f t="shared" si="120"/>
        <v>-3.1544290709222822E-2</v>
      </c>
      <c r="H822" s="3">
        <f>1-E822/MAX(E$2:E822)</f>
        <v>0.39440209623630307</v>
      </c>
      <c r="I822" s="2">
        <f t="shared" si="123"/>
        <v>3648.603333333333</v>
      </c>
      <c r="J822" s="2">
        <f t="shared" si="126"/>
        <v>3725.6250000000005</v>
      </c>
      <c r="K822" s="2">
        <f t="shared" si="127"/>
        <v>3820.7725000000005</v>
      </c>
      <c r="L822" s="2">
        <f t="shared" si="128"/>
        <v>3780.1100000000006</v>
      </c>
      <c r="M822" s="2">
        <f t="shared" si="129"/>
        <v>3761.1041666666674</v>
      </c>
      <c r="N822" s="2">
        <f t="shared" si="124"/>
        <v>3787.3288888888897</v>
      </c>
      <c r="O822" s="4" t="str">
        <f t="shared" si="125"/>
        <v>卖</v>
      </c>
      <c r="P822" s="4" t="str">
        <f t="shared" si="121"/>
        <v/>
      </c>
      <c r="Q822" s="3">
        <f>IF(O821="买",E822/E821-1,0)-IF(P822=1,计算结果!B$17,0)</f>
        <v>0</v>
      </c>
      <c r="R822" s="2">
        <f t="shared" si="122"/>
        <v>4.201762963712981</v>
      </c>
      <c r="S822" s="3">
        <f>1-R822/MAX(R$2:R822)</f>
        <v>0.17646992297181352</v>
      </c>
    </row>
    <row r="823" spans="1:19" x14ac:dyDescent="0.15">
      <c r="A823" s="1">
        <v>39595</v>
      </c>
      <c r="B823">
        <v>3549.99</v>
      </c>
      <c r="C823">
        <v>3594.66</v>
      </c>
      <c r="D823">
        <v>3533.47</v>
      </c>
      <c r="E823" s="2">
        <v>3576.2</v>
      </c>
      <c r="F823" s="16">
        <v>39856279552</v>
      </c>
      <c r="G823" s="3">
        <f t="shared" si="120"/>
        <v>4.7707081888728187E-3</v>
      </c>
      <c r="H823" s="3">
        <f>1-E823/MAX(E$2:E823)</f>
        <v>0.39151296535765334</v>
      </c>
      <c r="I823" s="2">
        <f t="shared" si="123"/>
        <v>3603.5233333333331</v>
      </c>
      <c r="J823" s="2">
        <f t="shared" si="126"/>
        <v>3669.3133333333335</v>
      </c>
      <c r="K823" s="2">
        <f t="shared" si="127"/>
        <v>3795.5458333333336</v>
      </c>
      <c r="L823" s="2">
        <f t="shared" si="128"/>
        <v>3792.970416666667</v>
      </c>
      <c r="M823" s="2">
        <f t="shared" si="129"/>
        <v>3752.9983333333334</v>
      </c>
      <c r="N823" s="2">
        <f t="shared" si="124"/>
        <v>3780.504861111111</v>
      </c>
      <c r="O823" s="4" t="str">
        <f t="shared" si="125"/>
        <v>卖</v>
      </c>
      <c r="P823" s="4" t="str">
        <f t="shared" si="121"/>
        <v/>
      </c>
      <c r="Q823" s="3">
        <f>IF(O822="买",E823/E822-1,0)-IF(P823=1,计算结果!B$17,0)</f>
        <v>0</v>
      </c>
      <c r="R823" s="2">
        <f t="shared" si="122"/>
        <v>4.201762963712981</v>
      </c>
      <c r="S823" s="3">
        <f>1-R823/MAX(R$2:R823)</f>
        <v>0.17646992297181352</v>
      </c>
    </row>
    <row r="824" spans="1:19" x14ac:dyDescent="0.15">
      <c r="A824" s="1">
        <v>39596</v>
      </c>
      <c r="B824">
        <v>3583.28</v>
      </c>
      <c r="C824">
        <v>3698</v>
      </c>
      <c r="D824">
        <v>3561.73</v>
      </c>
      <c r="E824" s="2">
        <v>3676.23</v>
      </c>
      <c r="F824" s="16">
        <v>49994772480</v>
      </c>
      <c r="G824" s="3">
        <f t="shared" si="120"/>
        <v>2.7971030702980793E-2</v>
      </c>
      <c r="H824" s="3">
        <f>1-E824/MAX(E$2:E824)</f>
        <v>0.37449295582930642</v>
      </c>
      <c r="I824" s="2">
        <f t="shared" si="123"/>
        <v>3603.8833333333332</v>
      </c>
      <c r="J824" s="2">
        <f t="shared" si="126"/>
        <v>3663.5483333333327</v>
      </c>
      <c r="K824" s="2">
        <f t="shared" si="127"/>
        <v>3776.4883333333332</v>
      </c>
      <c r="L824" s="2">
        <f t="shared" si="128"/>
        <v>3808.8016666666667</v>
      </c>
      <c r="M824" s="2">
        <f t="shared" si="129"/>
        <v>3751.1708333333336</v>
      </c>
      <c r="N824" s="2">
        <f t="shared" si="124"/>
        <v>3778.8202777777783</v>
      </c>
      <c r="O824" s="4" t="str">
        <f t="shared" si="125"/>
        <v>卖</v>
      </c>
      <c r="P824" s="4" t="str">
        <f t="shared" si="121"/>
        <v/>
      </c>
      <c r="Q824" s="3">
        <f>IF(O823="买",E824/E823-1,0)-IF(P824=1,计算结果!B$17,0)</f>
        <v>0</v>
      </c>
      <c r="R824" s="2">
        <f t="shared" si="122"/>
        <v>4.201762963712981</v>
      </c>
      <c r="S824" s="3">
        <f>1-R824/MAX(R$2:R824)</f>
        <v>0.17646992297181352</v>
      </c>
    </row>
    <row r="825" spans="1:19" x14ac:dyDescent="0.15">
      <c r="A825" s="1">
        <v>39597</v>
      </c>
      <c r="B825">
        <v>3666.2</v>
      </c>
      <c r="C825">
        <v>3677.02</v>
      </c>
      <c r="D825">
        <v>3578.73</v>
      </c>
      <c r="E825" s="2">
        <v>3580.87</v>
      </c>
      <c r="F825" s="16">
        <v>46589022208</v>
      </c>
      <c r="G825" s="3">
        <f t="shared" si="120"/>
        <v>-2.5939617488568434E-2</v>
      </c>
      <c r="H825" s="3">
        <f>1-E825/MAX(E$2:E825)</f>
        <v>0.39071836929149939</v>
      </c>
      <c r="I825" s="2">
        <f t="shared" si="123"/>
        <v>3611.1</v>
      </c>
      <c r="J825" s="2">
        <f t="shared" si="126"/>
        <v>3629.851666666666</v>
      </c>
      <c r="K825" s="2">
        <f t="shared" si="127"/>
        <v>3753.92</v>
      </c>
      <c r="L825" s="2">
        <f t="shared" si="128"/>
        <v>3814.0991666666664</v>
      </c>
      <c r="M825" s="2">
        <f t="shared" si="129"/>
        <v>3744.754375</v>
      </c>
      <c r="N825" s="2">
        <f t="shared" si="124"/>
        <v>3770.9245138888891</v>
      </c>
      <c r="O825" s="4" t="str">
        <f t="shared" si="125"/>
        <v>卖</v>
      </c>
      <c r="P825" s="4" t="str">
        <f t="shared" si="121"/>
        <v/>
      </c>
      <c r="Q825" s="3">
        <f>IF(O824="买",E825/E824-1,0)-IF(P825=1,计算结果!B$17,0)</f>
        <v>0</v>
      </c>
      <c r="R825" s="2">
        <f t="shared" si="122"/>
        <v>4.201762963712981</v>
      </c>
      <c r="S825" s="3">
        <f>1-R825/MAX(R$2:R825)</f>
        <v>0.17646992297181352</v>
      </c>
    </row>
    <row r="826" spans="1:19" x14ac:dyDescent="0.15">
      <c r="A826" s="1">
        <v>39598</v>
      </c>
      <c r="B826">
        <v>3585.6</v>
      </c>
      <c r="C826">
        <v>3620.23</v>
      </c>
      <c r="D826">
        <v>3552.66</v>
      </c>
      <c r="E826" s="2">
        <v>3611.33</v>
      </c>
      <c r="F826" s="16">
        <v>46886682624</v>
      </c>
      <c r="G826" s="3">
        <f t="shared" si="120"/>
        <v>8.5063127117153137E-3</v>
      </c>
      <c r="H826" s="3">
        <f>1-E826/MAX(E$2:E826)</f>
        <v>0.385535629211189</v>
      </c>
      <c r="I826" s="2">
        <f t="shared" si="123"/>
        <v>3622.81</v>
      </c>
      <c r="J826" s="2">
        <f t="shared" si="126"/>
        <v>3613.1666666666665</v>
      </c>
      <c r="K826" s="2">
        <f t="shared" si="127"/>
        <v>3723.5491666666676</v>
      </c>
      <c r="L826" s="2">
        <f t="shared" si="128"/>
        <v>3807.3004166666656</v>
      </c>
      <c r="M826" s="2">
        <f t="shared" si="129"/>
        <v>3736.618958333333</v>
      </c>
      <c r="N826" s="2">
        <f t="shared" si="124"/>
        <v>3755.8228472222218</v>
      </c>
      <c r="O826" s="4" t="str">
        <f t="shared" si="125"/>
        <v>卖</v>
      </c>
      <c r="P826" s="4" t="str">
        <f t="shared" si="121"/>
        <v/>
      </c>
      <c r="Q826" s="3">
        <f>IF(O825="买",E826/E825-1,0)-IF(P826=1,计算结果!B$17,0)</f>
        <v>0</v>
      </c>
      <c r="R826" s="2">
        <f t="shared" si="122"/>
        <v>4.201762963712981</v>
      </c>
      <c r="S826" s="3">
        <f>1-R826/MAX(R$2:R826)</f>
        <v>0.17646992297181352</v>
      </c>
    </row>
    <row r="827" spans="1:19" x14ac:dyDescent="0.15">
      <c r="A827" s="1">
        <v>39601</v>
      </c>
      <c r="B827">
        <v>3600.23</v>
      </c>
      <c r="C827">
        <v>3650.48</v>
      </c>
      <c r="D827">
        <v>3580.58</v>
      </c>
      <c r="E827" s="2">
        <v>3625.83</v>
      </c>
      <c r="F827" s="16">
        <v>41966895104</v>
      </c>
      <c r="G827" s="3">
        <f t="shared" si="120"/>
        <v>4.0151412360542871E-3</v>
      </c>
      <c r="H827" s="3">
        <f>1-E827/MAX(E$2:E827)</f>
        <v>0.38306846797794869</v>
      </c>
      <c r="I827" s="2">
        <f t="shared" si="123"/>
        <v>3606.0099999999998</v>
      </c>
      <c r="J827" s="2">
        <f t="shared" si="126"/>
        <v>3604.9466666666667</v>
      </c>
      <c r="K827" s="2">
        <f t="shared" si="127"/>
        <v>3696.6941666666676</v>
      </c>
      <c r="L827" s="2">
        <f t="shared" si="128"/>
        <v>3799.9154166666663</v>
      </c>
      <c r="M827" s="2">
        <f t="shared" si="129"/>
        <v>3728.035625</v>
      </c>
      <c r="N827" s="2">
        <f t="shared" si="124"/>
        <v>3741.5484027777779</v>
      </c>
      <c r="O827" s="4" t="str">
        <f t="shared" si="125"/>
        <v>卖</v>
      </c>
      <c r="P827" s="4" t="str">
        <f t="shared" si="121"/>
        <v/>
      </c>
      <c r="Q827" s="3">
        <f>IF(O826="买",E827/E826-1,0)-IF(P827=1,计算结果!B$17,0)</f>
        <v>0</v>
      </c>
      <c r="R827" s="2">
        <f t="shared" si="122"/>
        <v>4.201762963712981</v>
      </c>
      <c r="S827" s="3">
        <f>1-R827/MAX(R$2:R827)</f>
        <v>0.17646992297181352</v>
      </c>
    </row>
    <row r="828" spans="1:19" x14ac:dyDescent="0.15">
      <c r="A828" s="1">
        <v>39602</v>
      </c>
      <c r="B828">
        <v>3624.57</v>
      </c>
      <c r="C828">
        <v>3641.43</v>
      </c>
      <c r="D828">
        <v>3585.12</v>
      </c>
      <c r="E828" s="2">
        <v>3614.11</v>
      </c>
      <c r="F828" s="16">
        <v>48796405760</v>
      </c>
      <c r="G828" s="3">
        <f t="shared" si="120"/>
        <v>-3.232363348529832E-3</v>
      </c>
      <c r="H828" s="3">
        <f>1-E828/MAX(E$2:E828)</f>
        <v>0.38506261485060911</v>
      </c>
      <c r="I828" s="2">
        <f t="shared" si="123"/>
        <v>3617.09</v>
      </c>
      <c r="J828" s="2">
        <f t="shared" si="126"/>
        <v>3614.0949999999998</v>
      </c>
      <c r="K828" s="2">
        <f t="shared" si="127"/>
        <v>3669.8600000000006</v>
      </c>
      <c r="L828" s="2">
        <f t="shared" si="128"/>
        <v>3795.1220833333336</v>
      </c>
      <c r="M828" s="2">
        <f t="shared" si="129"/>
        <v>3722.9735416666658</v>
      </c>
      <c r="N828" s="2">
        <f t="shared" si="124"/>
        <v>3729.318541666667</v>
      </c>
      <c r="O828" s="4" t="str">
        <f t="shared" si="125"/>
        <v>卖</v>
      </c>
      <c r="P828" s="4" t="str">
        <f t="shared" si="121"/>
        <v/>
      </c>
      <c r="Q828" s="3">
        <f>IF(O827="买",E828/E827-1,0)-IF(P828=1,计算结果!B$17,0)</f>
        <v>0</v>
      </c>
      <c r="R828" s="2">
        <f t="shared" si="122"/>
        <v>4.201762963712981</v>
      </c>
      <c r="S828" s="3">
        <f>1-R828/MAX(R$2:R828)</f>
        <v>0.17646992297181352</v>
      </c>
    </row>
    <row r="829" spans="1:19" x14ac:dyDescent="0.15">
      <c r="A829" s="1">
        <v>39603</v>
      </c>
      <c r="B829">
        <v>3601.54</v>
      </c>
      <c r="C829">
        <v>3605.06</v>
      </c>
      <c r="D829">
        <v>3513.64</v>
      </c>
      <c r="E829" s="2">
        <v>3546.92</v>
      </c>
      <c r="F829" s="16">
        <v>42963714048</v>
      </c>
      <c r="G829" s="3">
        <f t="shared" si="120"/>
        <v>-1.8591022409389923E-2</v>
      </c>
      <c r="H829" s="3">
        <f>1-E829/MAX(E$2:E829)</f>
        <v>0.39649492955829302</v>
      </c>
      <c r="I829" s="2">
        <f t="shared" si="123"/>
        <v>3595.6200000000003</v>
      </c>
      <c r="J829" s="2">
        <f t="shared" si="126"/>
        <v>3609.2150000000001</v>
      </c>
      <c r="K829" s="2">
        <f t="shared" si="127"/>
        <v>3639.2641666666664</v>
      </c>
      <c r="L829" s="2">
        <f t="shared" si="128"/>
        <v>3785.5379166666667</v>
      </c>
      <c r="M829" s="2">
        <f t="shared" si="129"/>
        <v>3715.4974999999995</v>
      </c>
      <c r="N829" s="2">
        <f t="shared" si="124"/>
        <v>3713.4331944444443</v>
      </c>
      <c r="O829" s="4" t="str">
        <f t="shared" si="125"/>
        <v>卖</v>
      </c>
      <c r="P829" s="4" t="str">
        <f t="shared" si="121"/>
        <v/>
      </c>
      <c r="Q829" s="3">
        <f>IF(O828="买",E829/E828-1,0)-IF(P829=1,计算结果!B$17,0)</f>
        <v>0</v>
      </c>
      <c r="R829" s="2">
        <f t="shared" si="122"/>
        <v>4.201762963712981</v>
      </c>
      <c r="S829" s="3">
        <f>1-R829/MAX(R$2:R829)</f>
        <v>0.17646992297181352</v>
      </c>
    </row>
    <row r="830" spans="1:19" x14ac:dyDescent="0.15">
      <c r="A830" s="1">
        <v>39604</v>
      </c>
      <c r="B830">
        <v>3529.98</v>
      </c>
      <c r="C830">
        <v>3542.24</v>
      </c>
      <c r="D830">
        <v>3487.79</v>
      </c>
      <c r="E830" s="2">
        <v>3512.14</v>
      </c>
      <c r="F830" s="16">
        <v>36565913600</v>
      </c>
      <c r="G830" s="3">
        <f t="shared" si="120"/>
        <v>-9.8056905709743569E-3</v>
      </c>
      <c r="H830" s="3">
        <f>1-E830/MAX(E$2:E830)</f>
        <v>0.40241271353705843</v>
      </c>
      <c r="I830" s="2">
        <f t="shared" si="123"/>
        <v>3557.7233333333334</v>
      </c>
      <c r="J830" s="2">
        <f t="shared" si="126"/>
        <v>3581.8666666666663</v>
      </c>
      <c r="K830" s="2">
        <f t="shared" si="127"/>
        <v>3622.7075</v>
      </c>
      <c r="L830" s="2">
        <f t="shared" si="128"/>
        <v>3766.9137499999997</v>
      </c>
      <c r="M830" s="2">
        <f t="shared" si="129"/>
        <v>3707.1177083333332</v>
      </c>
      <c r="N830" s="2">
        <f t="shared" si="124"/>
        <v>3698.912986111111</v>
      </c>
      <c r="O830" s="4" t="str">
        <f t="shared" si="125"/>
        <v>卖</v>
      </c>
      <c r="P830" s="4" t="str">
        <f t="shared" si="121"/>
        <v/>
      </c>
      <c r="Q830" s="3">
        <f>IF(O829="买",E830/E829-1,0)-IF(P830=1,计算结果!B$17,0)</f>
        <v>0</v>
      </c>
      <c r="R830" s="2">
        <f t="shared" si="122"/>
        <v>4.201762963712981</v>
      </c>
      <c r="S830" s="3">
        <f>1-R830/MAX(R$2:R830)</f>
        <v>0.17646992297181352</v>
      </c>
    </row>
    <row r="831" spans="1:19" x14ac:dyDescent="0.15">
      <c r="A831" s="1">
        <v>39605</v>
      </c>
      <c r="B831">
        <v>3519.12</v>
      </c>
      <c r="C831">
        <v>3532.3</v>
      </c>
      <c r="D831">
        <v>3470.56</v>
      </c>
      <c r="E831" s="2">
        <v>3489.5</v>
      </c>
      <c r="F831" s="16">
        <v>30298595328</v>
      </c>
      <c r="G831" s="3">
        <f t="shared" si="120"/>
        <v>-6.4462122808316424E-3</v>
      </c>
      <c r="H831" s="3">
        <f>1-E831/MAX(E$2:E831)</f>
        <v>0.40626488804192473</v>
      </c>
      <c r="I831" s="2">
        <f t="shared" si="123"/>
        <v>3516.1866666666665</v>
      </c>
      <c r="J831" s="2">
        <f t="shared" si="126"/>
        <v>3566.6383333333338</v>
      </c>
      <c r="K831" s="2">
        <f t="shared" si="127"/>
        <v>3598.2449999999994</v>
      </c>
      <c r="L831" s="2">
        <f t="shared" si="128"/>
        <v>3743.3187500000004</v>
      </c>
      <c r="M831" s="2">
        <f t="shared" si="129"/>
        <v>3701.7131250000002</v>
      </c>
      <c r="N831" s="2">
        <f t="shared" si="124"/>
        <v>3681.0922916666664</v>
      </c>
      <c r="O831" s="4" t="str">
        <f t="shared" si="125"/>
        <v>卖</v>
      </c>
      <c r="P831" s="4" t="str">
        <f t="shared" si="121"/>
        <v/>
      </c>
      <c r="Q831" s="3">
        <f>IF(O830="买",E831/E830-1,0)-IF(P831=1,计算结果!B$17,0)</f>
        <v>0</v>
      </c>
      <c r="R831" s="2">
        <f t="shared" si="122"/>
        <v>4.201762963712981</v>
      </c>
      <c r="S831" s="3">
        <f>1-R831/MAX(R$2:R831)</f>
        <v>0.17646992297181352</v>
      </c>
    </row>
    <row r="832" spans="1:19" x14ac:dyDescent="0.15">
      <c r="A832" s="1">
        <v>39609</v>
      </c>
      <c r="B832">
        <v>3344.45</v>
      </c>
      <c r="C832">
        <v>3352.32</v>
      </c>
      <c r="D832">
        <v>3188.8</v>
      </c>
      <c r="E832" s="2">
        <v>3206.56</v>
      </c>
      <c r="F832" s="16">
        <v>45818265600</v>
      </c>
      <c r="G832" s="3">
        <f t="shared" si="120"/>
        <v>-8.1083249749247743E-2</v>
      </c>
      <c r="H832" s="3">
        <f>1-E832/MAX(E$2:E832)</f>
        <v>0.45440686040971889</v>
      </c>
      <c r="I832" s="2">
        <f t="shared" si="123"/>
        <v>3402.7333333333331</v>
      </c>
      <c r="J832" s="2">
        <f t="shared" si="126"/>
        <v>3499.1766666666667</v>
      </c>
      <c r="K832" s="2">
        <f t="shared" si="127"/>
        <v>3556.1716666666666</v>
      </c>
      <c r="L832" s="2">
        <f t="shared" si="128"/>
        <v>3709.8050000000003</v>
      </c>
      <c r="M832" s="2">
        <f t="shared" si="129"/>
        <v>3686.8881249999999</v>
      </c>
      <c r="N832" s="2">
        <f t="shared" si="124"/>
        <v>3650.9549305555556</v>
      </c>
      <c r="O832" s="4" t="str">
        <f t="shared" si="125"/>
        <v>卖</v>
      </c>
      <c r="P832" s="4" t="str">
        <f t="shared" si="121"/>
        <v/>
      </c>
      <c r="Q832" s="3">
        <f>IF(O831="买",E832/E831-1,0)-IF(P832=1,计算结果!B$17,0)</f>
        <v>0</v>
      </c>
      <c r="R832" s="2">
        <f t="shared" si="122"/>
        <v>4.201762963712981</v>
      </c>
      <c r="S832" s="3">
        <f>1-R832/MAX(R$2:R832)</f>
        <v>0.17646992297181352</v>
      </c>
    </row>
    <row r="833" spans="1:19" x14ac:dyDescent="0.15">
      <c r="A833" s="1">
        <v>39610</v>
      </c>
      <c r="B833">
        <v>3155.94</v>
      </c>
      <c r="C833">
        <v>3181.82</v>
      </c>
      <c r="D833">
        <v>3097.4</v>
      </c>
      <c r="E833" s="2">
        <v>3140.3</v>
      </c>
      <c r="F833" s="16">
        <v>40596533248</v>
      </c>
      <c r="G833" s="3">
        <f t="shared" si="120"/>
        <v>-2.0663889027493609E-2</v>
      </c>
      <c r="H833" s="3">
        <f>1-E833/MAX(E$2:E833)</f>
        <v>0.46568093650037423</v>
      </c>
      <c r="I833" s="2">
        <f t="shared" si="123"/>
        <v>3278.7866666666669</v>
      </c>
      <c r="J833" s="2">
        <f t="shared" si="126"/>
        <v>3418.2549999999997</v>
      </c>
      <c r="K833" s="2">
        <f t="shared" si="127"/>
        <v>3511.6008333333334</v>
      </c>
      <c r="L833" s="2">
        <f t="shared" si="128"/>
        <v>3681.4291666666672</v>
      </c>
      <c r="M833" s="2">
        <f t="shared" si="129"/>
        <v>3673.3416666666667</v>
      </c>
      <c r="N833" s="2">
        <f t="shared" si="124"/>
        <v>3622.1238888888893</v>
      </c>
      <c r="O833" s="4" t="str">
        <f t="shared" si="125"/>
        <v>卖</v>
      </c>
      <c r="P833" s="4" t="str">
        <f t="shared" si="121"/>
        <v/>
      </c>
      <c r="Q833" s="3">
        <f>IF(O832="买",E833/E832-1,0)-IF(P833=1,计算结果!B$17,0)</f>
        <v>0</v>
      </c>
      <c r="R833" s="2">
        <f t="shared" si="122"/>
        <v>4.201762963712981</v>
      </c>
      <c r="S833" s="3">
        <f>1-R833/MAX(R$2:R833)</f>
        <v>0.17646992297181352</v>
      </c>
    </row>
    <row r="834" spans="1:19" x14ac:dyDescent="0.15">
      <c r="A834" s="1">
        <v>39611</v>
      </c>
      <c r="B834">
        <v>3123.64</v>
      </c>
      <c r="C834">
        <v>3148.74</v>
      </c>
      <c r="D834">
        <v>3022.88</v>
      </c>
      <c r="E834" s="2">
        <v>3084.63</v>
      </c>
      <c r="F834" s="16">
        <v>42817388544</v>
      </c>
      <c r="G834" s="3">
        <f t="shared" si="120"/>
        <v>-1.7727605642772981E-2</v>
      </c>
      <c r="H834" s="3">
        <f>1-E834/MAX(E$2:E834)</f>
        <v>0.47515313414551141</v>
      </c>
      <c r="I834" s="2">
        <f t="shared" si="123"/>
        <v>3143.8300000000004</v>
      </c>
      <c r="J834" s="2">
        <f t="shared" si="126"/>
        <v>3330.0083333333332</v>
      </c>
      <c r="K834" s="2">
        <f t="shared" si="127"/>
        <v>3472.0516666666663</v>
      </c>
      <c r="L834" s="2">
        <f t="shared" si="128"/>
        <v>3646.4120833333341</v>
      </c>
      <c r="M834" s="2">
        <f t="shared" si="129"/>
        <v>3662.9620833333333</v>
      </c>
      <c r="N834" s="2">
        <f t="shared" si="124"/>
        <v>3593.8086111111115</v>
      </c>
      <c r="O834" s="4" t="str">
        <f t="shared" si="125"/>
        <v>卖</v>
      </c>
      <c r="P834" s="4" t="str">
        <f t="shared" si="121"/>
        <v/>
      </c>
      <c r="Q834" s="3">
        <f>IF(O833="买",E834/E833-1,0)-IF(P834=1,计算结果!B$17,0)</f>
        <v>0</v>
      </c>
      <c r="R834" s="2">
        <f t="shared" si="122"/>
        <v>4.201762963712981</v>
      </c>
      <c r="S834" s="3">
        <f>1-R834/MAX(R$2:R834)</f>
        <v>0.17646992297181352</v>
      </c>
    </row>
    <row r="835" spans="1:19" x14ac:dyDescent="0.15">
      <c r="A835" s="1">
        <v>39612</v>
      </c>
      <c r="B835">
        <v>3087.34</v>
      </c>
      <c r="C835">
        <v>3108.99</v>
      </c>
      <c r="D835">
        <v>2975.66</v>
      </c>
      <c r="E835" s="2">
        <v>2979.12</v>
      </c>
      <c r="F835" s="16">
        <v>33193994240</v>
      </c>
      <c r="G835" s="3">
        <f t="shared" ref="G835:G898" si="130">E835/E834-1</f>
        <v>-3.4205074838797644E-2</v>
      </c>
      <c r="H835" s="3">
        <f>1-E835/MAX(E$2:E835)</f>
        <v>0.49310556047097254</v>
      </c>
      <c r="I835" s="2">
        <f t="shared" si="123"/>
        <v>3068.0166666666664</v>
      </c>
      <c r="J835" s="2">
        <f t="shared" si="126"/>
        <v>3235.375</v>
      </c>
      <c r="K835" s="2">
        <f t="shared" si="127"/>
        <v>3422.2950000000001</v>
      </c>
      <c r="L835" s="2">
        <f t="shared" si="128"/>
        <v>3608.9204166666673</v>
      </c>
      <c r="M835" s="2">
        <f t="shared" si="129"/>
        <v>3651.1108333333327</v>
      </c>
      <c r="N835" s="2">
        <f t="shared" si="124"/>
        <v>3560.7754166666668</v>
      </c>
      <c r="O835" s="4" t="str">
        <f t="shared" si="125"/>
        <v>卖</v>
      </c>
      <c r="P835" s="4" t="str">
        <f t="shared" si="121"/>
        <v/>
      </c>
      <c r="Q835" s="3">
        <f>IF(O834="买",E835/E834-1,0)-IF(P835=1,计算结果!B$17,0)</f>
        <v>0</v>
      </c>
      <c r="R835" s="2">
        <f t="shared" si="122"/>
        <v>4.201762963712981</v>
      </c>
      <c r="S835" s="3">
        <f>1-R835/MAX(R$2:R835)</f>
        <v>0.17646992297181352</v>
      </c>
    </row>
    <row r="836" spans="1:19" x14ac:dyDescent="0.15">
      <c r="A836" s="1">
        <v>39615</v>
      </c>
      <c r="B836">
        <v>2981.08</v>
      </c>
      <c r="C836">
        <v>3012.99</v>
      </c>
      <c r="D836">
        <v>2900.07</v>
      </c>
      <c r="E836" s="2">
        <v>2952.24</v>
      </c>
      <c r="F836" s="16">
        <v>33731835904</v>
      </c>
      <c r="G836" s="3">
        <f t="shared" si="130"/>
        <v>-9.0227986788045111E-3</v>
      </c>
      <c r="H836" s="3">
        <f>1-E836/MAX(E$2:E836)</f>
        <v>0.49767916695024839</v>
      </c>
      <c r="I836" s="2">
        <f t="shared" si="123"/>
        <v>3005.33</v>
      </c>
      <c r="J836" s="2">
        <f t="shared" si="126"/>
        <v>3142.0583333333329</v>
      </c>
      <c r="K836" s="2">
        <f t="shared" si="127"/>
        <v>3361.9624999999996</v>
      </c>
      <c r="L836" s="2">
        <f t="shared" si="128"/>
        <v>3569.2254166666676</v>
      </c>
      <c r="M836" s="2">
        <f t="shared" si="129"/>
        <v>3636.5595833333332</v>
      </c>
      <c r="N836" s="2">
        <f t="shared" si="124"/>
        <v>3522.5825000000004</v>
      </c>
      <c r="O836" s="4" t="str">
        <f t="shared" si="125"/>
        <v>卖</v>
      </c>
      <c r="P836" s="4" t="str">
        <f t="shared" ref="P836:P899" si="131">IF(O835&lt;&gt;O836,1,"")</f>
        <v/>
      </c>
      <c r="Q836" s="3">
        <f>IF(O835="买",E836/E835-1,0)-IF(P836=1,计算结果!B$17,0)</f>
        <v>0</v>
      </c>
      <c r="R836" s="2">
        <f t="shared" ref="R836:R899" si="132">IFERROR(R835*(1+Q836),R835)</f>
        <v>4.201762963712981</v>
      </c>
      <c r="S836" s="3">
        <f>1-R836/MAX(R$2:R836)</f>
        <v>0.17646992297181352</v>
      </c>
    </row>
    <row r="837" spans="1:19" x14ac:dyDescent="0.15">
      <c r="A837" s="1">
        <v>39616</v>
      </c>
      <c r="B837">
        <v>2950.4</v>
      </c>
      <c r="C837">
        <v>2977.89</v>
      </c>
      <c r="D837">
        <v>2820.64</v>
      </c>
      <c r="E837" s="2">
        <v>2842.68</v>
      </c>
      <c r="F837" s="16">
        <v>32031256576</v>
      </c>
      <c r="G837" s="3">
        <f t="shared" si="130"/>
        <v>-3.7110803999674813E-2</v>
      </c>
      <c r="H837" s="3">
        <f>1-E837/MAX(E$2:E837)</f>
        <v>0.51632069693051119</v>
      </c>
      <c r="I837" s="2">
        <f t="shared" ref="I837:I900" si="133">AVERAGE(E835:E837)</f>
        <v>2924.68</v>
      </c>
      <c r="J837" s="2">
        <f t="shared" si="126"/>
        <v>3034.2549999999997</v>
      </c>
      <c r="K837" s="2">
        <f t="shared" si="127"/>
        <v>3300.4466666666667</v>
      </c>
      <c r="L837" s="2">
        <f t="shared" si="128"/>
        <v>3527.1833333333329</v>
      </c>
      <c r="M837" s="2">
        <f t="shared" si="129"/>
        <v>3615.6608333333329</v>
      </c>
      <c r="N837" s="2">
        <f t="shared" ref="N837:N900" si="134">IFERROR(AVERAGE(K837:M837),"")</f>
        <v>3481.096944444444</v>
      </c>
      <c r="O837" s="4" t="str">
        <f t="shared" ref="O837:O900" si="135">IF(E837&gt;N837,"买","卖")</f>
        <v>卖</v>
      </c>
      <c r="P837" s="4" t="str">
        <f t="shared" si="131"/>
        <v/>
      </c>
      <c r="Q837" s="3">
        <f>IF(O836="买",E837/E836-1,0)-IF(P837=1,计算结果!B$17,0)</f>
        <v>0</v>
      </c>
      <c r="R837" s="2">
        <f t="shared" si="132"/>
        <v>4.201762963712981</v>
      </c>
      <c r="S837" s="3">
        <f>1-R837/MAX(R$2:R837)</f>
        <v>0.17646992297181352</v>
      </c>
    </row>
    <row r="838" spans="1:19" x14ac:dyDescent="0.15">
      <c r="A838" s="1">
        <v>39617</v>
      </c>
      <c r="B838">
        <v>2820.24</v>
      </c>
      <c r="C838">
        <v>3007.18</v>
      </c>
      <c r="D838">
        <v>2759.11</v>
      </c>
      <c r="E838" s="2">
        <v>2991.27</v>
      </c>
      <c r="F838" s="16">
        <v>52826656768</v>
      </c>
      <c r="G838" s="3">
        <f t="shared" si="130"/>
        <v>5.2271096289417063E-2</v>
      </c>
      <c r="H838" s="3">
        <f>1-E838/MAX(E$2:E838)</f>
        <v>0.49103824950656771</v>
      </c>
      <c r="I838" s="2">
        <f t="shared" si="133"/>
        <v>2928.73</v>
      </c>
      <c r="J838" s="2">
        <f t="shared" si="126"/>
        <v>2998.373333333333</v>
      </c>
      <c r="K838" s="2">
        <f t="shared" si="127"/>
        <v>3248.7749999999996</v>
      </c>
      <c r="L838" s="2">
        <f t="shared" si="128"/>
        <v>3486.1620833333341</v>
      </c>
      <c r="M838" s="2">
        <f t="shared" si="129"/>
        <v>3596.9152083333324</v>
      </c>
      <c r="N838" s="2">
        <f t="shared" si="134"/>
        <v>3443.9507638888886</v>
      </c>
      <c r="O838" s="4" t="str">
        <f t="shared" si="135"/>
        <v>卖</v>
      </c>
      <c r="P838" s="4" t="str">
        <f t="shared" si="131"/>
        <v/>
      </c>
      <c r="Q838" s="3">
        <f>IF(O837="买",E838/E837-1,0)-IF(P838=1,计算结果!B$17,0)</f>
        <v>0</v>
      </c>
      <c r="R838" s="2">
        <f t="shared" si="132"/>
        <v>4.201762963712981</v>
      </c>
      <c r="S838" s="3">
        <f>1-R838/MAX(R$2:R838)</f>
        <v>0.17646992297181352</v>
      </c>
    </row>
    <row r="839" spans="1:19" x14ac:dyDescent="0.15">
      <c r="A839" s="1">
        <v>39618</v>
      </c>
      <c r="B839">
        <v>2967.4</v>
      </c>
      <c r="C839">
        <v>2967.4</v>
      </c>
      <c r="D839">
        <v>2768.23</v>
      </c>
      <c r="E839" s="2">
        <v>2773.08</v>
      </c>
      <c r="F839" s="16">
        <v>45264912384</v>
      </c>
      <c r="G839" s="3">
        <f t="shared" si="130"/>
        <v>-7.294226198236875E-2</v>
      </c>
      <c r="H839" s="3">
        <f>1-E839/MAX(E$2:E839)</f>
        <v>0.52816307085006464</v>
      </c>
      <c r="I839" s="2">
        <f t="shared" si="133"/>
        <v>2869.0099999999998</v>
      </c>
      <c r="J839" s="2">
        <f t="shared" si="126"/>
        <v>2937.17</v>
      </c>
      <c r="K839" s="2">
        <f t="shared" si="127"/>
        <v>3177.7124999999996</v>
      </c>
      <c r="L839" s="2">
        <f t="shared" si="128"/>
        <v>3437.2033333333334</v>
      </c>
      <c r="M839" s="2">
        <f t="shared" si="129"/>
        <v>3577.8516666666656</v>
      </c>
      <c r="N839" s="2">
        <f t="shared" si="134"/>
        <v>3397.5891666666662</v>
      </c>
      <c r="O839" s="4" t="str">
        <f t="shared" si="135"/>
        <v>卖</v>
      </c>
      <c r="P839" s="4" t="str">
        <f t="shared" si="131"/>
        <v/>
      </c>
      <c r="Q839" s="3">
        <f>IF(O838="买",E839/E838-1,0)-IF(P839=1,计算结果!B$17,0)</f>
        <v>0</v>
      </c>
      <c r="R839" s="2">
        <f t="shared" si="132"/>
        <v>4.201762963712981</v>
      </c>
      <c r="S839" s="3">
        <f>1-R839/MAX(R$2:R839)</f>
        <v>0.17646992297181352</v>
      </c>
    </row>
    <row r="840" spans="1:19" x14ac:dyDescent="0.15">
      <c r="A840" s="1">
        <v>39619</v>
      </c>
      <c r="B840">
        <v>2795.47</v>
      </c>
      <c r="C840">
        <v>2946.94</v>
      </c>
      <c r="D840">
        <v>2691.87</v>
      </c>
      <c r="E840" s="2">
        <v>2849.67</v>
      </c>
      <c r="F840" s="16">
        <v>65259569152</v>
      </c>
      <c r="G840" s="3">
        <f t="shared" si="130"/>
        <v>2.7619109437881484E-2</v>
      </c>
      <c r="H840" s="3">
        <f>1-E840/MAX(E$2:E840)</f>
        <v>0.51513135506703867</v>
      </c>
      <c r="I840" s="2">
        <f t="shared" si="133"/>
        <v>2871.34</v>
      </c>
      <c r="J840" s="2">
        <f t="shared" ref="J840:J903" si="136">AVERAGE(E835:E840)</f>
        <v>2898.0099999999998</v>
      </c>
      <c r="K840" s="2">
        <f t="shared" si="127"/>
        <v>3114.0091666666663</v>
      </c>
      <c r="L840" s="2">
        <f t="shared" si="128"/>
        <v>3391.9345833333336</v>
      </c>
      <c r="M840" s="2">
        <f t="shared" si="129"/>
        <v>3558.9964583333331</v>
      </c>
      <c r="N840" s="2">
        <f t="shared" si="134"/>
        <v>3354.9800694444443</v>
      </c>
      <c r="O840" s="4" t="str">
        <f t="shared" si="135"/>
        <v>卖</v>
      </c>
      <c r="P840" s="4" t="str">
        <f t="shared" si="131"/>
        <v/>
      </c>
      <c r="Q840" s="3">
        <f>IF(O839="买",E840/E839-1,0)-IF(P840=1,计算结果!B$17,0)</f>
        <v>0</v>
      </c>
      <c r="R840" s="2">
        <f t="shared" si="132"/>
        <v>4.201762963712981</v>
      </c>
      <c r="S840" s="3">
        <f>1-R840/MAX(R$2:R840)</f>
        <v>0.17646992297181352</v>
      </c>
    </row>
    <row r="841" spans="1:19" x14ac:dyDescent="0.15">
      <c r="A841" s="1">
        <v>39622</v>
      </c>
      <c r="B841">
        <v>2798.43</v>
      </c>
      <c r="C841">
        <v>2845.48</v>
      </c>
      <c r="D841">
        <v>2771.36</v>
      </c>
      <c r="E841" s="2">
        <v>2789.94</v>
      </c>
      <c r="F841" s="16">
        <v>32382380032</v>
      </c>
      <c r="G841" s="3">
        <f t="shared" si="130"/>
        <v>-2.0960321721462449E-2</v>
      </c>
      <c r="H841" s="3">
        <f>1-E841/MAX(E$2:E841)</f>
        <v>0.52529435785748313</v>
      </c>
      <c r="I841" s="2">
        <f t="shared" si="133"/>
        <v>2804.23</v>
      </c>
      <c r="J841" s="2">
        <f t="shared" si="136"/>
        <v>2866.48</v>
      </c>
      <c r="K841" s="2">
        <f t="shared" si="127"/>
        <v>3050.9274999999998</v>
      </c>
      <c r="L841" s="2">
        <f t="shared" si="128"/>
        <v>3345.0958333333333</v>
      </c>
      <c r="M841" s="2">
        <f t="shared" si="129"/>
        <v>3538.2924999999996</v>
      </c>
      <c r="N841" s="2">
        <f t="shared" si="134"/>
        <v>3311.4386111111107</v>
      </c>
      <c r="O841" s="4" t="str">
        <f t="shared" si="135"/>
        <v>卖</v>
      </c>
      <c r="P841" s="4" t="str">
        <f t="shared" si="131"/>
        <v/>
      </c>
      <c r="Q841" s="3">
        <f>IF(O840="买",E841/E840-1,0)-IF(P841=1,计算结果!B$17,0)</f>
        <v>0</v>
      </c>
      <c r="R841" s="2">
        <f t="shared" si="132"/>
        <v>4.201762963712981</v>
      </c>
      <c r="S841" s="3">
        <f>1-R841/MAX(R$2:R841)</f>
        <v>0.17646992297181352</v>
      </c>
    </row>
    <row r="842" spans="1:19" x14ac:dyDescent="0.15">
      <c r="A842" s="1">
        <v>39623</v>
      </c>
      <c r="B842">
        <v>2775.69</v>
      </c>
      <c r="C842">
        <v>2865.9</v>
      </c>
      <c r="D842">
        <v>2770.99</v>
      </c>
      <c r="E842" s="2">
        <v>2851.92</v>
      </c>
      <c r="F842" s="16">
        <v>38885761024</v>
      </c>
      <c r="G842" s="3">
        <f t="shared" si="130"/>
        <v>2.2215531516806886E-2</v>
      </c>
      <c r="H842" s="3">
        <f>1-E842/MAX(E$2:E842)</f>
        <v>0.51474851970325997</v>
      </c>
      <c r="I842" s="2">
        <f t="shared" si="133"/>
        <v>2830.51</v>
      </c>
      <c r="J842" s="2">
        <f t="shared" si="136"/>
        <v>2849.7599999999998</v>
      </c>
      <c r="K842" s="2">
        <f t="shared" si="127"/>
        <v>2995.9091666666664</v>
      </c>
      <c r="L842" s="2">
        <f t="shared" si="128"/>
        <v>3309.3083333333329</v>
      </c>
      <c r="M842" s="2">
        <f t="shared" si="129"/>
        <v>3524.033958333333</v>
      </c>
      <c r="N842" s="2">
        <f t="shared" si="134"/>
        <v>3276.4171527777776</v>
      </c>
      <c r="O842" s="4" t="str">
        <f t="shared" si="135"/>
        <v>卖</v>
      </c>
      <c r="P842" s="4" t="str">
        <f t="shared" si="131"/>
        <v/>
      </c>
      <c r="Q842" s="3">
        <f>IF(O841="买",E842/E841-1,0)-IF(P842=1,计算结果!B$17,0)</f>
        <v>0</v>
      </c>
      <c r="R842" s="2">
        <f t="shared" si="132"/>
        <v>4.201762963712981</v>
      </c>
      <c r="S842" s="3">
        <f>1-R842/MAX(R$2:R842)</f>
        <v>0.17646992297181352</v>
      </c>
    </row>
    <row r="843" spans="1:19" x14ac:dyDescent="0.15">
      <c r="A843" s="1">
        <v>39624</v>
      </c>
      <c r="B843">
        <v>2844.92</v>
      </c>
      <c r="C843">
        <v>2973.17</v>
      </c>
      <c r="D843">
        <v>2834.95</v>
      </c>
      <c r="E843" s="2">
        <v>2969.54</v>
      </c>
      <c r="F843" s="16">
        <v>51619344384</v>
      </c>
      <c r="G843" s="3">
        <f t="shared" si="130"/>
        <v>4.1242391090914099E-2</v>
      </c>
      <c r="H843" s="3">
        <f>1-E843/MAX(E$2:E843)</f>
        <v>0.49473558837541687</v>
      </c>
      <c r="I843" s="2">
        <f t="shared" si="133"/>
        <v>2870.4666666666672</v>
      </c>
      <c r="J843" s="2">
        <f t="shared" si="136"/>
        <v>2870.9033333333336</v>
      </c>
      <c r="K843" s="2">
        <f t="shared" si="127"/>
        <v>2952.5791666666664</v>
      </c>
      <c r="L843" s="2">
        <f t="shared" si="128"/>
        <v>3275.4120833333327</v>
      </c>
      <c r="M843" s="2">
        <f t="shared" si="129"/>
        <v>3511.2472916666661</v>
      </c>
      <c r="N843" s="2">
        <f t="shared" si="134"/>
        <v>3246.4128472222219</v>
      </c>
      <c r="O843" s="4" t="str">
        <f t="shared" si="135"/>
        <v>卖</v>
      </c>
      <c r="P843" s="4" t="str">
        <f t="shared" si="131"/>
        <v/>
      </c>
      <c r="Q843" s="3">
        <f>IF(O842="买",E843/E842-1,0)-IF(P843=1,计算结果!B$17,0)</f>
        <v>0</v>
      </c>
      <c r="R843" s="2">
        <f t="shared" si="132"/>
        <v>4.201762963712981</v>
      </c>
      <c r="S843" s="3">
        <f>1-R843/MAX(R$2:R843)</f>
        <v>0.17646992297181352</v>
      </c>
    </row>
    <row r="844" spans="1:19" x14ac:dyDescent="0.15">
      <c r="A844" s="1">
        <v>39625</v>
      </c>
      <c r="B844">
        <v>2964.52</v>
      </c>
      <c r="C844">
        <v>3010.28</v>
      </c>
      <c r="D844">
        <v>2922.79</v>
      </c>
      <c r="E844" s="2">
        <v>2980.91</v>
      </c>
      <c r="F844" s="16">
        <v>52508561408</v>
      </c>
      <c r="G844" s="3">
        <f t="shared" si="130"/>
        <v>3.8288758528257638E-3</v>
      </c>
      <c r="H844" s="3">
        <f>1-E844/MAX(E$2:E844)</f>
        <v>0.49280099367045538</v>
      </c>
      <c r="I844" s="2">
        <f t="shared" si="133"/>
        <v>2934.123333333333</v>
      </c>
      <c r="J844" s="2">
        <f t="shared" si="136"/>
        <v>2869.1766666666667</v>
      </c>
      <c r="K844" s="2">
        <f t="shared" si="127"/>
        <v>2933.7750000000001</v>
      </c>
      <c r="L844" s="2">
        <f t="shared" si="128"/>
        <v>3244.9733333333334</v>
      </c>
      <c r="M844" s="2">
        <f t="shared" si="129"/>
        <v>3500.5574999999994</v>
      </c>
      <c r="N844" s="2">
        <f t="shared" si="134"/>
        <v>3226.4352777777772</v>
      </c>
      <c r="O844" s="4" t="str">
        <f t="shared" si="135"/>
        <v>卖</v>
      </c>
      <c r="P844" s="4" t="str">
        <f t="shared" si="131"/>
        <v/>
      </c>
      <c r="Q844" s="3">
        <f>IF(O843="买",E844/E843-1,0)-IF(P844=1,计算结果!B$17,0)</f>
        <v>0</v>
      </c>
      <c r="R844" s="2">
        <f t="shared" si="132"/>
        <v>4.201762963712981</v>
      </c>
      <c r="S844" s="3">
        <f>1-R844/MAX(R$2:R844)</f>
        <v>0.17646992297181352</v>
      </c>
    </row>
    <row r="845" spans="1:19" x14ac:dyDescent="0.15">
      <c r="A845" s="1">
        <v>39626</v>
      </c>
      <c r="B845">
        <v>2886.18</v>
      </c>
      <c r="C845">
        <v>2899.84</v>
      </c>
      <c r="D845">
        <v>2787.25</v>
      </c>
      <c r="E845" s="2">
        <v>2816.02</v>
      </c>
      <c r="F845" s="16">
        <v>49324843008</v>
      </c>
      <c r="G845" s="3">
        <f t="shared" si="130"/>
        <v>-5.5315323173124931E-2</v>
      </c>
      <c r="H845" s="3">
        <f>1-E845/MAX(E$2:E845)</f>
        <v>0.52085687061866193</v>
      </c>
      <c r="I845" s="2">
        <f t="shared" si="133"/>
        <v>2922.1566666666663</v>
      </c>
      <c r="J845" s="2">
        <f t="shared" si="136"/>
        <v>2876.3333333333335</v>
      </c>
      <c r="K845" s="2">
        <f t="shared" si="127"/>
        <v>2906.751666666667</v>
      </c>
      <c r="L845" s="2">
        <f t="shared" si="128"/>
        <v>3209.17625</v>
      </c>
      <c r="M845" s="2">
        <f t="shared" si="129"/>
        <v>3488.6697916666658</v>
      </c>
      <c r="N845" s="2">
        <f t="shared" si="134"/>
        <v>3201.5325694444441</v>
      </c>
      <c r="O845" s="4" t="str">
        <f t="shared" si="135"/>
        <v>卖</v>
      </c>
      <c r="P845" s="4" t="str">
        <f t="shared" si="131"/>
        <v/>
      </c>
      <c r="Q845" s="3">
        <f>IF(O844="买",E845/E844-1,0)-IF(P845=1,计算结果!B$17,0)</f>
        <v>0</v>
      </c>
      <c r="R845" s="2">
        <f t="shared" si="132"/>
        <v>4.201762963712981</v>
      </c>
      <c r="S845" s="3">
        <f>1-R845/MAX(R$2:R845)</f>
        <v>0.17646992297181352</v>
      </c>
    </row>
    <row r="846" spans="1:19" x14ac:dyDescent="0.15">
      <c r="A846" s="1">
        <v>39629</v>
      </c>
      <c r="B846">
        <v>2782.84</v>
      </c>
      <c r="C846">
        <v>2834.27</v>
      </c>
      <c r="D846">
        <v>2747.61</v>
      </c>
      <c r="E846" s="2">
        <v>2791.82</v>
      </c>
      <c r="F846" s="16">
        <v>31502446592</v>
      </c>
      <c r="G846" s="3">
        <f t="shared" si="130"/>
        <v>-8.5936889652771242E-3</v>
      </c>
      <c r="H846" s="3">
        <f>1-E846/MAX(E$2:E846)</f>
        <v>0.52497447764241478</v>
      </c>
      <c r="I846" s="2">
        <f t="shared" si="133"/>
        <v>2862.9166666666665</v>
      </c>
      <c r="J846" s="2">
        <f t="shared" si="136"/>
        <v>2866.6916666666671</v>
      </c>
      <c r="K846" s="2">
        <f t="shared" ref="K846:K909" si="137">AVERAGE(E835:E846)</f>
        <v>2882.3508333333334</v>
      </c>
      <c r="L846" s="2">
        <f t="shared" si="128"/>
        <v>3177.2012500000001</v>
      </c>
      <c r="M846" s="2">
        <f t="shared" si="129"/>
        <v>3478.6556249999999</v>
      </c>
      <c r="N846" s="2">
        <f t="shared" si="134"/>
        <v>3179.4025694444445</v>
      </c>
      <c r="O846" s="4" t="str">
        <f t="shared" si="135"/>
        <v>卖</v>
      </c>
      <c r="P846" s="4" t="str">
        <f t="shared" si="131"/>
        <v/>
      </c>
      <c r="Q846" s="3">
        <f>IF(O845="买",E846/E845-1,0)-IF(P846=1,计算结果!B$17,0)</f>
        <v>0</v>
      </c>
      <c r="R846" s="2">
        <f t="shared" si="132"/>
        <v>4.201762963712981</v>
      </c>
      <c r="S846" s="3">
        <f>1-R846/MAX(R$2:R846)</f>
        <v>0.17646992297181352</v>
      </c>
    </row>
    <row r="847" spans="1:19" x14ac:dyDescent="0.15">
      <c r="A847" s="1">
        <v>39630</v>
      </c>
      <c r="B847">
        <v>2799.2</v>
      </c>
      <c r="C847">
        <v>2809.38</v>
      </c>
      <c r="D847">
        <v>2690.18</v>
      </c>
      <c r="E847" s="2">
        <v>2698.35</v>
      </c>
      <c r="F847" s="16">
        <v>35242553344</v>
      </c>
      <c r="G847" s="3">
        <f t="shared" si="130"/>
        <v>-3.347995214591204E-2</v>
      </c>
      <c r="H847" s="3">
        <f>1-E847/MAX(E$2:E847)</f>
        <v>0.54087830939903347</v>
      </c>
      <c r="I847" s="2">
        <f t="shared" si="133"/>
        <v>2768.73</v>
      </c>
      <c r="J847" s="2">
        <f t="shared" si="136"/>
        <v>2851.4266666666663</v>
      </c>
      <c r="K847" s="2">
        <f t="shared" si="137"/>
        <v>2858.9533333333334</v>
      </c>
      <c r="L847" s="2">
        <f t="shared" si="128"/>
        <v>3140.624166666667</v>
      </c>
      <c r="M847" s="2">
        <f t="shared" si="129"/>
        <v>3466.7972916666672</v>
      </c>
      <c r="N847" s="2">
        <f t="shared" si="134"/>
        <v>3155.4582638888892</v>
      </c>
      <c r="O847" s="4" t="str">
        <f t="shared" si="135"/>
        <v>卖</v>
      </c>
      <c r="P847" s="4" t="str">
        <f t="shared" si="131"/>
        <v/>
      </c>
      <c r="Q847" s="3">
        <f>IF(O846="买",E847/E846-1,0)-IF(P847=1,计算结果!B$17,0)</f>
        <v>0</v>
      </c>
      <c r="R847" s="2">
        <f t="shared" si="132"/>
        <v>4.201762963712981</v>
      </c>
      <c r="S847" s="3">
        <f>1-R847/MAX(R$2:R847)</f>
        <v>0.17646992297181352</v>
      </c>
    </row>
    <row r="848" spans="1:19" x14ac:dyDescent="0.15">
      <c r="A848" s="1">
        <v>39631</v>
      </c>
      <c r="B848">
        <v>2702.63</v>
      </c>
      <c r="C848">
        <v>2745.94</v>
      </c>
      <c r="D848">
        <v>2670.06</v>
      </c>
      <c r="E848" s="2">
        <v>2699.6</v>
      </c>
      <c r="F848" s="16">
        <v>35126247424</v>
      </c>
      <c r="G848" s="3">
        <f t="shared" si="130"/>
        <v>4.6324605777603445E-4</v>
      </c>
      <c r="H848" s="3">
        <f>1-E848/MAX(E$2:E848)</f>
        <v>0.54066562308582311</v>
      </c>
      <c r="I848" s="2">
        <f t="shared" si="133"/>
        <v>2729.9233333333336</v>
      </c>
      <c r="J848" s="2">
        <f t="shared" si="136"/>
        <v>2826.0399999999995</v>
      </c>
      <c r="K848" s="2">
        <f t="shared" si="137"/>
        <v>2837.8999999999996</v>
      </c>
      <c r="L848" s="2">
        <f t="shared" si="128"/>
        <v>3099.931250000001</v>
      </c>
      <c r="M848" s="2">
        <f t="shared" si="129"/>
        <v>3454.3664583333339</v>
      </c>
      <c r="N848" s="2">
        <f t="shared" si="134"/>
        <v>3130.7325694444448</v>
      </c>
      <c r="O848" s="4" t="str">
        <f t="shared" si="135"/>
        <v>卖</v>
      </c>
      <c r="P848" s="4" t="str">
        <f t="shared" si="131"/>
        <v/>
      </c>
      <c r="Q848" s="3">
        <f>IF(O847="买",E848/E847-1,0)-IF(P848=1,计算结果!B$17,0)</f>
        <v>0</v>
      </c>
      <c r="R848" s="2">
        <f t="shared" si="132"/>
        <v>4.201762963712981</v>
      </c>
      <c r="S848" s="3">
        <f>1-R848/MAX(R$2:R848)</f>
        <v>0.17646992297181352</v>
      </c>
    </row>
    <row r="849" spans="1:19" x14ac:dyDescent="0.15">
      <c r="A849" s="1">
        <v>39632</v>
      </c>
      <c r="B849">
        <v>2654.48</v>
      </c>
      <c r="C849">
        <v>2807.68</v>
      </c>
      <c r="D849">
        <v>2617.2600000000002</v>
      </c>
      <c r="E849" s="2">
        <v>2760.61</v>
      </c>
      <c r="F849" s="16">
        <v>58808143872</v>
      </c>
      <c r="G849" s="3">
        <f t="shared" si="130"/>
        <v>2.2599644391761764E-2</v>
      </c>
      <c r="H849" s="3">
        <f>1-E849/MAX(E$2:E849)</f>
        <v>0.53028482951065126</v>
      </c>
      <c r="I849" s="2">
        <f t="shared" si="133"/>
        <v>2719.52</v>
      </c>
      <c r="J849" s="2">
        <f t="shared" si="136"/>
        <v>2791.2183333333337</v>
      </c>
      <c r="K849" s="2">
        <f t="shared" si="137"/>
        <v>2831.060833333333</v>
      </c>
      <c r="L849" s="2">
        <f t="shared" si="128"/>
        <v>3065.7537500000003</v>
      </c>
      <c r="M849" s="2">
        <f t="shared" si="129"/>
        <v>3439.9264583333334</v>
      </c>
      <c r="N849" s="2">
        <f t="shared" si="134"/>
        <v>3112.2470138888889</v>
      </c>
      <c r="O849" s="4" t="str">
        <f t="shared" si="135"/>
        <v>卖</v>
      </c>
      <c r="P849" s="4" t="str">
        <f t="shared" si="131"/>
        <v/>
      </c>
      <c r="Q849" s="3">
        <f>IF(O848="买",E849/E848-1,0)-IF(P849=1,计算结果!B$17,0)</f>
        <v>0</v>
      </c>
      <c r="R849" s="2">
        <f t="shared" si="132"/>
        <v>4.201762963712981</v>
      </c>
      <c r="S849" s="3">
        <f>1-R849/MAX(R$2:R849)</f>
        <v>0.17646992297181352</v>
      </c>
    </row>
    <row r="850" spans="1:19" x14ac:dyDescent="0.15">
      <c r="A850" s="1">
        <v>39633</v>
      </c>
      <c r="B850">
        <v>2751.21</v>
      </c>
      <c r="C850">
        <v>2783.85</v>
      </c>
      <c r="D850">
        <v>2716.02</v>
      </c>
      <c r="E850" s="2">
        <v>2741.85</v>
      </c>
      <c r="F850" s="16">
        <v>47363588096</v>
      </c>
      <c r="G850" s="3">
        <f t="shared" si="130"/>
        <v>-6.7955995232938937E-3</v>
      </c>
      <c r="H850" s="3">
        <f>1-E850/MAX(E$2:E850)</f>
        <v>0.53347682569931254</v>
      </c>
      <c r="I850" s="2">
        <f t="shared" si="133"/>
        <v>2734.02</v>
      </c>
      <c r="J850" s="2">
        <f t="shared" si="136"/>
        <v>2751.375</v>
      </c>
      <c r="K850" s="2">
        <f t="shared" si="137"/>
        <v>2810.2758333333331</v>
      </c>
      <c r="L850" s="2">
        <f t="shared" si="128"/>
        <v>3029.5254166666668</v>
      </c>
      <c r="M850" s="2">
        <f t="shared" si="129"/>
        <v>3418.4129166666667</v>
      </c>
      <c r="N850" s="2">
        <f t="shared" si="134"/>
        <v>3086.071388888889</v>
      </c>
      <c r="O850" s="4" t="str">
        <f t="shared" si="135"/>
        <v>卖</v>
      </c>
      <c r="P850" s="4" t="str">
        <f t="shared" si="131"/>
        <v/>
      </c>
      <c r="Q850" s="3">
        <f>IF(O849="买",E850/E849-1,0)-IF(P850=1,计算结果!B$17,0)</f>
        <v>0</v>
      </c>
      <c r="R850" s="2">
        <f t="shared" si="132"/>
        <v>4.201762963712981</v>
      </c>
      <c r="S850" s="3">
        <f>1-R850/MAX(R$2:R850)</f>
        <v>0.17646992297181352</v>
      </c>
    </row>
    <row r="851" spans="1:19" x14ac:dyDescent="0.15">
      <c r="A851" s="1">
        <v>39636</v>
      </c>
      <c r="B851">
        <v>2747.61</v>
      </c>
      <c r="C851">
        <v>2890.99</v>
      </c>
      <c r="D851">
        <v>2747.61</v>
      </c>
      <c r="E851" s="2">
        <v>2882.76</v>
      </c>
      <c r="F851" s="16">
        <v>63284781056</v>
      </c>
      <c r="G851" s="3">
        <f t="shared" si="130"/>
        <v>5.1392308113135332E-2</v>
      </c>
      <c r="H851" s="3">
        <f>1-E851/MAX(E$2:E851)</f>
        <v>0.50950112298373362</v>
      </c>
      <c r="I851" s="2">
        <f t="shared" si="133"/>
        <v>2795.0733333333337</v>
      </c>
      <c r="J851" s="2">
        <f t="shared" si="136"/>
        <v>2762.4983333333334</v>
      </c>
      <c r="K851" s="2">
        <f t="shared" si="137"/>
        <v>2819.415833333333</v>
      </c>
      <c r="L851" s="2">
        <f t="shared" si="128"/>
        <v>2998.5641666666666</v>
      </c>
      <c r="M851" s="2">
        <f t="shared" si="129"/>
        <v>3399.2397916666673</v>
      </c>
      <c r="N851" s="2">
        <f t="shared" si="134"/>
        <v>3072.406597222222</v>
      </c>
      <c r="O851" s="4" t="str">
        <f t="shared" si="135"/>
        <v>卖</v>
      </c>
      <c r="P851" s="4" t="str">
        <f t="shared" si="131"/>
        <v/>
      </c>
      <c r="Q851" s="3">
        <f>IF(O850="买",E851/E850-1,0)-IF(P851=1,计算结果!B$17,0)</f>
        <v>0</v>
      </c>
      <c r="R851" s="2">
        <f t="shared" si="132"/>
        <v>4.201762963712981</v>
      </c>
      <c r="S851" s="3">
        <f>1-R851/MAX(R$2:R851)</f>
        <v>0.17646992297181352</v>
      </c>
    </row>
    <row r="852" spans="1:19" x14ac:dyDescent="0.15">
      <c r="A852" s="1">
        <v>39637</v>
      </c>
      <c r="B852">
        <v>2900.57</v>
      </c>
      <c r="C852">
        <v>2939.14</v>
      </c>
      <c r="D852">
        <v>2841.07</v>
      </c>
      <c r="E852" s="2">
        <v>2901.84</v>
      </c>
      <c r="F852" s="16">
        <v>67887149056</v>
      </c>
      <c r="G852" s="3">
        <f t="shared" si="130"/>
        <v>6.6186571202597744E-3</v>
      </c>
      <c r="H852" s="3">
        <f>1-E852/MAX(E$2:E852)</f>
        <v>0.50625467909889066</v>
      </c>
      <c r="I852" s="2">
        <f t="shared" si="133"/>
        <v>2842.15</v>
      </c>
      <c r="J852" s="2">
        <f t="shared" si="136"/>
        <v>2780.8350000000005</v>
      </c>
      <c r="K852" s="2">
        <f t="shared" si="137"/>
        <v>2823.7633333333338</v>
      </c>
      <c r="L852" s="2">
        <f t="shared" si="128"/>
        <v>2968.8862499999996</v>
      </c>
      <c r="M852" s="2">
        <f t="shared" si="129"/>
        <v>3382.0041666666675</v>
      </c>
      <c r="N852" s="2">
        <f t="shared" si="134"/>
        <v>3058.217916666667</v>
      </c>
      <c r="O852" s="4" t="str">
        <f t="shared" si="135"/>
        <v>卖</v>
      </c>
      <c r="P852" s="4" t="str">
        <f t="shared" si="131"/>
        <v/>
      </c>
      <c r="Q852" s="3">
        <f>IF(O851="买",E852/E851-1,0)-IF(P852=1,计算结果!B$17,0)</f>
        <v>0</v>
      </c>
      <c r="R852" s="2">
        <f t="shared" si="132"/>
        <v>4.201762963712981</v>
      </c>
      <c r="S852" s="3">
        <f>1-R852/MAX(R$2:R852)</f>
        <v>0.17646992297181352</v>
      </c>
    </row>
    <row r="853" spans="1:19" x14ac:dyDescent="0.15">
      <c r="A853" s="1">
        <v>39638</v>
      </c>
      <c r="B853">
        <v>2927</v>
      </c>
      <c r="C853">
        <v>3015.27</v>
      </c>
      <c r="D853">
        <v>2927</v>
      </c>
      <c r="E853" s="2">
        <v>3015.13</v>
      </c>
      <c r="F853" s="16">
        <v>85846253568</v>
      </c>
      <c r="G853" s="3">
        <f t="shared" si="130"/>
        <v>3.9040746560802697E-2</v>
      </c>
      <c r="H853" s="3">
        <f>1-E853/MAX(E$2:E853)</f>
        <v>0.48697849316000819</v>
      </c>
      <c r="I853" s="2">
        <f t="shared" si="133"/>
        <v>2933.2433333333333</v>
      </c>
      <c r="J853" s="2">
        <f t="shared" si="136"/>
        <v>2833.6316666666667</v>
      </c>
      <c r="K853" s="2">
        <f t="shared" si="137"/>
        <v>2842.5291666666667</v>
      </c>
      <c r="L853" s="2">
        <f t="shared" si="128"/>
        <v>2946.728333333333</v>
      </c>
      <c r="M853" s="2">
        <f t="shared" si="129"/>
        <v>3366.1331250000003</v>
      </c>
      <c r="N853" s="2">
        <f t="shared" si="134"/>
        <v>3051.796875</v>
      </c>
      <c r="O853" s="4" t="str">
        <f t="shared" si="135"/>
        <v>卖</v>
      </c>
      <c r="P853" s="4" t="str">
        <f t="shared" si="131"/>
        <v/>
      </c>
      <c r="Q853" s="3">
        <f>IF(O852="买",E853/E852-1,0)-IF(P853=1,计算结果!B$17,0)</f>
        <v>0</v>
      </c>
      <c r="R853" s="2">
        <f t="shared" si="132"/>
        <v>4.201762963712981</v>
      </c>
      <c r="S853" s="3">
        <f>1-R853/MAX(R$2:R853)</f>
        <v>0.17646992297181352</v>
      </c>
    </row>
    <row r="854" spans="1:19" x14ac:dyDescent="0.15">
      <c r="A854" s="1">
        <v>39639</v>
      </c>
      <c r="B854">
        <v>2970.98</v>
      </c>
      <c r="C854">
        <v>3056.91</v>
      </c>
      <c r="D854">
        <v>2950.2</v>
      </c>
      <c r="E854" s="2">
        <v>2973.73</v>
      </c>
      <c r="F854" s="16">
        <v>77643546624</v>
      </c>
      <c r="G854" s="3">
        <f t="shared" si="130"/>
        <v>-1.3730751244556694E-2</v>
      </c>
      <c r="H854" s="3">
        <f>1-E854/MAX(E$2:E854)</f>
        <v>0.49402266385353566</v>
      </c>
      <c r="I854" s="2">
        <f t="shared" si="133"/>
        <v>2963.5666666666671</v>
      </c>
      <c r="J854" s="2">
        <f t="shared" si="136"/>
        <v>2879.32</v>
      </c>
      <c r="K854" s="2">
        <f t="shared" si="137"/>
        <v>2852.6800000000003</v>
      </c>
      <c r="L854" s="2">
        <f t="shared" si="128"/>
        <v>2924.2945833333329</v>
      </c>
      <c r="M854" s="2">
        <f t="shared" si="129"/>
        <v>3345.6041666666665</v>
      </c>
      <c r="N854" s="2">
        <f t="shared" si="134"/>
        <v>3040.8595833333329</v>
      </c>
      <c r="O854" s="4" t="str">
        <f t="shared" si="135"/>
        <v>卖</v>
      </c>
      <c r="P854" s="4" t="str">
        <f t="shared" si="131"/>
        <v/>
      </c>
      <c r="Q854" s="3">
        <f>IF(O853="买",E854/E853-1,0)-IF(P854=1,计算结果!B$17,0)</f>
        <v>0</v>
      </c>
      <c r="R854" s="2">
        <f t="shared" si="132"/>
        <v>4.201762963712981</v>
      </c>
      <c r="S854" s="3">
        <f>1-R854/MAX(R$2:R854)</f>
        <v>0.17646992297181352</v>
      </c>
    </row>
    <row r="855" spans="1:19" x14ac:dyDescent="0.15">
      <c r="A855" s="1">
        <v>39640</v>
      </c>
      <c r="B855">
        <v>2962.86</v>
      </c>
      <c r="C855">
        <v>2988.2</v>
      </c>
      <c r="D855">
        <v>2913.87</v>
      </c>
      <c r="E855" s="2">
        <v>2953.5</v>
      </c>
      <c r="F855" s="16">
        <v>55085359104</v>
      </c>
      <c r="G855" s="3">
        <f t="shared" si="130"/>
        <v>-6.8029040968750065E-3</v>
      </c>
      <c r="H855" s="3">
        <f>1-E855/MAX(E$2:E855)</f>
        <v>0.49746477914653231</v>
      </c>
      <c r="I855" s="2">
        <f t="shared" si="133"/>
        <v>2980.7866666666669</v>
      </c>
      <c r="J855" s="2">
        <f t="shared" si="136"/>
        <v>2911.4683333333337</v>
      </c>
      <c r="K855" s="2">
        <f t="shared" si="137"/>
        <v>2851.3433333333328</v>
      </c>
      <c r="L855" s="2">
        <f t="shared" si="128"/>
        <v>2901.9612499999998</v>
      </c>
      <c r="M855" s="2">
        <f t="shared" si="129"/>
        <v>3322.6400000000008</v>
      </c>
      <c r="N855" s="2">
        <f t="shared" si="134"/>
        <v>3025.3148611111114</v>
      </c>
      <c r="O855" s="4" t="str">
        <f t="shared" si="135"/>
        <v>卖</v>
      </c>
      <c r="P855" s="4" t="str">
        <f t="shared" si="131"/>
        <v/>
      </c>
      <c r="Q855" s="3">
        <f>IF(O854="买",E855/E854-1,0)-IF(P855=1,计算结果!B$17,0)</f>
        <v>0</v>
      </c>
      <c r="R855" s="2">
        <f t="shared" si="132"/>
        <v>4.201762963712981</v>
      </c>
      <c r="S855" s="3">
        <f>1-R855/MAX(R$2:R855)</f>
        <v>0.17646992297181352</v>
      </c>
    </row>
    <row r="856" spans="1:19" x14ac:dyDescent="0.15">
      <c r="A856" s="1">
        <v>39643</v>
      </c>
      <c r="B856">
        <v>2927.24</v>
      </c>
      <c r="C856">
        <v>2996.59</v>
      </c>
      <c r="D856">
        <v>2917.02</v>
      </c>
      <c r="E856" s="2">
        <v>2975.87</v>
      </c>
      <c r="F856" s="16">
        <v>43920560128</v>
      </c>
      <c r="G856" s="3">
        <f t="shared" si="130"/>
        <v>7.5740646690367619E-3</v>
      </c>
      <c r="H856" s="3">
        <f>1-E856/MAX(E$2:E856)</f>
        <v>0.49365854488531957</v>
      </c>
      <c r="I856" s="2">
        <f t="shared" si="133"/>
        <v>2967.6999999999994</v>
      </c>
      <c r="J856" s="2">
        <f t="shared" si="136"/>
        <v>2950.4716666666664</v>
      </c>
      <c r="K856" s="2">
        <f t="shared" si="137"/>
        <v>2850.9233333333336</v>
      </c>
      <c r="L856" s="2">
        <f t="shared" si="128"/>
        <v>2892.3491666666664</v>
      </c>
      <c r="M856" s="2">
        <f t="shared" si="129"/>
        <v>3301.077083333334</v>
      </c>
      <c r="N856" s="2">
        <f t="shared" si="134"/>
        <v>3014.7831944444447</v>
      </c>
      <c r="O856" s="4" t="str">
        <f t="shared" si="135"/>
        <v>卖</v>
      </c>
      <c r="P856" s="4" t="str">
        <f t="shared" si="131"/>
        <v/>
      </c>
      <c r="Q856" s="3">
        <f>IF(O855="买",E856/E855-1,0)-IF(P856=1,计算结果!B$17,0)</f>
        <v>0</v>
      </c>
      <c r="R856" s="2">
        <f t="shared" si="132"/>
        <v>4.201762963712981</v>
      </c>
      <c r="S856" s="3">
        <f>1-R856/MAX(R$2:R856)</f>
        <v>0.17646992297181352</v>
      </c>
    </row>
    <row r="857" spans="1:19" x14ac:dyDescent="0.15">
      <c r="A857" s="1">
        <v>39644</v>
      </c>
      <c r="B857">
        <v>2987.06</v>
      </c>
      <c r="C857">
        <v>2997.67</v>
      </c>
      <c r="D857">
        <v>2849.2</v>
      </c>
      <c r="E857" s="2">
        <v>2852.98</v>
      </c>
      <c r="F857" s="16">
        <v>57118257152</v>
      </c>
      <c r="G857" s="3">
        <f t="shared" si="130"/>
        <v>-4.1295486698007644E-2</v>
      </c>
      <c r="H857" s="3">
        <f>1-E857/MAX(E$2:E857)</f>
        <v>0.51456816170965758</v>
      </c>
      <c r="I857" s="2">
        <f t="shared" si="133"/>
        <v>2927.4500000000003</v>
      </c>
      <c r="J857" s="2">
        <f t="shared" si="136"/>
        <v>2945.5083333333332</v>
      </c>
      <c r="K857" s="2">
        <f t="shared" si="137"/>
        <v>2854.0033333333336</v>
      </c>
      <c r="L857" s="2">
        <f t="shared" si="128"/>
        <v>2880.3775000000001</v>
      </c>
      <c r="M857" s="2">
        <f t="shared" si="129"/>
        <v>3280.9033333333341</v>
      </c>
      <c r="N857" s="2">
        <f t="shared" si="134"/>
        <v>3005.0947222222226</v>
      </c>
      <c r="O857" s="4" t="str">
        <f t="shared" si="135"/>
        <v>卖</v>
      </c>
      <c r="P857" s="4" t="str">
        <f t="shared" si="131"/>
        <v/>
      </c>
      <c r="Q857" s="3">
        <f>IF(O856="买",E857/E856-1,0)-IF(P857=1,计算结果!B$17,0)</f>
        <v>0</v>
      </c>
      <c r="R857" s="2">
        <f t="shared" si="132"/>
        <v>4.201762963712981</v>
      </c>
      <c r="S857" s="3">
        <f>1-R857/MAX(R$2:R857)</f>
        <v>0.17646992297181352</v>
      </c>
    </row>
    <row r="858" spans="1:19" x14ac:dyDescent="0.15">
      <c r="A858" s="1">
        <v>39645</v>
      </c>
      <c r="B858">
        <v>2818.76</v>
      </c>
      <c r="C858">
        <v>2824.88</v>
      </c>
      <c r="D858">
        <v>2702.66</v>
      </c>
      <c r="E858" s="2">
        <v>2745.6</v>
      </c>
      <c r="F858" s="16">
        <v>45361332224</v>
      </c>
      <c r="G858" s="3">
        <f t="shared" si="130"/>
        <v>-3.7637838330447537E-2</v>
      </c>
      <c r="H858" s="3">
        <f>1-E858/MAX(E$2:E858)</f>
        <v>0.53283876675968145</v>
      </c>
      <c r="I858" s="2">
        <f t="shared" si="133"/>
        <v>2858.15</v>
      </c>
      <c r="J858" s="2">
        <f t="shared" si="136"/>
        <v>2919.4683333333328</v>
      </c>
      <c r="K858" s="2">
        <f t="shared" si="137"/>
        <v>2850.1516666666666</v>
      </c>
      <c r="L858" s="2">
        <f t="shared" ref="L858:L921" si="138">AVERAGE(E835:E858)</f>
        <v>2866.2512500000007</v>
      </c>
      <c r="M858" s="2">
        <f t="shared" si="129"/>
        <v>3256.3316666666683</v>
      </c>
      <c r="N858" s="2">
        <f t="shared" si="134"/>
        <v>2990.9115277777787</v>
      </c>
      <c r="O858" s="4" t="str">
        <f t="shared" si="135"/>
        <v>卖</v>
      </c>
      <c r="P858" s="4" t="str">
        <f t="shared" si="131"/>
        <v/>
      </c>
      <c r="Q858" s="3">
        <f>IF(O857="买",E858/E857-1,0)-IF(P858=1,计算结果!B$17,0)</f>
        <v>0</v>
      </c>
      <c r="R858" s="2">
        <f t="shared" si="132"/>
        <v>4.201762963712981</v>
      </c>
      <c r="S858" s="3">
        <f>1-R858/MAX(R$2:R858)</f>
        <v>0.17646992297181352</v>
      </c>
    </row>
    <row r="859" spans="1:19" x14ac:dyDescent="0.15">
      <c r="A859" s="1">
        <v>39646</v>
      </c>
      <c r="B859">
        <v>2790.26</v>
      </c>
      <c r="C859">
        <v>2812.99</v>
      </c>
      <c r="D859">
        <v>2705.81</v>
      </c>
      <c r="E859" s="2">
        <v>2718.07</v>
      </c>
      <c r="F859" s="16">
        <v>38054363136</v>
      </c>
      <c r="G859" s="3">
        <f t="shared" si="130"/>
        <v>-1.0026952214452156E-2</v>
      </c>
      <c r="H859" s="3">
        <f>1-E859/MAX(E$2:E859)</f>
        <v>0.5375229701218267</v>
      </c>
      <c r="I859" s="2">
        <f t="shared" si="133"/>
        <v>2772.2166666666667</v>
      </c>
      <c r="J859" s="2">
        <f t="shared" si="136"/>
        <v>2869.9583333333335</v>
      </c>
      <c r="K859" s="2">
        <f t="shared" si="137"/>
        <v>2851.7950000000001</v>
      </c>
      <c r="L859" s="2">
        <f t="shared" si="138"/>
        <v>2855.3741666666679</v>
      </c>
      <c r="M859" s="2">
        <f t="shared" si="129"/>
        <v>3232.147291666668</v>
      </c>
      <c r="N859" s="2">
        <f t="shared" si="134"/>
        <v>2979.772152777779</v>
      </c>
      <c r="O859" s="4" t="str">
        <f t="shared" si="135"/>
        <v>卖</v>
      </c>
      <c r="P859" s="4" t="str">
        <f t="shared" si="131"/>
        <v/>
      </c>
      <c r="Q859" s="3">
        <f>IF(O858="买",E859/E858-1,0)-IF(P859=1,计算结果!B$17,0)</f>
        <v>0</v>
      </c>
      <c r="R859" s="2">
        <f t="shared" si="132"/>
        <v>4.201762963712981</v>
      </c>
      <c r="S859" s="3">
        <f>1-R859/MAX(R$2:R859)</f>
        <v>0.17646992297181352</v>
      </c>
    </row>
    <row r="860" spans="1:19" x14ac:dyDescent="0.15">
      <c r="A860" s="1">
        <v>39647</v>
      </c>
      <c r="B860">
        <v>2746.54</v>
      </c>
      <c r="C860">
        <v>2818.06</v>
      </c>
      <c r="D860">
        <v>2690.07</v>
      </c>
      <c r="E860" s="2">
        <v>2815.46</v>
      </c>
      <c r="F860" s="16">
        <v>47213297664</v>
      </c>
      <c r="G860" s="3">
        <f t="shared" si="130"/>
        <v>3.5830570956597807E-2</v>
      </c>
      <c r="H860" s="3">
        <f>1-E860/MAX(E$2:E860)</f>
        <v>0.52095215408698015</v>
      </c>
      <c r="I860" s="2">
        <f t="shared" si="133"/>
        <v>2759.7100000000005</v>
      </c>
      <c r="J860" s="2">
        <f t="shared" si="136"/>
        <v>2843.58</v>
      </c>
      <c r="K860" s="2">
        <f t="shared" si="137"/>
        <v>2861.4500000000003</v>
      </c>
      <c r="L860" s="2">
        <f t="shared" si="138"/>
        <v>2849.6750000000006</v>
      </c>
      <c r="M860" s="2">
        <f t="shared" si="129"/>
        <v>3209.4502083333341</v>
      </c>
      <c r="N860" s="2">
        <f t="shared" si="134"/>
        <v>2973.5250694444453</v>
      </c>
      <c r="O860" s="4" t="str">
        <f t="shared" si="135"/>
        <v>卖</v>
      </c>
      <c r="P860" s="4" t="str">
        <f t="shared" si="131"/>
        <v/>
      </c>
      <c r="Q860" s="3">
        <f>IF(O859="买",E860/E859-1,0)-IF(P860=1,计算结果!B$17,0)</f>
        <v>0</v>
      </c>
      <c r="R860" s="2">
        <f t="shared" si="132"/>
        <v>4.201762963712981</v>
      </c>
      <c r="S860" s="3">
        <f>1-R860/MAX(R$2:R860)</f>
        <v>0.17646992297181352</v>
      </c>
    </row>
    <row r="861" spans="1:19" x14ac:dyDescent="0.15">
      <c r="A861" s="1">
        <v>39650</v>
      </c>
      <c r="B861">
        <v>2792.83</v>
      </c>
      <c r="C861">
        <v>2915.29</v>
      </c>
      <c r="D861">
        <v>2780.28</v>
      </c>
      <c r="E861" s="2">
        <v>2911.05</v>
      </c>
      <c r="F861" s="16">
        <v>54938054656</v>
      </c>
      <c r="G861" s="3">
        <f t="shared" si="130"/>
        <v>3.3951823147904792E-2</v>
      </c>
      <c r="H861" s="3">
        <f>1-E861/MAX(E$2:E861)</f>
        <v>0.50468760634315657</v>
      </c>
      <c r="I861" s="2">
        <f t="shared" si="133"/>
        <v>2814.8600000000006</v>
      </c>
      <c r="J861" s="2">
        <f t="shared" si="136"/>
        <v>2836.5049999999997</v>
      </c>
      <c r="K861" s="2">
        <f t="shared" si="137"/>
        <v>2873.9866666666662</v>
      </c>
      <c r="L861" s="2">
        <f t="shared" si="138"/>
        <v>2852.5237500000003</v>
      </c>
      <c r="M861" s="2">
        <f t="shared" si="129"/>
        <v>3189.8535416666673</v>
      </c>
      <c r="N861" s="2">
        <f t="shared" si="134"/>
        <v>2972.1213194444445</v>
      </c>
      <c r="O861" s="4" t="str">
        <f t="shared" si="135"/>
        <v>卖</v>
      </c>
      <c r="P861" s="4" t="str">
        <f t="shared" si="131"/>
        <v/>
      </c>
      <c r="Q861" s="3">
        <f>IF(O860="买",E861/E860-1,0)-IF(P861=1,计算结果!B$17,0)</f>
        <v>0</v>
      </c>
      <c r="R861" s="2">
        <f t="shared" si="132"/>
        <v>4.201762963712981</v>
      </c>
      <c r="S861" s="3">
        <f>1-R861/MAX(R$2:R861)</f>
        <v>0.17646992297181352</v>
      </c>
    </row>
    <row r="862" spans="1:19" x14ac:dyDescent="0.15">
      <c r="A862" s="1">
        <v>39651</v>
      </c>
      <c r="B862">
        <v>2905.28</v>
      </c>
      <c r="C862">
        <v>2931.45</v>
      </c>
      <c r="D862">
        <v>2890.25</v>
      </c>
      <c r="E862" s="2">
        <v>2904.74</v>
      </c>
      <c r="F862" s="16">
        <v>47781613568</v>
      </c>
      <c r="G862" s="3">
        <f t="shared" si="130"/>
        <v>-2.1676027550198151E-3</v>
      </c>
      <c r="H862" s="3">
        <f>1-E862/MAX(E$2:E862)</f>
        <v>0.50576124685224255</v>
      </c>
      <c r="I862" s="2">
        <f t="shared" si="133"/>
        <v>2877.0833333333335</v>
      </c>
      <c r="J862" s="2">
        <f t="shared" si="136"/>
        <v>2824.65</v>
      </c>
      <c r="K862" s="2">
        <f t="shared" si="137"/>
        <v>2887.560833333333</v>
      </c>
      <c r="L862" s="2">
        <f t="shared" si="138"/>
        <v>2848.9183333333335</v>
      </c>
      <c r="M862" s="2">
        <f t="shared" si="129"/>
        <v>3167.5402083333338</v>
      </c>
      <c r="N862" s="2">
        <f t="shared" si="134"/>
        <v>2968.0064583333333</v>
      </c>
      <c r="O862" s="4" t="str">
        <f t="shared" si="135"/>
        <v>卖</v>
      </c>
      <c r="P862" s="4" t="str">
        <f t="shared" si="131"/>
        <v/>
      </c>
      <c r="Q862" s="3">
        <f>IF(O861="买",E862/E861-1,0)-IF(P862=1,计算结果!B$17,0)</f>
        <v>0</v>
      </c>
      <c r="R862" s="2">
        <f t="shared" si="132"/>
        <v>4.201762963712981</v>
      </c>
      <c r="S862" s="3">
        <f>1-R862/MAX(R$2:R862)</f>
        <v>0.17646992297181352</v>
      </c>
    </row>
    <row r="863" spans="1:19" x14ac:dyDescent="0.15">
      <c r="A863" s="1">
        <v>39652</v>
      </c>
      <c r="B863">
        <v>2923.05</v>
      </c>
      <c r="C863">
        <v>2941.97</v>
      </c>
      <c r="D863">
        <v>2879.19</v>
      </c>
      <c r="E863" s="2">
        <v>2883.32</v>
      </c>
      <c r="F863" s="16">
        <v>46949543936</v>
      </c>
      <c r="G863" s="3">
        <f t="shared" si="130"/>
        <v>-7.3741539690298508E-3</v>
      </c>
      <c r="H863" s="3">
        <f>1-E863/MAX(E$2:E863)</f>
        <v>0.50940583951541551</v>
      </c>
      <c r="I863" s="2">
        <f t="shared" si="133"/>
        <v>2899.7033333333334</v>
      </c>
      <c r="J863" s="2">
        <f t="shared" si="136"/>
        <v>2829.7066666666669</v>
      </c>
      <c r="K863" s="2">
        <f t="shared" si="137"/>
        <v>2887.6074999999996</v>
      </c>
      <c r="L863" s="2">
        <f t="shared" si="138"/>
        <v>2853.5116666666672</v>
      </c>
      <c r="M863" s="2">
        <f t="shared" si="129"/>
        <v>3145.3575000000005</v>
      </c>
      <c r="N863" s="2">
        <f t="shared" si="134"/>
        <v>2962.1588888888891</v>
      </c>
      <c r="O863" s="4" t="str">
        <f t="shared" si="135"/>
        <v>卖</v>
      </c>
      <c r="P863" s="4" t="str">
        <f t="shared" si="131"/>
        <v/>
      </c>
      <c r="Q863" s="3">
        <f>IF(O862="买",E863/E862-1,0)-IF(P863=1,计算结果!B$17,0)</f>
        <v>0</v>
      </c>
      <c r="R863" s="2">
        <f t="shared" si="132"/>
        <v>4.201762963712981</v>
      </c>
      <c r="S863" s="3">
        <f>1-R863/MAX(R$2:R863)</f>
        <v>0.17646992297181352</v>
      </c>
    </row>
    <row r="864" spans="1:19" x14ac:dyDescent="0.15">
      <c r="A864" s="1">
        <v>39653</v>
      </c>
      <c r="B864">
        <v>2905.04</v>
      </c>
      <c r="C864">
        <v>2979.75</v>
      </c>
      <c r="D864">
        <v>2902.98</v>
      </c>
      <c r="E864" s="2">
        <v>2977.36</v>
      </c>
      <c r="F864" s="16">
        <v>60255657984</v>
      </c>
      <c r="G864" s="3">
        <f t="shared" si="130"/>
        <v>3.2615179723374466E-2</v>
      </c>
      <c r="H864" s="3">
        <f>1-E864/MAX(E$2:E864)</f>
        <v>0.49340502279997278</v>
      </c>
      <c r="I864" s="2">
        <f t="shared" si="133"/>
        <v>2921.8066666666668</v>
      </c>
      <c r="J864" s="2">
        <f t="shared" si="136"/>
        <v>2868.3333333333335</v>
      </c>
      <c r="K864" s="2">
        <f t="shared" si="137"/>
        <v>2893.9008333333331</v>
      </c>
      <c r="L864" s="2">
        <f t="shared" si="138"/>
        <v>2858.8320833333341</v>
      </c>
      <c r="M864" s="2">
        <f t="shared" si="129"/>
        <v>3125.3833333333332</v>
      </c>
      <c r="N864" s="2">
        <f t="shared" si="134"/>
        <v>2959.3720833333336</v>
      </c>
      <c r="O864" s="4" t="str">
        <f t="shared" si="135"/>
        <v>买</v>
      </c>
      <c r="P864" s="4">
        <f t="shared" si="131"/>
        <v>1</v>
      </c>
      <c r="Q864" s="3">
        <f>IF(O863="买",E864/E863-1,0)-IF(P864=1,计算结果!B$17,0)</f>
        <v>0</v>
      </c>
      <c r="R864" s="2">
        <f t="shared" si="132"/>
        <v>4.201762963712981</v>
      </c>
      <c r="S864" s="3">
        <f>1-R864/MAX(R$2:R864)</f>
        <v>0.17646992297181352</v>
      </c>
    </row>
    <row r="865" spans="1:19" x14ac:dyDescent="0.15">
      <c r="A865" s="1">
        <v>39654</v>
      </c>
      <c r="B865">
        <v>2939.32</v>
      </c>
      <c r="C865">
        <v>2967.72</v>
      </c>
      <c r="D865">
        <v>2916.68</v>
      </c>
      <c r="E865" s="2">
        <v>2939.2</v>
      </c>
      <c r="F865" s="16">
        <v>47706185728</v>
      </c>
      <c r="G865" s="3">
        <f t="shared" si="130"/>
        <v>-1.2816723540317709E-2</v>
      </c>
      <c r="H865" s="3">
        <f>1-E865/MAX(E$2:E865)</f>
        <v>0.49989791056965904</v>
      </c>
      <c r="I865" s="2">
        <f t="shared" si="133"/>
        <v>2933.2933333333335</v>
      </c>
      <c r="J865" s="2">
        <f t="shared" si="136"/>
        <v>2905.1883333333335</v>
      </c>
      <c r="K865" s="2">
        <f t="shared" si="137"/>
        <v>2887.5733333333333</v>
      </c>
      <c r="L865" s="2">
        <f t="shared" si="138"/>
        <v>2865.05125</v>
      </c>
      <c r="M865" s="2">
        <f t="shared" si="129"/>
        <v>3105.0735416666666</v>
      </c>
      <c r="N865" s="2">
        <f t="shared" si="134"/>
        <v>2952.5660416666665</v>
      </c>
      <c r="O865" s="4" t="str">
        <f t="shared" si="135"/>
        <v>卖</v>
      </c>
      <c r="P865" s="4">
        <f t="shared" si="131"/>
        <v>1</v>
      </c>
      <c r="Q865" s="3">
        <f>IF(O864="买",E865/E864-1,0)-IF(P865=1,计算结果!B$17,0)</f>
        <v>-1.2816723540317709E-2</v>
      </c>
      <c r="R865" s="2">
        <f t="shared" si="132"/>
        <v>4.1479101294251253</v>
      </c>
      <c r="S865" s="3">
        <f>1-R865/MAX(R$2:R865)</f>
        <v>0.18702488029622044</v>
      </c>
    </row>
    <row r="866" spans="1:19" x14ac:dyDescent="0.15">
      <c r="A866" s="1">
        <v>39657</v>
      </c>
      <c r="B866">
        <v>2959.11</v>
      </c>
      <c r="C866">
        <v>2997.6</v>
      </c>
      <c r="D866">
        <v>2946.49</v>
      </c>
      <c r="E866" s="2">
        <v>2960.85</v>
      </c>
      <c r="F866" s="16">
        <v>47089422336</v>
      </c>
      <c r="G866" s="3">
        <f t="shared" si="130"/>
        <v>7.3659499183451604E-3</v>
      </c>
      <c r="H866" s="3">
        <f>1-E866/MAX(E$2:E866)</f>
        <v>0.49621418362485537</v>
      </c>
      <c r="I866" s="2">
        <f t="shared" si="133"/>
        <v>2959.1366666666668</v>
      </c>
      <c r="J866" s="2">
        <f t="shared" si="136"/>
        <v>2929.42</v>
      </c>
      <c r="K866" s="2">
        <f t="shared" si="137"/>
        <v>2886.5</v>
      </c>
      <c r="L866" s="2">
        <f t="shared" si="138"/>
        <v>2869.5900000000006</v>
      </c>
      <c r="M866" s="2">
        <f t="shared" si="129"/>
        <v>3089.4491666666672</v>
      </c>
      <c r="N866" s="2">
        <f t="shared" si="134"/>
        <v>2948.5130555555556</v>
      </c>
      <c r="O866" s="4" t="str">
        <f t="shared" si="135"/>
        <v>买</v>
      </c>
      <c r="P866" s="4">
        <f t="shared" si="131"/>
        <v>1</v>
      </c>
      <c r="Q866" s="3">
        <f>IF(O865="买",E866/E865-1,0)-IF(P866=1,计算结果!B$17,0)</f>
        <v>0</v>
      </c>
      <c r="R866" s="2">
        <f t="shared" si="132"/>
        <v>4.1479101294251253</v>
      </c>
      <c r="S866" s="3">
        <f>1-R866/MAX(R$2:R866)</f>
        <v>0.18702488029622044</v>
      </c>
    </row>
    <row r="867" spans="1:19" x14ac:dyDescent="0.15">
      <c r="A867" s="1">
        <v>39658</v>
      </c>
      <c r="B867">
        <v>2921.25</v>
      </c>
      <c r="C867">
        <v>2921.25</v>
      </c>
      <c r="D867">
        <v>2881.05</v>
      </c>
      <c r="E867" s="2">
        <v>2905.63</v>
      </c>
      <c r="F867" s="16">
        <v>42192023552</v>
      </c>
      <c r="G867" s="3">
        <f t="shared" si="130"/>
        <v>-1.8650049816775538E-2</v>
      </c>
      <c r="H867" s="3">
        <f>1-E867/MAX(E$2:E867)</f>
        <v>0.50560981419723672</v>
      </c>
      <c r="I867" s="2">
        <f t="shared" si="133"/>
        <v>2935.2266666666669</v>
      </c>
      <c r="J867" s="2">
        <f t="shared" si="136"/>
        <v>2928.5166666666664</v>
      </c>
      <c r="K867" s="2">
        <f t="shared" si="137"/>
        <v>2882.5108333333333</v>
      </c>
      <c r="L867" s="2">
        <f t="shared" si="138"/>
        <v>2866.9270833333335</v>
      </c>
      <c r="M867" s="2">
        <f t="shared" si="129"/>
        <v>3071.1695833333342</v>
      </c>
      <c r="N867" s="2">
        <f t="shared" si="134"/>
        <v>2940.2025000000008</v>
      </c>
      <c r="O867" s="4" t="str">
        <f t="shared" si="135"/>
        <v>卖</v>
      </c>
      <c r="P867" s="4">
        <f t="shared" si="131"/>
        <v>1</v>
      </c>
      <c r="Q867" s="3">
        <f>IF(O866="买",E867/E866-1,0)-IF(P867=1,计算结果!B$17,0)</f>
        <v>-1.8650049816775538E-2</v>
      </c>
      <c r="R867" s="2">
        <f t="shared" si="132"/>
        <v>4.0705513988758391</v>
      </c>
      <c r="S867" s="3">
        <f>1-R867/MAX(R$2:R867)</f>
        <v>0.20218690677849493</v>
      </c>
    </row>
    <row r="868" spans="1:19" x14ac:dyDescent="0.15">
      <c r="A868" s="1">
        <v>39659</v>
      </c>
      <c r="B868">
        <v>2940.02</v>
      </c>
      <c r="C868">
        <v>2949.94</v>
      </c>
      <c r="D868">
        <v>2866.03</v>
      </c>
      <c r="E868" s="2">
        <v>2884.38</v>
      </c>
      <c r="F868" s="16">
        <v>34223912960</v>
      </c>
      <c r="G868" s="3">
        <f t="shared" si="130"/>
        <v>-7.3133881464605421E-3</v>
      </c>
      <c r="H868" s="3">
        <f>1-E868/MAX(E$2:E868)</f>
        <v>0.50922548152181313</v>
      </c>
      <c r="I868" s="2">
        <f t="shared" si="133"/>
        <v>2916.9533333333334</v>
      </c>
      <c r="J868" s="2">
        <f t="shared" si="136"/>
        <v>2925.1233333333334</v>
      </c>
      <c r="K868" s="2">
        <f t="shared" si="137"/>
        <v>2874.8866666666668</v>
      </c>
      <c r="L868" s="2">
        <f t="shared" si="138"/>
        <v>2862.9050000000002</v>
      </c>
      <c r="M868" s="2">
        <f t="shared" si="129"/>
        <v>3053.9391666666675</v>
      </c>
      <c r="N868" s="2">
        <f t="shared" si="134"/>
        <v>2930.576944444445</v>
      </c>
      <c r="O868" s="4" t="str">
        <f t="shared" si="135"/>
        <v>卖</v>
      </c>
      <c r="P868" s="4" t="str">
        <f t="shared" si="131"/>
        <v/>
      </c>
      <c r="Q868" s="3">
        <f>IF(O867="买",E868/E867-1,0)-IF(P868=1,计算结果!B$17,0)</f>
        <v>0</v>
      </c>
      <c r="R868" s="2">
        <f t="shared" si="132"/>
        <v>4.0705513988758391</v>
      </c>
      <c r="S868" s="3">
        <f>1-R868/MAX(R$2:R868)</f>
        <v>0.20218690677849493</v>
      </c>
    </row>
    <row r="869" spans="1:19" x14ac:dyDescent="0.15">
      <c r="A869" s="1">
        <v>39660</v>
      </c>
      <c r="B869">
        <v>2894.25</v>
      </c>
      <c r="C869">
        <v>2899.07</v>
      </c>
      <c r="D869">
        <v>2804.7</v>
      </c>
      <c r="E869" s="2">
        <v>2805.21</v>
      </c>
      <c r="F869" s="16">
        <v>31179208704</v>
      </c>
      <c r="G869" s="3">
        <f t="shared" si="130"/>
        <v>-2.7447839743723113E-2</v>
      </c>
      <c r="H869" s="3">
        <f>1-E869/MAX(E$2:E869)</f>
        <v>0.52269618185530531</v>
      </c>
      <c r="I869" s="2">
        <f t="shared" si="133"/>
        <v>2865.0733333333337</v>
      </c>
      <c r="J869" s="2">
        <f t="shared" si="136"/>
        <v>2912.105</v>
      </c>
      <c r="K869" s="2">
        <f t="shared" si="137"/>
        <v>2870.9058333333337</v>
      </c>
      <c r="L869" s="2">
        <f t="shared" si="138"/>
        <v>2862.4545833333336</v>
      </c>
      <c r="M869" s="2">
        <f t="shared" si="129"/>
        <v>3035.8154166666677</v>
      </c>
      <c r="N869" s="2">
        <f t="shared" si="134"/>
        <v>2923.0586111111115</v>
      </c>
      <c r="O869" s="4" t="str">
        <f t="shared" si="135"/>
        <v>卖</v>
      </c>
      <c r="P869" s="4" t="str">
        <f t="shared" si="131"/>
        <v/>
      </c>
      <c r="Q869" s="3">
        <f>IF(O868="买",E869/E868-1,0)-IF(P869=1,计算结果!B$17,0)</f>
        <v>0</v>
      </c>
      <c r="R869" s="2">
        <f t="shared" si="132"/>
        <v>4.0705513988758391</v>
      </c>
      <c r="S869" s="3">
        <f>1-R869/MAX(R$2:R869)</f>
        <v>0.20218690677849493</v>
      </c>
    </row>
    <row r="870" spans="1:19" x14ac:dyDescent="0.15">
      <c r="A870" s="1">
        <v>39661</v>
      </c>
      <c r="B870">
        <v>2786.12</v>
      </c>
      <c r="C870">
        <v>2868.68</v>
      </c>
      <c r="D870">
        <v>2748.75</v>
      </c>
      <c r="E870" s="2">
        <v>2840.79</v>
      </c>
      <c r="F870" s="16">
        <v>39748407296</v>
      </c>
      <c r="G870" s="3">
        <f t="shared" si="130"/>
        <v>1.2683542408589599E-2</v>
      </c>
      <c r="H870" s="3">
        <f>1-E870/MAX(E$2:E870)</f>
        <v>0.51664227863608514</v>
      </c>
      <c r="I870" s="2">
        <f t="shared" si="133"/>
        <v>2843.4600000000005</v>
      </c>
      <c r="J870" s="2">
        <f t="shared" si="136"/>
        <v>2889.3433333333337</v>
      </c>
      <c r="K870" s="2">
        <f t="shared" si="137"/>
        <v>2878.8383333333331</v>
      </c>
      <c r="L870" s="2">
        <f t="shared" si="138"/>
        <v>2864.4949999999994</v>
      </c>
      <c r="M870" s="2">
        <f t="shared" si="129"/>
        <v>3020.8481250000009</v>
      </c>
      <c r="N870" s="2">
        <f t="shared" si="134"/>
        <v>2921.393819444444</v>
      </c>
      <c r="O870" s="4" t="str">
        <f t="shared" si="135"/>
        <v>卖</v>
      </c>
      <c r="P870" s="4" t="str">
        <f t="shared" si="131"/>
        <v/>
      </c>
      <c r="Q870" s="3">
        <f>IF(O869="买",E870/E869-1,0)-IF(P870=1,计算结果!B$17,0)</f>
        <v>0</v>
      </c>
      <c r="R870" s="2">
        <f t="shared" si="132"/>
        <v>4.0705513988758391</v>
      </c>
      <c r="S870" s="3">
        <f>1-R870/MAX(R$2:R870)</f>
        <v>0.20218690677849493</v>
      </c>
    </row>
    <row r="871" spans="1:19" x14ac:dyDescent="0.15">
      <c r="A871" s="1">
        <v>39664</v>
      </c>
      <c r="B871">
        <v>2816.94</v>
      </c>
      <c r="C871">
        <v>2832.9</v>
      </c>
      <c r="D871">
        <v>2767.53</v>
      </c>
      <c r="E871" s="2">
        <v>2773.15</v>
      </c>
      <c r="F871" s="16">
        <v>27440273408</v>
      </c>
      <c r="G871" s="3">
        <f t="shared" si="130"/>
        <v>-2.3810278126858986E-2</v>
      </c>
      <c r="H871" s="3">
        <f>1-E871/MAX(E$2:E871)</f>
        <v>0.52815116041652477</v>
      </c>
      <c r="I871" s="2">
        <f t="shared" si="133"/>
        <v>2806.3833333333332</v>
      </c>
      <c r="J871" s="2">
        <f t="shared" si="136"/>
        <v>2861.6683333333335</v>
      </c>
      <c r="K871" s="2">
        <f t="shared" si="137"/>
        <v>2883.4283333333333</v>
      </c>
      <c r="L871" s="2">
        <f t="shared" si="138"/>
        <v>2867.6116666666658</v>
      </c>
      <c r="M871" s="2">
        <f t="shared" si="129"/>
        <v>3004.1179166666675</v>
      </c>
      <c r="N871" s="2">
        <f t="shared" si="134"/>
        <v>2918.3859722222223</v>
      </c>
      <c r="O871" s="4" t="str">
        <f t="shared" si="135"/>
        <v>卖</v>
      </c>
      <c r="P871" s="4" t="str">
        <f t="shared" si="131"/>
        <v/>
      </c>
      <c r="Q871" s="3">
        <f>IF(O870="买",E871/E870-1,0)-IF(P871=1,计算结果!B$17,0)</f>
        <v>0</v>
      </c>
      <c r="R871" s="2">
        <f t="shared" si="132"/>
        <v>4.0705513988758391</v>
      </c>
      <c r="S871" s="3">
        <f>1-R871/MAX(R$2:R871)</f>
        <v>0.20218690677849493</v>
      </c>
    </row>
    <row r="872" spans="1:19" x14ac:dyDescent="0.15">
      <c r="A872" s="1">
        <v>39665</v>
      </c>
      <c r="B872">
        <v>2780.76</v>
      </c>
      <c r="C872">
        <v>2792.74</v>
      </c>
      <c r="D872">
        <v>2695.37</v>
      </c>
      <c r="E872" s="2">
        <v>2703.08</v>
      </c>
      <c r="F872" s="16">
        <v>34770821120</v>
      </c>
      <c r="G872" s="3">
        <f t="shared" si="130"/>
        <v>-2.5267295313993188E-2</v>
      </c>
      <c r="H872" s="3">
        <f>1-E872/MAX(E$2:E872)</f>
        <v>0.54007350438984547</v>
      </c>
      <c r="I872" s="2">
        <f t="shared" si="133"/>
        <v>2772.34</v>
      </c>
      <c r="J872" s="2">
        <f t="shared" si="136"/>
        <v>2818.7066666666669</v>
      </c>
      <c r="K872" s="2">
        <f t="shared" si="137"/>
        <v>2874.0633333333335</v>
      </c>
      <c r="L872" s="2">
        <f t="shared" si="138"/>
        <v>2867.7566666666662</v>
      </c>
      <c r="M872" s="2">
        <f t="shared" si="129"/>
        <v>2983.8439583333343</v>
      </c>
      <c r="N872" s="2">
        <f t="shared" si="134"/>
        <v>2908.5546527777783</v>
      </c>
      <c r="O872" s="4" t="str">
        <f t="shared" si="135"/>
        <v>卖</v>
      </c>
      <c r="P872" s="4" t="str">
        <f t="shared" si="131"/>
        <v/>
      </c>
      <c r="Q872" s="3">
        <f>IF(O871="买",E872/E871-1,0)-IF(P872=1,计算结果!B$17,0)</f>
        <v>0</v>
      </c>
      <c r="R872" s="2">
        <f t="shared" si="132"/>
        <v>4.0705513988758391</v>
      </c>
      <c r="S872" s="3">
        <f>1-R872/MAX(R$2:R872)</f>
        <v>0.20218690677849493</v>
      </c>
    </row>
    <row r="873" spans="1:19" x14ac:dyDescent="0.15">
      <c r="A873" s="1">
        <v>39666</v>
      </c>
      <c r="B873">
        <v>2723.52</v>
      </c>
      <c r="C873">
        <v>2749.1</v>
      </c>
      <c r="D873">
        <v>2679.66</v>
      </c>
      <c r="E873" s="2">
        <v>2721.69</v>
      </c>
      <c r="F873" s="16">
        <v>31744600064</v>
      </c>
      <c r="G873" s="3">
        <f t="shared" si="130"/>
        <v>6.8847388904509366E-3</v>
      </c>
      <c r="H873" s="3">
        <f>1-E873/MAX(E$2:E873)</f>
        <v>0.53690703055876954</v>
      </c>
      <c r="I873" s="2">
        <f t="shared" si="133"/>
        <v>2732.64</v>
      </c>
      <c r="J873" s="2">
        <f t="shared" si="136"/>
        <v>2788.0499999999997</v>
      </c>
      <c r="K873" s="2">
        <f t="shared" si="137"/>
        <v>2858.2833333333333</v>
      </c>
      <c r="L873" s="2">
        <f t="shared" si="138"/>
        <v>2866.1349999999998</v>
      </c>
      <c r="M873" s="2">
        <f t="shared" si="129"/>
        <v>2965.9443750000009</v>
      </c>
      <c r="N873" s="2">
        <f t="shared" si="134"/>
        <v>2896.7875694444447</v>
      </c>
      <c r="O873" s="4" t="str">
        <f t="shared" si="135"/>
        <v>卖</v>
      </c>
      <c r="P873" s="4" t="str">
        <f t="shared" si="131"/>
        <v/>
      </c>
      <c r="Q873" s="3">
        <f>IF(O872="买",E873/E872-1,0)-IF(P873=1,计算结果!B$17,0)</f>
        <v>0</v>
      </c>
      <c r="R873" s="2">
        <f t="shared" si="132"/>
        <v>4.0705513988758391</v>
      </c>
      <c r="S873" s="3">
        <f>1-R873/MAX(R$2:R873)</f>
        <v>0.20218690677849493</v>
      </c>
    </row>
    <row r="874" spans="1:19" x14ac:dyDescent="0.15">
      <c r="A874" s="1">
        <v>39667</v>
      </c>
      <c r="B874">
        <v>2717.66</v>
      </c>
      <c r="C874">
        <v>2747.88</v>
      </c>
      <c r="D874">
        <v>2683.41</v>
      </c>
      <c r="E874" s="2">
        <v>2720.44</v>
      </c>
      <c r="F874" s="16">
        <v>26661009408</v>
      </c>
      <c r="G874" s="3">
        <f t="shared" si="130"/>
        <v>-4.5927346611851494E-4</v>
      </c>
      <c r="H874" s="3">
        <f>1-E874/MAX(E$2:E874)</f>
        <v>0.5371197168719799</v>
      </c>
      <c r="I874" s="2">
        <f t="shared" si="133"/>
        <v>2715.07</v>
      </c>
      <c r="J874" s="2">
        <f t="shared" si="136"/>
        <v>2760.7266666666669</v>
      </c>
      <c r="K874" s="2">
        <f t="shared" si="137"/>
        <v>2842.9249999999997</v>
      </c>
      <c r="L874" s="2">
        <f t="shared" si="138"/>
        <v>2865.2429166666661</v>
      </c>
      <c r="M874" s="2">
        <f t="shared" si="129"/>
        <v>2947.3841666666672</v>
      </c>
      <c r="N874" s="2">
        <f t="shared" si="134"/>
        <v>2885.1840277777774</v>
      </c>
      <c r="O874" s="4" t="str">
        <f t="shared" si="135"/>
        <v>卖</v>
      </c>
      <c r="P874" s="4" t="str">
        <f t="shared" si="131"/>
        <v/>
      </c>
      <c r="Q874" s="3">
        <f>IF(O873="买",E874/E873-1,0)-IF(P874=1,计算结果!B$17,0)</f>
        <v>0</v>
      </c>
      <c r="R874" s="2">
        <f t="shared" si="132"/>
        <v>4.0705513988758391</v>
      </c>
      <c r="S874" s="3">
        <f>1-R874/MAX(R$2:R874)</f>
        <v>0.20218690677849493</v>
      </c>
    </row>
    <row r="875" spans="1:19" x14ac:dyDescent="0.15">
      <c r="A875" s="1">
        <v>39668</v>
      </c>
      <c r="B875">
        <v>2719.38</v>
      </c>
      <c r="C875">
        <v>2719.38</v>
      </c>
      <c r="D875">
        <v>2581.81</v>
      </c>
      <c r="E875" s="2">
        <v>2591.46</v>
      </c>
      <c r="F875" s="16">
        <v>33617694720</v>
      </c>
      <c r="G875" s="3">
        <f t="shared" si="130"/>
        <v>-4.7411448148093727E-2</v>
      </c>
      <c r="H875" s="3">
        <f>1-E875/MAX(E$2:E875)</f>
        <v>0.55906554141427889</v>
      </c>
      <c r="I875" s="2">
        <f t="shared" si="133"/>
        <v>2677.8633333333332</v>
      </c>
      <c r="J875" s="2">
        <f t="shared" si="136"/>
        <v>2725.1016666666669</v>
      </c>
      <c r="K875" s="2">
        <f t="shared" si="137"/>
        <v>2818.603333333333</v>
      </c>
      <c r="L875" s="2">
        <f t="shared" si="138"/>
        <v>2853.1054166666668</v>
      </c>
      <c r="M875" s="2">
        <f t="shared" si="129"/>
        <v>2925.8347916666667</v>
      </c>
      <c r="N875" s="2">
        <f t="shared" si="134"/>
        <v>2865.8478472222218</v>
      </c>
      <c r="O875" s="4" t="str">
        <f t="shared" si="135"/>
        <v>卖</v>
      </c>
      <c r="P875" s="4" t="str">
        <f t="shared" si="131"/>
        <v/>
      </c>
      <c r="Q875" s="3">
        <f>IF(O874="买",E875/E874-1,0)-IF(P875=1,计算结果!B$17,0)</f>
        <v>0</v>
      </c>
      <c r="R875" s="2">
        <f t="shared" si="132"/>
        <v>4.0705513988758391</v>
      </c>
      <c r="S875" s="3">
        <f>1-R875/MAX(R$2:R875)</f>
        <v>0.20218690677849493</v>
      </c>
    </row>
    <row r="876" spans="1:19" x14ac:dyDescent="0.15">
      <c r="A876" s="1">
        <v>39671</v>
      </c>
      <c r="B876">
        <v>2579.8000000000002</v>
      </c>
      <c r="C876">
        <v>2580.7199999999998</v>
      </c>
      <c r="D876">
        <v>2442.79</v>
      </c>
      <c r="E876" s="2">
        <v>2456.81</v>
      </c>
      <c r="F876" s="16">
        <v>32454533120</v>
      </c>
      <c r="G876" s="3">
        <f t="shared" si="130"/>
        <v>-5.1959127287320661E-2</v>
      </c>
      <c r="H876" s="3">
        <f>1-E876/MAX(E$2:E876)</f>
        <v>0.58197611107330016</v>
      </c>
      <c r="I876" s="2">
        <f t="shared" si="133"/>
        <v>2589.5699999999997</v>
      </c>
      <c r="J876" s="2">
        <f t="shared" si="136"/>
        <v>2661.105</v>
      </c>
      <c r="K876" s="2">
        <f t="shared" si="137"/>
        <v>2775.2241666666664</v>
      </c>
      <c r="L876" s="2">
        <f t="shared" si="138"/>
        <v>2834.5625</v>
      </c>
      <c r="M876" s="2">
        <f t="shared" si="129"/>
        <v>2901.7243750000002</v>
      </c>
      <c r="N876" s="2">
        <f t="shared" si="134"/>
        <v>2837.1703472222221</v>
      </c>
      <c r="O876" s="4" t="str">
        <f t="shared" si="135"/>
        <v>卖</v>
      </c>
      <c r="P876" s="4" t="str">
        <f t="shared" si="131"/>
        <v/>
      </c>
      <c r="Q876" s="3">
        <f>IF(O875="买",E876/E875-1,0)-IF(P876=1,计算结果!B$17,0)</f>
        <v>0</v>
      </c>
      <c r="R876" s="2">
        <f t="shared" si="132"/>
        <v>4.0705513988758391</v>
      </c>
      <c r="S876" s="3">
        <f>1-R876/MAX(R$2:R876)</f>
        <v>0.20218690677849493</v>
      </c>
    </row>
    <row r="877" spans="1:19" x14ac:dyDescent="0.15">
      <c r="A877" s="1">
        <v>39672</v>
      </c>
      <c r="B877">
        <v>2431.38</v>
      </c>
      <c r="C877">
        <v>2474.3200000000002</v>
      </c>
      <c r="D877">
        <v>2413.6</v>
      </c>
      <c r="E877" s="2">
        <v>2444.16</v>
      </c>
      <c r="F877" s="16">
        <v>24459630592</v>
      </c>
      <c r="G877" s="3">
        <f t="shared" si="130"/>
        <v>-5.1489533175134161E-3</v>
      </c>
      <c r="H877" s="3">
        <f>1-E877/MAX(E$2:E877)</f>
        <v>0.58412849656298915</v>
      </c>
      <c r="I877" s="2">
        <f t="shared" si="133"/>
        <v>2497.4766666666669</v>
      </c>
      <c r="J877" s="2">
        <f t="shared" si="136"/>
        <v>2606.2733333333335</v>
      </c>
      <c r="K877" s="2">
        <f t="shared" si="137"/>
        <v>2733.9708333333333</v>
      </c>
      <c r="L877" s="2">
        <f t="shared" si="138"/>
        <v>2810.7720833333333</v>
      </c>
      <c r="M877" s="2">
        <f t="shared" si="129"/>
        <v>2878.7502083333343</v>
      </c>
      <c r="N877" s="2">
        <f t="shared" si="134"/>
        <v>2807.8310416666668</v>
      </c>
      <c r="O877" s="4" t="str">
        <f t="shared" si="135"/>
        <v>卖</v>
      </c>
      <c r="P877" s="4" t="str">
        <f t="shared" si="131"/>
        <v/>
      </c>
      <c r="Q877" s="3">
        <f>IF(O876="买",E877/E876-1,0)-IF(P877=1,计算结果!B$17,0)</f>
        <v>0</v>
      </c>
      <c r="R877" s="2">
        <f t="shared" si="132"/>
        <v>4.0705513988758391</v>
      </c>
      <c r="S877" s="3">
        <f>1-R877/MAX(R$2:R877)</f>
        <v>0.20218690677849493</v>
      </c>
    </row>
    <row r="878" spans="1:19" x14ac:dyDescent="0.15">
      <c r="A878" s="1">
        <v>39673</v>
      </c>
      <c r="B878">
        <v>2427.5</v>
      </c>
      <c r="C878">
        <v>2466.09</v>
      </c>
      <c r="D878">
        <v>2369.58</v>
      </c>
      <c r="E878" s="2">
        <v>2444.67</v>
      </c>
      <c r="F878" s="16">
        <v>27480614912</v>
      </c>
      <c r="G878" s="3">
        <f t="shared" si="130"/>
        <v>2.0866064414781782E-4</v>
      </c>
      <c r="H878" s="3">
        <f>1-E878/MAX(E$2:E878)</f>
        <v>0.58404172054719927</v>
      </c>
      <c r="I878" s="2">
        <f t="shared" si="133"/>
        <v>2448.5466666666666</v>
      </c>
      <c r="J878" s="2">
        <f t="shared" si="136"/>
        <v>2563.2049999999999</v>
      </c>
      <c r="K878" s="2">
        <f t="shared" si="137"/>
        <v>2690.9558333333334</v>
      </c>
      <c r="L878" s="2">
        <f t="shared" si="138"/>
        <v>2788.7279166666667</v>
      </c>
      <c r="M878" s="2">
        <f t="shared" si="129"/>
        <v>2856.5112500000014</v>
      </c>
      <c r="N878" s="2">
        <f t="shared" si="134"/>
        <v>2778.731666666667</v>
      </c>
      <c r="O878" s="4" t="str">
        <f t="shared" si="135"/>
        <v>卖</v>
      </c>
      <c r="P878" s="4" t="str">
        <f t="shared" si="131"/>
        <v/>
      </c>
      <c r="Q878" s="3">
        <f>IF(O877="买",E878/E877-1,0)-IF(P878=1,计算结果!B$17,0)</f>
        <v>0</v>
      </c>
      <c r="R878" s="2">
        <f t="shared" si="132"/>
        <v>4.0705513988758391</v>
      </c>
      <c r="S878" s="3">
        <f>1-R878/MAX(R$2:R878)</f>
        <v>0.20218690677849493</v>
      </c>
    </row>
    <row r="879" spans="1:19" x14ac:dyDescent="0.15">
      <c r="A879" s="1">
        <v>39674</v>
      </c>
      <c r="B879">
        <v>2429.98</v>
      </c>
      <c r="C879">
        <v>2461.2399999999998</v>
      </c>
      <c r="D879">
        <v>2410.4899999999998</v>
      </c>
      <c r="E879" s="2">
        <v>2443.5100000000002</v>
      </c>
      <c r="F879" s="16">
        <v>21156177920</v>
      </c>
      <c r="G879" s="3">
        <f t="shared" si="130"/>
        <v>-4.7450167098206375E-4</v>
      </c>
      <c r="H879" s="3">
        <f>1-E879/MAX(E$2:E879)</f>
        <v>0.58423909344585856</v>
      </c>
      <c r="I879" s="2">
        <f t="shared" si="133"/>
        <v>2444.1133333333332</v>
      </c>
      <c r="J879" s="2">
        <f t="shared" si="136"/>
        <v>2516.8416666666667</v>
      </c>
      <c r="K879" s="2">
        <f t="shared" si="137"/>
        <v>2652.4458333333332</v>
      </c>
      <c r="L879" s="2">
        <f t="shared" si="138"/>
        <v>2767.478333333333</v>
      </c>
      <c r="M879" s="2">
        <f t="shared" si="129"/>
        <v>2834.7197916666678</v>
      </c>
      <c r="N879" s="2">
        <f t="shared" si="134"/>
        <v>2751.5479861111112</v>
      </c>
      <c r="O879" s="4" t="str">
        <f t="shared" si="135"/>
        <v>卖</v>
      </c>
      <c r="P879" s="4" t="str">
        <f t="shared" si="131"/>
        <v/>
      </c>
      <c r="Q879" s="3">
        <f>IF(O878="买",E879/E878-1,0)-IF(P879=1,计算结果!B$17,0)</f>
        <v>0</v>
      </c>
      <c r="R879" s="2">
        <f t="shared" si="132"/>
        <v>4.0705513988758391</v>
      </c>
      <c r="S879" s="3">
        <f>1-R879/MAX(R$2:R879)</f>
        <v>0.20218690677849493</v>
      </c>
    </row>
    <row r="880" spans="1:19" x14ac:dyDescent="0.15">
      <c r="A880" s="1">
        <v>39675</v>
      </c>
      <c r="B880">
        <v>2440.39</v>
      </c>
      <c r="C880">
        <v>2479.15</v>
      </c>
      <c r="D880">
        <v>2412.9499999999998</v>
      </c>
      <c r="E880" s="2">
        <v>2447.61</v>
      </c>
      <c r="F880" s="16">
        <v>21296936960</v>
      </c>
      <c r="G880" s="3">
        <f t="shared" si="130"/>
        <v>1.6779141480902648E-3</v>
      </c>
      <c r="H880" s="3">
        <f>1-E880/MAX(E$2:E880)</f>
        <v>0.58354148233852854</v>
      </c>
      <c r="I880" s="2">
        <f t="shared" si="133"/>
        <v>2445.2633333333338</v>
      </c>
      <c r="J880" s="2">
        <f t="shared" si="136"/>
        <v>2471.3700000000003</v>
      </c>
      <c r="K880" s="2">
        <f t="shared" si="137"/>
        <v>2616.0483333333336</v>
      </c>
      <c r="L880" s="2">
        <f t="shared" si="138"/>
        <v>2745.4675000000002</v>
      </c>
      <c r="M880" s="2">
        <f t="shared" si="129"/>
        <v>2818.9083333333342</v>
      </c>
      <c r="N880" s="2">
        <f t="shared" si="134"/>
        <v>2726.8080555555557</v>
      </c>
      <c r="O880" s="4" t="str">
        <f t="shared" si="135"/>
        <v>卖</v>
      </c>
      <c r="P880" s="4" t="str">
        <f t="shared" si="131"/>
        <v/>
      </c>
      <c r="Q880" s="3">
        <f>IF(O879="买",E880/E879-1,0)-IF(P880=1,计算结果!B$17,0)</f>
        <v>0</v>
      </c>
      <c r="R880" s="2">
        <f t="shared" si="132"/>
        <v>4.0705513988758391</v>
      </c>
      <c r="S880" s="3">
        <f>1-R880/MAX(R$2:R880)</f>
        <v>0.20218690677849493</v>
      </c>
    </row>
    <row r="881" spans="1:19" x14ac:dyDescent="0.15">
      <c r="A881" s="1">
        <v>39678</v>
      </c>
      <c r="B881">
        <v>2451.31</v>
      </c>
      <c r="C881">
        <v>2452.63</v>
      </c>
      <c r="D881">
        <v>2312.9499999999998</v>
      </c>
      <c r="E881" s="2">
        <v>2313.4</v>
      </c>
      <c r="F881" s="16">
        <v>22662871040</v>
      </c>
      <c r="G881" s="3">
        <f t="shared" si="130"/>
        <v>-5.4833082067813121E-2</v>
      </c>
      <c r="H881" s="3">
        <f>1-E881/MAX(E$2:E881)</f>
        <v>0.60637718641529981</v>
      </c>
      <c r="I881" s="2">
        <f t="shared" si="133"/>
        <v>2401.5066666666667</v>
      </c>
      <c r="J881" s="2">
        <f t="shared" si="136"/>
        <v>2425.0266666666666</v>
      </c>
      <c r="K881" s="2">
        <f t="shared" si="137"/>
        <v>2575.064166666667</v>
      </c>
      <c r="L881" s="2">
        <f t="shared" si="138"/>
        <v>2722.9850000000006</v>
      </c>
      <c r="M881" s="2">
        <f t="shared" si="129"/>
        <v>2801.681250000001</v>
      </c>
      <c r="N881" s="2">
        <f t="shared" si="134"/>
        <v>2699.9101388888898</v>
      </c>
      <c r="O881" s="4" t="str">
        <f t="shared" si="135"/>
        <v>卖</v>
      </c>
      <c r="P881" s="4" t="str">
        <f t="shared" si="131"/>
        <v/>
      </c>
      <c r="Q881" s="3">
        <f>IF(O880="买",E881/E880-1,0)-IF(P881=1,计算结果!B$17,0)</f>
        <v>0</v>
      </c>
      <c r="R881" s="2">
        <f t="shared" si="132"/>
        <v>4.0705513988758391</v>
      </c>
      <c r="S881" s="3">
        <f>1-R881/MAX(R$2:R881)</f>
        <v>0.20218690677849493</v>
      </c>
    </row>
    <row r="882" spans="1:19" x14ac:dyDescent="0.15">
      <c r="A882" s="1">
        <v>39679</v>
      </c>
      <c r="B882">
        <v>2285.5100000000002</v>
      </c>
      <c r="C882">
        <v>2356.19</v>
      </c>
      <c r="D882">
        <v>2273.89</v>
      </c>
      <c r="E882" s="2">
        <v>2348.4699999999998</v>
      </c>
      <c r="F882" s="16">
        <v>18407577600</v>
      </c>
      <c r="G882" s="3">
        <f t="shared" si="130"/>
        <v>1.5159505489755309E-2</v>
      </c>
      <c r="H882" s="3">
        <f>1-E882/MAX(E$2:E882)</f>
        <v>0.60041005921186963</v>
      </c>
      <c r="I882" s="2">
        <f t="shared" si="133"/>
        <v>2369.8266666666664</v>
      </c>
      <c r="J882" s="2">
        <f t="shared" si="136"/>
        <v>2406.9699999999998</v>
      </c>
      <c r="K882" s="2">
        <f t="shared" si="137"/>
        <v>2534.0375000000004</v>
      </c>
      <c r="L882" s="2">
        <f t="shared" si="138"/>
        <v>2706.4379166666672</v>
      </c>
      <c r="M882" s="2">
        <f t="shared" ref="M882:M945" si="139">AVERAGE(E835:E882)</f>
        <v>2786.3445833333349</v>
      </c>
      <c r="N882" s="2">
        <f t="shared" si="134"/>
        <v>2675.6066666666679</v>
      </c>
      <c r="O882" s="4" t="str">
        <f t="shared" si="135"/>
        <v>卖</v>
      </c>
      <c r="P882" s="4" t="str">
        <f t="shared" si="131"/>
        <v/>
      </c>
      <c r="Q882" s="3">
        <f>IF(O881="买",E882/E881-1,0)-IF(P882=1,计算结果!B$17,0)</f>
        <v>0</v>
      </c>
      <c r="R882" s="2">
        <f t="shared" si="132"/>
        <v>4.0705513988758391</v>
      </c>
      <c r="S882" s="3">
        <f>1-R882/MAX(R$2:R882)</f>
        <v>0.20218690677849493</v>
      </c>
    </row>
    <row r="883" spans="1:19" x14ac:dyDescent="0.15">
      <c r="A883" s="1">
        <v>39680</v>
      </c>
      <c r="B883">
        <v>2332.39</v>
      </c>
      <c r="C883">
        <v>2533.3000000000002</v>
      </c>
      <c r="D883">
        <v>2312.1799999999998</v>
      </c>
      <c r="E883" s="2">
        <v>2532.94</v>
      </c>
      <c r="F883" s="16">
        <v>44564422656</v>
      </c>
      <c r="G883" s="3">
        <f t="shared" si="130"/>
        <v>7.8549012761500059E-2</v>
      </c>
      <c r="H883" s="3">
        <f>1-E883/MAX(E$2:E883)</f>
        <v>0.56902266385353562</v>
      </c>
      <c r="I883" s="2">
        <f t="shared" si="133"/>
        <v>2398.27</v>
      </c>
      <c r="J883" s="2">
        <f t="shared" si="136"/>
        <v>2421.7666666666669</v>
      </c>
      <c r="K883" s="2">
        <f t="shared" si="137"/>
        <v>2514.02</v>
      </c>
      <c r="L883" s="2">
        <f t="shared" si="138"/>
        <v>2698.7241666666669</v>
      </c>
      <c r="M883" s="2">
        <f t="shared" si="139"/>
        <v>2777.0491666666676</v>
      </c>
      <c r="N883" s="2">
        <f t="shared" si="134"/>
        <v>2663.264444444445</v>
      </c>
      <c r="O883" s="4" t="str">
        <f t="shared" si="135"/>
        <v>卖</v>
      </c>
      <c r="P883" s="4" t="str">
        <f t="shared" si="131"/>
        <v/>
      </c>
      <c r="Q883" s="3">
        <f>IF(O882="买",E883/E882-1,0)-IF(P883=1,计算结果!B$17,0)</f>
        <v>0</v>
      </c>
      <c r="R883" s="2">
        <f t="shared" si="132"/>
        <v>4.0705513988758391</v>
      </c>
      <c r="S883" s="3">
        <f>1-R883/MAX(R$2:R883)</f>
        <v>0.20218690677849493</v>
      </c>
    </row>
    <row r="884" spans="1:19" x14ac:dyDescent="0.15">
      <c r="A884" s="1">
        <v>39681</v>
      </c>
      <c r="B884">
        <v>2494.2600000000002</v>
      </c>
      <c r="C884">
        <v>2535.86</v>
      </c>
      <c r="D884">
        <v>2438.86</v>
      </c>
      <c r="E884" s="2">
        <v>2443.98</v>
      </c>
      <c r="F884" s="16">
        <v>39651328000</v>
      </c>
      <c r="G884" s="3">
        <f t="shared" si="130"/>
        <v>-3.5121242508705297E-2</v>
      </c>
      <c r="H884" s="3">
        <f>1-E884/MAX(E$2:E884)</f>
        <v>0.58415912339209153</v>
      </c>
      <c r="I884" s="2">
        <f t="shared" si="133"/>
        <v>2441.7966666666666</v>
      </c>
      <c r="J884" s="2">
        <f t="shared" si="136"/>
        <v>2421.6516666666666</v>
      </c>
      <c r="K884" s="2">
        <f t="shared" si="137"/>
        <v>2492.4283333333333</v>
      </c>
      <c r="L884" s="2">
        <f t="shared" si="138"/>
        <v>2683.2458333333338</v>
      </c>
      <c r="M884" s="2">
        <f t="shared" si="139"/>
        <v>2766.4604166666672</v>
      </c>
      <c r="N884" s="2">
        <f t="shared" si="134"/>
        <v>2647.3781944444449</v>
      </c>
      <c r="O884" s="4" t="str">
        <f t="shared" si="135"/>
        <v>卖</v>
      </c>
      <c r="P884" s="4" t="str">
        <f t="shared" si="131"/>
        <v/>
      </c>
      <c r="Q884" s="3">
        <f>IF(O883="买",E884/E883-1,0)-IF(P884=1,计算结果!B$17,0)</f>
        <v>0</v>
      </c>
      <c r="R884" s="2">
        <f t="shared" si="132"/>
        <v>4.0705513988758391</v>
      </c>
      <c r="S884" s="3">
        <f>1-R884/MAX(R$2:R884)</f>
        <v>0.20218690677849493</v>
      </c>
    </row>
    <row r="885" spans="1:19" x14ac:dyDescent="0.15">
      <c r="A885" s="1">
        <v>39682</v>
      </c>
      <c r="B885">
        <v>2421.25</v>
      </c>
      <c r="C885">
        <v>2437.4299999999998</v>
      </c>
      <c r="D885">
        <v>2362.63</v>
      </c>
      <c r="E885" s="2">
        <v>2404.9299999999998</v>
      </c>
      <c r="F885" s="16">
        <v>26183849984</v>
      </c>
      <c r="G885" s="3">
        <f t="shared" si="130"/>
        <v>-1.5978035826807124E-2</v>
      </c>
      <c r="H885" s="3">
        <f>1-E885/MAX(E$2:E885)</f>
        <v>0.59080344381678351</v>
      </c>
      <c r="I885" s="2">
        <f t="shared" si="133"/>
        <v>2460.6166666666668</v>
      </c>
      <c r="J885" s="2">
        <f t="shared" si="136"/>
        <v>2415.2216666666668</v>
      </c>
      <c r="K885" s="2">
        <f t="shared" si="137"/>
        <v>2466.0316666666668</v>
      </c>
      <c r="L885" s="2">
        <f t="shared" si="138"/>
        <v>2662.1575000000007</v>
      </c>
      <c r="M885" s="2">
        <f t="shared" si="139"/>
        <v>2757.3406250000007</v>
      </c>
      <c r="N885" s="2">
        <f t="shared" si="134"/>
        <v>2628.5099305555559</v>
      </c>
      <c r="O885" s="4" t="str">
        <f t="shared" si="135"/>
        <v>卖</v>
      </c>
      <c r="P885" s="4" t="str">
        <f t="shared" si="131"/>
        <v/>
      </c>
      <c r="Q885" s="3">
        <f>IF(O884="买",E885/E884-1,0)-IF(P885=1,计算结果!B$17,0)</f>
        <v>0</v>
      </c>
      <c r="R885" s="2">
        <f t="shared" si="132"/>
        <v>4.0705513988758391</v>
      </c>
      <c r="S885" s="3">
        <f>1-R885/MAX(R$2:R885)</f>
        <v>0.20218690677849493</v>
      </c>
    </row>
    <row r="886" spans="1:19" x14ac:dyDescent="0.15">
      <c r="A886" s="1">
        <v>39685</v>
      </c>
      <c r="B886">
        <v>2408.0300000000002</v>
      </c>
      <c r="C886">
        <v>2439.91</v>
      </c>
      <c r="D886">
        <v>2373.7600000000002</v>
      </c>
      <c r="E886" s="2">
        <v>2400.5500000000002</v>
      </c>
      <c r="F886" s="16">
        <v>18965202944</v>
      </c>
      <c r="G886" s="3">
        <f t="shared" si="130"/>
        <v>-1.8212588308181843E-3</v>
      </c>
      <c r="H886" s="3">
        <f>1-E886/MAX(E$2:E886)</f>
        <v>0.59154869665827259</v>
      </c>
      <c r="I886" s="2">
        <f t="shared" si="133"/>
        <v>2416.4866666666667</v>
      </c>
      <c r="J886" s="2">
        <f t="shared" si="136"/>
        <v>2407.3783333333336</v>
      </c>
      <c r="K886" s="2">
        <f t="shared" si="137"/>
        <v>2439.374166666667</v>
      </c>
      <c r="L886" s="2">
        <f t="shared" si="138"/>
        <v>2641.1495833333338</v>
      </c>
      <c r="M886" s="2">
        <f t="shared" si="139"/>
        <v>2745.0339583333334</v>
      </c>
      <c r="N886" s="2">
        <f t="shared" si="134"/>
        <v>2608.5192361111112</v>
      </c>
      <c r="O886" s="4" t="str">
        <f t="shared" si="135"/>
        <v>卖</v>
      </c>
      <c r="P886" s="4" t="str">
        <f t="shared" si="131"/>
        <v/>
      </c>
      <c r="Q886" s="3">
        <f>IF(O885="买",E886/E885-1,0)-IF(P886=1,计算结果!B$17,0)</f>
        <v>0</v>
      </c>
      <c r="R886" s="2">
        <f t="shared" si="132"/>
        <v>4.0705513988758391</v>
      </c>
      <c r="S886" s="3">
        <f>1-R886/MAX(R$2:R886)</f>
        <v>0.20218690677849493</v>
      </c>
    </row>
    <row r="887" spans="1:19" x14ac:dyDescent="0.15">
      <c r="A887" s="1">
        <v>39686</v>
      </c>
      <c r="B887">
        <v>2370.5300000000002</v>
      </c>
      <c r="C887">
        <v>2390.66</v>
      </c>
      <c r="D887">
        <v>2306.94</v>
      </c>
      <c r="E887" s="2">
        <v>2331.5300000000002</v>
      </c>
      <c r="F887" s="16">
        <v>22262896640</v>
      </c>
      <c r="G887" s="3">
        <f t="shared" si="130"/>
        <v>-2.8751744391910194E-2</v>
      </c>
      <c r="H887" s="3">
        <f>1-E887/MAX(E$2:E887)</f>
        <v>0.60329238412849651</v>
      </c>
      <c r="I887" s="2">
        <f t="shared" si="133"/>
        <v>2379.0033333333336</v>
      </c>
      <c r="J887" s="2">
        <f t="shared" si="136"/>
        <v>2410.4</v>
      </c>
      <c r="K887" s="2">
        <f t="shared" si="137"/>
        <v>2417.7133333333331</v>
      </c>
      <c r="L887" s="2">
        <f t="shared" si="138"/>
        <v>2618.1583333333333</v>
      </c>
      <c r="M887" s="2">
        <f t="shared" si="139"/>
        <v>2735.8350000000005</v>
      </c>
      <c r="N887" s="2">
        <f t="shared" si="134"/>
        <v>2590.568888888889</v>
      </c>
      <c r="O887" s="4" t="str">
        <f t="shared" si="135"/>
        <v>卖</v>
      </c>
      <c r="P887" s="4" t="str">
        <f t="shared" si="131"/>
        <v/>
      </c>
      <c r="Q887" s="3">
        <f>IF(O886="买",E887/E886-1,0)-IF(P887=1,计算结果!B$17,0)</f>
        <v>0</v>
      </c>
      <c r="R887" s="2">
        <f t="shared" si="132"/>
        <v>4.0705513988758391</v>
      </c>
      <c r="S887" s="3">
        <f>1-R887/MAX(R$2:R887)</f>
        <v>0.20218690677849493</v>
      </c>
    </row>
    <row r="888" spans="1:19" x14ac:dyDescent="0.15">
      <c r="A888" s="1">
        <v>39687</v>
      </c>
      <c r="B888">
        <v>2322.54</v>
      </c>
      <c r="C888">
        <v>2367.7199999999998</v>
      </c>
      <c r="D888">
        <v>2291.35</v>
      </c>
      <c r="E888" s="2">
        <v>2325.29</v>
      </c>
      <c r="F888" s="16">
        <v>23579971584</v>
      </c>
      <c r="G888" s="3">
        <f t="shared" si="130"/>
        <v>-2.6763541537103697E-3</v>
      </c>
      <c r="H888" s="3">
        <f>1-E888/MAX(E$2:E888)</f>
        <v>0.60435411420404272</v>
      </c>
      <c r="I888" s="2">
        <f t="shared" si="133"/>
        <v>2352.4566666666665</v>
      </c>
      <c r="J888" s="2">
        <f t="shared" si="136"/>
        <v>2406.5366666666669</v>
      </c>
      <c r="K888" s="2">
        <f t="shared" si="137"/>
        <v>2406.7533333333331</v>
      </c>
      <c r="L888" s="2">
        <f t="shared" si="138"/>
        <v>2590.98875</v>
      </c>
      <c r="M888" s="2">
        <f t="shared" si="139"/>
        <v>2724.9104166666671</v>
      </c>
      <c r="N888" s="2">
        <f t="shared" si="134"/>
        <v>2574.2175000000002</v>
      </c>
      <c r="O888" s="4" t="str">
        <f t="shared" si="135"/>
        <v>卖</v>
      </c>
      <c r="P888" s="4" t="str">
        <f t="shared" si="131"/>
        <v/>
      </c>
      <c r="Q888" s="3">
        <f>IF(O887="买",E888/E887-1,0)-IF(P888=1,计算结果!B$17,0)</f>
        <v>0</v>
      </c>
      <c r="R888" s="2">
        <f t="shared" si="132"/>
        <v>4.0705513988758391</v>
      </c>
      <c r="S888" s="3">
        <f>1-R888/MAX(R$2:R888)</f>
        <v>0.20218690677849493</v>
      </c>
    </row>
    <row r="889" spans="1:19" x14ac:dyDescent="0.15">
      <c r="A889" s="1">
        <v>39688</v>
      </c>
      <c r="B889">
        <v>2325.2600000000002</v>
      </c>
      <c r="C889">
        <v>2363.56</v>
      </c>
      <c r="D889">
        <v>2316.6799999999998</v>
      </c>
      <c r="E889" s="2">
        <v>2335.86</v>
      </c>
      <c r="F889" s="16">
        <v>21711091712</v>
      </c>
      <c r="G889" s="3">
        <f t="shared" si="130"/>
        <v>4.5456695723975482E-3</v>
      </c>
      <c r="H889" s="3">
        <f>1-E889/MAX(E$2:E889)</f>
        <v>0.60255563873953588</v>
      </c>
      <c r="I889" s="2">
        <f t="shared" si="133"/>
        <v>2330.8933333333334</v>
      </c>
      <c r="J889" s="2">
        <f t="shared" si="136"/>
        <v>2373.69</v>
      </c>
      <c r="K889" s="2">
        <f t="shared" si="137"/>
        <v>2397.7283333333335</v>
      </c>
      <c r="L889" s="2">
        <f t="shared" si="138"/>
        <v>2565.8495833333341</v>
      </c>
      <c r="M889" s="2">
        <f t="shared" si="139"/>
        <v>2715.4504166666666</v>
      </c>
      <c r="N889" s="2">
        <f t="shared" si="134"/>
        <v>2559.6761111111114</v>
      </c>
      <c r="O889" s="4" t="str">
        <f t="shared" si="135"/>
        <v>卖</v>
      </c>
      <c r="P889" s="4" t="str">
        <f t="shared" si="131"/>
        <v/>
      </c>
      <c r="Q889" s="3">
        <f>IF(O888="买",E889/E888-1,0)-IF(P889=1,计算结果!B$17,0)</f>
        <v>0</v>
      </c>
      <c r="R889" s="2">
        <f t="shared" si="132"/>
        <v>4.0705513988758391</v>
      </c>
      <c r="S889" s="3">
        <f>1-R889/MAX(R$2:R889)</f>
        <v>0.20218690677849493</v>
      </c>
    </row>
    <row r="890" spans="1:19" x14ac:dyDescent="0.15">
      <c r="A890" s="1">
        <v>39689</v>
      </c>
      <c r="B890">
        <v>2347.4</v>
      </c>
      <c r="C890">
        <v>2418.0500000000002</v>
      </c>
      <c r="D890">
        <v>2339.52</v>
      </c>
      <c r="E890" s="2">
        <v>2391.64</v>
      </c>
      <c r="F890" s="16">
        <v>29000900608</v>
      </c>
      <c r="G890" s="3">
        <f t="shared" si="130"/>
        <v>2.3879855813276452E-2</v>
      </c>
      <c r="H890" s="3">
        <f>1-E890/MAX(E$2:E890)</f>
        <v>0.5930647246988362</v>
      </c>
      <c r="I890" s="2">
        <f t="shared" si="133"/>
        <v>2350.9299999999998</v>
      </c>
      <c r="J890" s="2">
        <f t="shared" si="136"/>
        <v>2364.9666666666667</v>
      </c>
      <c r="K890" s="2">
        <f t="shared" si="137"/>
        <v>2393.3091666666664</v>
      </c>
      <c r="L890" s="2">
        <f t="shared" si="138"/>
        <v>2542.1325000000006</v>
      </c>
      <c r="M890" s="2">
        <f t="shared" si="139"/>
        <v>2705.8612500000004</v>
      </c>
      <c r="N890" s="2">
        <f t="shared" si="134"/>
        <v>2547.1009722222225</v>
      </c>
      <c r="O890" s="4" t="str">
        <f t="shared" si="135"/>
        <v>卖</v>
      </c>
      <c r="P890" s="4" t="str">
        <f t="shared" si="131"/>
        <v/>
      </c>
      <c r="Q890" s="3">
        <f>IF(O889="买",E890/E889-1,0)-IF(P890=1,计算结果!B$17,0)</f>
        <v>0</v>
      </c>
      <c r="R890" s="2">
        <f t="shared" si="132"/>
        <v>4.0705513988758391</v>
      </c>
      <c r="S890" s="3">
        <f>1-R890/MAX(R$2:R890)</f>
        <v>0.20218690677849493</v>
      </c>
    </row>
    <row r="891" spans="1:19" x14ac:dyDescent="0.15">
      <c r="A891" s="1">
        <v>39692</v>
      </c>
      <c r="B891">
        <v>2372.64</v>
      </c>
      <c r="C891">
        <v>2372.64</v>
      </c>
      <c r="D891">
        <v>2297.02</v>
      </c>
      <c r="E891" s="2">
        <v>2309.17</v>
      </c>
      <c r="F891" s="16">
        <v>21384882176</v>
      </c>
      <c r="G891" s="3">
        <f t="shared" si="130"/>
        <v>-3.4482614440300319E-2</v>
      </c>
      <c r="H891" s="3">
        <f>1-E891/MAX(E$2:E891)</f>
        <v>0.60709691689920375</v>
      </c>
      <c r="I891" s="2">
        <f t="shared" si="133"/>
        <v>2345.5566666666668</v>
      </c>
      <c r="J891" s="2">
        <f t="shared" si="136"/>
        <v>2349.0066666666667</v>
      </c>
      <c r="K891" s="2">
        <f t="shared" si="137"/>
        <v>2382.1141666666667</v>
      </c>
      <c r="L891" s="2">
        <f t="shared" si="138"/>
        <v>2517.2800000000002</v>
      </c>
      <c r="M891" s="2">
        <f t="shared" si="139"/>
        <v>2692.1035416666664</v>
      </c>
      <c r="N891" s="2">
        <f t="shared" si="134"/>
        <v>2530.4992361111113</v>
      </c>
      <c r="O891" s="4" t="str">
        <f t="shared" si="135"/>
        <v>卖</v>
      </c>
      <c r="P891" s="4" t="str">
        <f t="shared" si="131"/>
        <v/>
      </c>
      <c r="Q891" s="3">
        <f>IF(O890="买",E891/E890-1,0)-IF(P891=1,计算结果!B$17,0)</f>
        <v>0</v>
      </c>
      <c r="R891" s="2">
        <f t="shared" si="132"/>
        <v>4.0705513988758391</v>
      </c>
      <c r="S891" s="3">
        <f>1-R891/MAX(R$2:R891)</f>
        <v>0.20218690677849493</v>
      </c>
    </row>
    <row r="892" spans="1:19" x14ac:dyDescent="0.15">
      <c r="A892" s="1">
        <v>39693</v>
      </c>
      <c r="B892">
        <v>2292.69</v>
      </c>
      <c r="C892">
        <v>2309.21</v>
      </c>
      <c r="D892">
        <v>2268</v>
      </c>
      <c r="E892" s="2">
        <v>2285.41</v>
      </c>
      <c r="F892" s="16">
        <v>18645028864</v>
      </c>
      <c r="G892" s="3">
        <f t="shared" si="130"/>
        <v>-1.0289411346934285E-2</v>
      </c>
      <c r="H892" s="3">
        <f>1-E892/MAX(E$2:E892)</f>
        <v>0.61113965834070649</v>
      </c>
      <c r="I892" s="2">
        <f t="shared" si="133"/>
        <v>2328.7399999999998</v>
      </c>
      <c r="J892" s="2">
        <f t="shared" si="136"/>
        <v>2329.8166666666666</v>
      </c>
      <c r="K892" s="2">
        <f t="shared" si="137"/>
        <v>2368.5975000000003</v>
      </c>
      <c r="L892" s="2">
        <f t="shared" si="138"/>
        <v>2492.3229166666674</v>
      </c>
      <c r="M892" s="2">
        <f t="shared" si="139"/>
        <v>2677.6139583333329</v>
      </c>
      <c r="N892" s="2">
        <f t="shared" si="134"/>
        <v>2512.8447916666669</v>
      </c>
      <c r="O892" s="4" t="str">
        <f t="shared" si="135"/>
        <v>卖</v>
      </c>
      <c r="P892" s="4" t="str">
        <f t="shared" si="131"/>
        <v/>
      </c>
      <c r="Q892" s="3">
        <f>IF(O891="买",E892/E891-1,0)-IF(P892=1,计算结果!B$17,0)</f>
        <v>0</v>
      </c>
      <c r="R892" s="2">
        <f t="shared" si="132"/>
        <v>4.0705513988758391</v>
      </c>
      <c r="S892" s="3">
        <f>1-R892/MAX(R$2:R892)</f>
        <v>0.20218690677849493</v>
      </c>
    </row>
    <row r="893" spans="1:19" x14ac:dyDescent="0.15">
      <c r="A893" s="1">
        <v>39694</v>
      </c>
      <c r="B893">
        <v>2279.6</v>
      </c>
      <c r="C893">
        <v>2296.0300000000002</v>
      </c>
      <c r="D893">
        <v>2219.56</v>
      </c>
      <c r="E893" s="2">
        <v>2245.96</v>
      </c>
      <c r="F893" s="16">
        <v>24066625536</v>
      </c>
      <c r="G893" s="3">
        <f t="shared" si="130"/>
        <v>-1.7261672960212748E-2</v>
      </c>
      <c r="H893" s="3">
        <f>1-E893/MAX(E$2:E893)</f>
        <v>0.61785203838562586</v>
      </c>
      <c r="I893" s="2">
        <f t="shared" si="133"/>
        <v>2280.1799999999998</v>
      </c>
      <c r="J893" s="2">
        <f t="shared" si="136"/>
        <v>2315.5549999999998</v>
      </c>
      <c r="K893" s="2">
        <f t="shared" si="137"/>
        <v>2362.9775</v>
      </c>
      <c r="L893" s="2">
        <f t="shared" si="138"/>
        <v>2469.0208333333335</v>
      </c>
      <c r="M893" s="2">
        <f t="shared" si="139"/>
        <v>2665.7377083333331</v>
      </c>
      <c r="N893" s="2">
        <f t="shared" si="134"/>
        <v>2499.2453472222219</v>
      </c>
      <c r="O893" s="4" t="str">
        <f t="shared" si="135"/>
        <v>卖</v>
      </c>
      <c r="P893" s="4" t="str">
        <f t="shared" si="131"/>
        <v/>
      </c>
      <c r="Q893" s="3">
        <f>IF(O892="买",E893/E892-1,0)-IF(P893=1,计算结果!B$17,0)</f>
        <v>0</v>
      </c>
      <c r="R893" s="2">
        <f t="shared" si="132"/>
        <v>4.0705513988758391</v>
      </c>
      <c r="S893" s="3">
        <f>1-R893/MAX(R$2:R893)</f>
        <v>0.20218690677849493</v>
      </c>
    </row>
    <row r="894" spans="1:19" x14ac:dyDescent="0.15">
      <c r="A894" s="1">
        <v>39695</v>
      </c>
      <c r="B894">
        <v>2238.65</v>
      </c>
      <c r="C894">
        <v>2270.41</v>
      </c>
      <c r="D894">
        <v>2216.11</v>
      </c>
      <c r="E894" s="2">
        <v>2251.15</v>
      </c>
      <c r="F894" s="16">
        <v>18548580352</v>
      </c>
      <c r="G894" s="3">
        <f t="shared" si="130"/>
        <v>2.3108158649307597E-3</v>
      </c>
      <c r="H894" s="3">
        <f>1-E894/MAX(E$2:E894)</f>
        <v>0.61696896481317631</v>
      </c>
      <c r="I894" s="2">
        <f t="shared" si="133"/>
        <v>2260.84</v>
      </c>
      <c r="J894" s="2">
        <f t="shared" si="136"/>
        <v>2303.1983333333333</v>
      </c>
      <c r="K894" s="2">
        <f t="shared" si="137"/>
        <v>2354.8674999999998</v>
      </c>
      <c r="L894" s="2">
        <f t="shared" si="138"/>
        <v>2444.4525000000008</v>
      </c>
      <c r="M894" s="2">
        <f t="shared" si="139"/>
        <v>2654.4737499999997</v>
      </c>
      <c r="N894" s="2">
        <f t="shared" si="134"/>
        <v>2484.5979166666671</v>
      </c>
      <c r="O894" s="4" t="str">
        <f t="shared" si="135"/>
        <v>卖</v>
      </c>
      <c r="P894" s="4" t="str">
        <f t="shared" si="131"/>
        <v/>
      </c>
      <c r="Q894" s="3">
        <f>IF(O893="买",E894/E893-1,0)-IF(P894=1,计算结果!B$17,0)</f>
        <v>0</v>
      </c>
      <c r="R894" s="2">
        <f t="shared" si="132"/>
        <v>4.0705513988758391</v>
      </c>
      <c r="S894" s="3">
        <f>1-R894/MAX(R$2:R894)</f>
        <v>0.20218690677849493</v>
      </c>
    </row>
    <row r="895" spans="1:19" x14ac:dyDescent="0.15">
      <c r="A895" s="1">
        <v>39696</v>
      </c>
      <c r="B895">
        <v>2193.04</v>
      </c>
      <c r="C895">
        <v>2221.09</v>
      </c>
      <c r="D895">
        <v>2172.94</v>
      </c>
      <c r="E895" s="2">
        <v>2183.4299999999998</v>
      </c>
      <c r="F895" s="16">
        <v>19709566976</v>
      </c>
      <c r="G895" s="3">
        <f t="shared" si="130"/>
        <v>-3.008240232769932E-2</v>
      </c>
      <c r="H895" s="3">
        <f>1-E895/MAX(E$2:E895)</f>
        <v>0.62849145851766153</v>
      </c>
      <c r="I895" s="2">
        <f t="shared" si="133"/>
        <v>2226.8466666666668</v>
      </c>
      <c r="J895" s="2">
        <f t="shared" si="136"/>
        <v>2277.7933333333335</v>
      </c>
      <c r="K895" s="2">
        <f t="shared" si="137"/>
        <v>2325.7416666666663</v>
      </c>
      <c r="L895" s="2">
        <f t="shared" si="138"/>
        <v>2419.8808333333336</v>
      </c>
      <c r="M895" s="2">
        <f t="shared" si="139"/>
        <v>2643.7462499999992</v>
      </c>
      <c r="N895" s="2">
        <f t="shared" si="134"/>
        <v>2463.1229166666662</v>
      </c>
      <c r="O895" s="4" t="str">
        <f t="shared" si="135"/>
        <v>卖</v>
      </c>
      <c r="P895" s="4" t="str">
        <f t="shared" si="131"/>
        <v/>
      </c>
      <c r="Q895" s="3">
        <f>IF(O894="买",E895/E894-1,0)-IF(P895=1,计算结果!B$17,0)</f>
        <v>0</v>
      </c>
      <c r="R895" s="2">
        <f t="shared" si="132"/>
        <v>4.0705513988758391</v>
      </c>
      <c r="S895" s="3">
        <f>1-R895/MAX(R$2:R895)</f>
        <v>0.20218690677849493</v>
      </c>
    </row>
    <row r="896" spans="1:19" x14ac:dyDescent="0.15">
      <c r="A896" s="1">
        <v>39699</v>
      </c>
      <c r="B896">
        <v>2189.8200000000002</v>
      </c>
      <c r="C896">
        <v>2198.7600000000002</v>
      </c>
      <c r="D896">
        <v>2119.12</v>
      </c>
      <c r="E896" s="2">
        <v>2126.52</v>
      </c>
      <c r="F896" s="16">
        <v>20114130944</v>
      </c>
      <c r="G896" s="3">
        <f t="shared" si="130"/>
        <v>-2.606449485442619E-2</v>
      </c>
      <c r="H896" s="3">
        <f>1-E896/MAX(E$2:E896)</f>
        <v>0.63817464098550336</v>
      </c>
      <c r="I896" s="2">
        <f t="shared" si="133"/>
        <v>2187.0333333333333</v>
      </c>
      <c r="J896" s="2">
        <f t="shared" si="136"/>
        <v>2233.606666666667</v>
      </c>
      <c r="K896" s="2">
        <f t="shared" si="137"/>
        <v>2299.2866666666669</v>
      </c>
      <c r="L896" s="2">
        <f t="shared" si="138"/>
        <v>2395.8575000000001</v>
      </c>
      <c r="M896" s="2">
        <f t="shared" si="139"/>
        <v>2631.8070833333327</v>
      </c>
      <c r="N896" s="2">
        <f t="shared" si="134"/>
        <v>2442.3170833333334</v>
      </c>
      <c r="O896" s="4" t="str">
        <f t="shared" si="135"/>
        <v>卖</v>
      </c>
      <c r="P896" s="4" t="str">
        <f t="shared" si="131"/>
        <v/>
      </c>
      <c r="Q896" s="3">
        <f>IF(O895="买",E896/E895-1,0)-IF(P896=1,计算结果!B$17,0)</f>
        <v>0</v>
      </c>
      <c r="R896" s="2">
        <f t="shared" si="132"/>
        <v>4.0705513988758391</v>
      </c>
      <c r="S896" s="3">
        <f>1-R896/MAX(R$2:R896)</f>
        <v>0.20218690677849493</v>
      </c>
    </row>
    <row r="897" spans="1:19" x14ac:dyDescent="0.15">
      <c r="A897" s="1">
        <v>39700</v>
      </c>
      <c r="B897">
        <v>2135.2199999999998</v>
      </c>
      <c r="C897">
        <v>2150.9899999999998</v>
      </c>
      <c r="D897">
        <v>2111.4</v>
      </c>
      <c r="E897" s="2">
        <v>2139.15</v>
      </c>
      <c r="F897" s="16">
        <v>15480632320</v>
      </c>
      <c r="G897" s="3">
        <f t="shared" si="130"/>
        <v>5.9392810789460349E-3</v>
      </c>
      <c r="H897" s="3">
        <f>1-E897/MAX(E$2:E897)</f>
        <v>0.63602565847682568</v>
      </c>
      <c r="I897" s="2">
        <f t="shared" si="133"/>
        <v>2149.7000000000003</v>
      </c>
      <c r="J897" s="2">
        <f t="shared" si="136"/>
        <v>2205.27</v>
      </c>
      <c r="K897" s="2">
        <f t="shared" si="137"/>
        <v>2277.1383333333338</v>
      </c>
      <c r="L897" s="2">
        <f t="shared" si="138"/>
        <v>2371.585</v>
      </c>
      <c r="M897" s="2">
        <f t="shared" si="139"/>
        <v>2618.8599999999992</v>
      </c>
      <c r="N897" s="2">
        <f t="shared" si="134"/>
        <v>2422.5277777777774</v>
      </c>
      <c r="O897" s="4" t="str">
        <f t="shared" si="135"/>
        <v>卖</v>
      </c>
      <c r="P897" s="4" t="str">
        <f t="shared" si="131"/>
        <v/>
      </c>
      <c r="Q897" s="3">
        <f>IF(O896="买",E897/E896-1,0)-IF(P897=1,计算结果!B$17,0)</f>
        <v>0</v>
      </c>
      <c r="R897" s="2">
        <f t="shared" si="132"/>
        <v>4.0705513988758391</v>
      </c>
      <c r="S897" s="3">
        <f>1-R897/MAX(R$2:R897)</f>
        <v>0.20218690677849493</v>
      </c>
    </row>
    <row r="898" spans="1:19" x14ac:dyDescent="0.15">
      <c r="A898" s="1">
        <v>39701</v>
      </c>
      <c r="B898">
        <v>2124.9699999999998</v>
      </c>
      <c r="C898">
        <v>2181.25</v>
      </c>
      <c r="D898">
        <v>2099.23</v>
      </c>
      <c r="E898" s="2">
        <v>2143.1799999999998</v>
      </c>
      <c r="F898" s="16">
        <v>20307095552</v>
      </c>
      <c r="G898" s="3">
        <f t="shared" si="130"/>
        <v>1.8839258584015806E-3</v>
      </c>
      <c r="H898" s="3">
        <f>1-E898/MAX(E$2:E898)</f>
        <v>0.63533995780303543</v>
      </c>
      <c r="I898" s="2">
        <f t="shared" si="133"/>
        <v>2136.2833333333333</v>
      </c>
      <c r="J898" s="2">
        <f t="shared" si="136"/>
        <v>2181.5650000000001</v>
      </c>
      <c r="K898" s="2">
        <f t="shared" si="137"/>
        <v>2255.6908333333336</v>
      </c>
      <c r="L898" s="2">
        <f t="shared" si="138"/>
        <v>2347.5324999999998</v>
      </c>
      <c r="M898" s="2">
        <f t="shared" si="139"/>
        <v>2606.3877083333323</v>
      </c>
      <c r="N898" s="2">
        <f t="shared" si="134"/>
        <v>2403.2036805555549</v>
      </c>
      <c r="O898" s="4" t="str">
        <f t="shared" si="135"/>
        <v>卖</v>
      </c>
      <c r="P898" s="4" t="str">
        <f t="shared" si="131"/>
        <v/>
      </c>
      <c r="Q898" s="3">
        <f>IF(O897="买",E898/E897-1,0)-IF(P898=1,计算结果!B$17,0)</f>
        <v>0</v>
      </c>
      <c r="R898" s="2">
        <f t="shared" si="132"/>
        <v>4.0705513988758391</v>
      </c>
      <c r="S898" s="3">
        <f>1-R898/MAX(R$2:R898)</f>
        <v>0.20218690677849493</v>
      </c>
    </row>
    <row r="899" spans="1:19" x14ac:dyDescent="0.15">
      <c r="A899" s="1">
        <v>39702</v>
      </c>
      <c r="B899">
        <v>2135.4499999999998</v>
      </c>
      <c r="C899">
        <v>2142</v>
      </c>
      <c r="D899">
        <v>2067.25</v>
      </c>
      <c r="E899" s="2">
        <v>2072.13</v>
      </c>
      <c r="F899" s="16">
        <v>20678010880</v>
      </c>
      <c r="G899" s="3">
        <f t="shared" ref="G899:G962" si="140">E899/E898-1</f>
        <v>-3.3151671814779737E-2</v>
      </c>
      <c r="H899" s="3">
        <f>1-E899/MAX(E$2:E899)</f>
        <v>0.64742904784591304</v>
      </c>
      <c r="I899" s="2">
        <f t="shared" si="133"/>
        <v>2118.1533333333332</v>
      </c>
      <c r="J899" s="2">
        <f t="shared" si="136"/>
        <v>2152.5933333333337</v>
      </c>
      <c r="K899" s="2">
        <f t="shared" si="137"/>
        <v>2234.0741666666668</v>
      </c>
      <c r="L899" s="2">
        <f t="shared" si="138"/>
        <v>2325.8937499999997</v>
      </c>
      <c r="M899" s="2">
        <f t="shared" si="139"/>
        <v>2589.4995833333328</v>
      </c>
      <c r="N899" s="2">
        <f t="shared" si="134"/>
        <v>2383.1558333333328</v>
      </c>
      <c r="O899" s="4" t="str">
        <f t="shared" si="135"/>
        <v>卖</v>
      </c>
      <c r="P899" s="4" t="str">
        <f t="shared" si="131"/>
        <v/>
      </c>
      <c r="Q899" s="3">
        <f>IF(O898="买",E899/E898-1,0)-IF(P899=1,计算结果!B$17,0)</f>
        <v>0</v>
      </c>
      <c r="R899" s="2">
        <f t="shared" si="132"/>
        <v>4.0705513988758391</v>
      </c>
      <c r="S899" s="3">
        <f>1-R899/MAX(R$2:R899)</f>
        <v>0.20218690677849493</v>
      </c>
    </row>
    <row r="900" spans="1:19" x14ac:dyDescent="0.15">
      <c r="A900" s="1">
        <v>39703</v>
      </c>
      <c r="B900">
        <v>2071.06</v>
      </c>
      <c r="C900">
        <v>2102.98</v>
      </c>
      <c r="D900">
        <v>2066.44</v>
      </c>
      <c r="E900" s="2">
        <v>2077.85</v>
      </c>
      <c r="F900" s="16">
        <v>17652324352</v>
      </c>
      <c r="G900" s="3">
        <f t="shared" si="140"/>
        <v>2.7604445667017696E-3</v>
      </c>
      <c r="H900" s="3">
        <f>1-E900/MAX(E$2:E900)</f>
        <v>0.6464557952766623</v>
      </c>
      <c r="I900" s="2">
        <f t="shared" si="133"/>
        <v>2097.7199999999998</v>
      </c>
      <c r="J900" s="2">
        <f t="shared" si="136"/>
        <v>2123.71</v>
      </c>
      <c r="K900" s="2">
        <f t="shared" si="137"/>
        <v>2213.4541666666669</v>
      </c>
      <c r="L900" s="2">
        <f t="shared" si="138"/>
        <v>2310.1037499999998</v>
      </c>
      <c r="M900" s="2">
        <f t="shared" si="139"/>
        <v>2572.3331249999997</v>
      </c>
      <c r="N900" s="2">
        <f t="shared" si="134"/>
        <v>2365.2970138888886</v>
      </c>
      <c r="O900" s="4" t="str">
        <f t="shared" si="135"/>
        <v>卖</v>
      </c>
      <c r="P900" s="4" t="str">
        <f t="shared" ref="P900:P963" si="141">IF(O899&lt;&gt;O900,1,"")</f>
        <v/>
      </c>
      <c r="Q900" s="3">
        <f>IF(O899="买",E900/E899-1,0)-IF(P900=1,计算结果!B$17,0)</f>
        <v>0</v>
      </c>
      <c r="R900" s="2">
        <f t="shared" ref="R900:R963" si="142">IFERROR(R899*(1+Q900),R899)</f>
        <v>4.0705513988758391</v>
      </c>
      <c r="S900" s="3">
        <f>1-R900/MAX(R$2:R900)</f>
        <v>0.20218690677849493</v>
      </c>
    </row>
    <row r="901" spans="1:19" x14ac:dyDescent="0.15">
      <c r="A901" s="1">
        <v>39707</v>
      </c>
      <c r="B901">
        <v>2050.3200000000002</v>
      </c>
      <c r="C901">
        <v>2050.3200000000002</v>
      </c>
      <c r="D901">
        <v>1987.3</v>
      </c>
      <c r="E901" s="2">
        <v>2000.65</v>
      </c>
      <c r="F901" s="16">
        <v>28769300480</v>
      </c>
      <c r="G901" s="3">
        <f t="shared" si="140"/>
        <v>-3.7153788772047891E-2</v>
      </c>
      <c r="H901" s="3">
        <f>1-E901/MAX(E$2:E901)</f>
        <v>0.65959130198053495</v>
      </c>
      <c r="I901" s="2">
        <f t="shared" ref="I901:I964" si="143">AVERAGE(E899:E901)</f>
        <v>2050.2099999999996</v>
      </c>
      <c r="J901" s="2">
        <f t="shared" si="136"/>
        <v>2093.2466666666664</v>
      </c>
      <c r="K901" s="2">
        <f t="shared" si="137"/>
        <v>2185.52</v>
      </c>
      <c r="L901" s="2">
        <f t="shared" si="138"/>
        <v>2291.624166666667</v>
      </c>
      <c r="M901" s="2">
        <f t="shared" si="139"/>
        <v>2551.1981249999994</v>
      </c>
      <c r="N901" s="2">
        <f t="shared" ref="N901:N964" si="144">IFERROR(AVERAGE(K901:M901),"")</f>
        <v>2342.7807638888885</v>
      </c>
      <c r="O901" s="4" t="str">
        <f t="shared" ref="O901:O964" si="145">IF(E901&gt;N901,"买","卖")</f>
        <v>卖</v>
      </c>
      <c r="P901" s="4" t="str">
        <f t="shared" si="141"/>
        <v/>
      </c>
      <c r="Q901" s="3">
        <f>IF(O900="买",E901/E900-1,0)-IF(P901=1,计算结果!B$17,0)</f>
        <v>0</v>
      </c>
      <c r="R901" s="2">
        <f t="shared" si="142"/>
        <v>4.0705513988758391</v>
      </c>
      <c r="S901" s="3">
        <f>1-R901/MAX(R$2:R901)</f>
        <v>0.20218690677849493</v>
      </c>
    </row>
    <row r="902" spans="1:19" x14ac:dyDescent="0.15">
      <c r="A902" s="1">
        <v>39708</v>
      </c>
      <c r="B902">
        <v>1981.25</v>
      </c>
      <c r="C902">
        <v>2003.91</v>
      </c>
      <c r="D902">
        <v>1923.55</v>
      </c>
      <c r="E902" s="2">
        <v>1929.14</v>
      </c>
      <c r="F902" s="16">
        <v>26988615680</v>
      </c>
      <c r="G902" s="3">
        <f t="shared" si="140"/>
        <v>-3.5743383400394846E-2</v>
      </c>
      <c r="H902" s="3">
        <f>1-E902/MAX(E$2:E902)</f>
        <v>0.67175866058667388</v>
      </c>
      <c r="I902" s="2">
        <f t="shared" si="143"/>
        <v>2002.5466666666669</v>
      </c>
      <c r="J902" s="2">
        <f t="shared" si="136"/>
        <v>2060.35</v>
      </c>
      <c r="K902" s="2">
        <f t="shared" si="137"/>
        <v>2146.9783333333335</v>
      </c>
      <c r="L902" s="2">
        <f t="shared" si="138"/>
        <v>2270.1437499999997</v>
      </c>
      <c r="M902" s="2">
        <f t="shared" si="139"/>
        <v>2529.4358333333325</v>
      </c>
      <c r="N902" s="2">
        <f t="shared" si="144"/>
        <v>2315.5193055555555</v>
      </c>
      <c r="O902" s="4" t="str">
        <f t="shared" si="145"/>
        <v>卖</v>
      </c>
      <c r="P902" s="4" t="str">
        <f t="shared" si="141"/>
        <v/>
      </c>
      <c r="Q902" s="3">
        <f>IF(O901="买",E902/E901-1,0)-IF(P902=1,计算结果!B$17,0)</f>
        <v>0</v>
      </c>
      <c r="R902" s="2">
        <f t="shared" si="142"/>
        <v>4.0705513988758391</v>
      </c>
      <c r="S902" s="3">
        <f>1-R902/MAX(R$2:R902)</f>
        <v>0.20218690677849493</v>
      </c>
    </row>
    <row r="903" spans="1:19" x14ac:dyDescent="0.15">
      <c r="A903" s="1">
        <v>39709</v>
      </c>
      <c r="B903">
        <v>1876.96</v>
      </c>
      <c r="C903">
        <v>1936.73</v>
      </c>
      <c r="D903">
        <v>1804.77</v>
      </c>
      <c r="E903" s="2">
        <v>1895.99</v>
      </c>
      <c r="F903" s="16">
        <v>36844924928</v>
      </c>
      <c r="G903" s="3">
        <f t="shared" si="140"/>
        <v>-1.7183822843339525E-2</v>
      </c>
      <c r="H903" s="3">
        <f>1-E903/MAX(E$2:E903)</f>
        <v>0.67739910161301298</v>
      </c>
      <c r="I903" s="2">
        <f t="shared" si="143"/>
        <v>1941.9266666666665</v>
      </c>
      <c r="J903" s="2">
        <f t="shared" si="136"/>
        <v>2019.823333333333</v>
      </c>
      <c r="K903" s="2">
        <f t="shared" si="137"/>
        <v>2112.5466666666666</v>
      </c>
      <c r="L903" s="2">
        <f t="shared" si="138"/>
        <v>2247.3304166666667</v>
      </c>
      <c r="M903" s="2">
        <f t="shared" si="139"/>
        <v>2507.4043749999996</v>
      </c>
      <c r="N903" s="2">
        <f t="shared" si="144"/>
        <v>2289.0938194444443</v>
      </c>
      <c r="O903" s="4" t="str">
        <f t="shared" si="145"/>
        <v>卖</v>
      </c>
      <c r="P903" s="4" t="str">
        <f t="shared" si="141"/>
        <v/>
      </c>
      <c r="Q903" s="3">
        <f>IF(O902="买",E903/E902-1,0)-IF(P903=1,计算结果!B$17,0)</f>
        <v>0</v>
      </c>
      <c r="R903" s="2">
        <f t="shared" si="142"/>
        <v>4.0705513988758391</v>
      </c>
      <c r="S903" s="3">
        <f>1-R903/MAX(R$2:R903)</f>
        <v>0.20218690677849493</v>
      </c>
    </row>
    <row r="904" spans="1:19" x14ac:dyDescent="0.15">
      <c r="A904" s="1">
        <v>39710</v>
      </c>
      <c r="B904">
        <v>2065.7800000000002</v>
      </c>
      <c r="C904">
        <v>2073.11</v>
      </c>
      <c r="D904">
        <v>2046.22</v>
      </c>
      <c r="E904" s="2">
        <v>2073.11</v>
      </c>
      <c r="F904" s="16">
        <v>32104720384</v>
      </c>
      <c r="G904" s="3">
        <f t="shared" si="140"/>
        <v>9.3418214231087759E-2</v>
      </c>
      <c r="H904" s="3">
        <f>1-E904/MAX(E$2:E904)</f>
        <v>0.64726230177635613</v>
      </c>
      <c r="I904" s="2">
        <f t="shared" si="143"/>
        <v>1966.08</v>
      </c>
      <c r="J904" s="2">
        <f t="shared" ref="J904:J967" si="146">AVERAGE(E899:E904)</f>
        <v>2008.1450000000002</v>
      </c>
      <c r="K904" s="2">
        <f t="shared" si="137"/>
        <v>2094.855</v>
      </c>
      <c r="L904" s="2">
        <f t="shared" si="138"/>
        <v>2231.7262499999997</v>
      </c>
      <c r="M904" s="2">
        <f t="shared" si="139"/>
        <v>2488.5968749999997</v>
      </c>
      <c r="N904" s="2">
        <f t="shared" si="144"/>
        <v>2271.7260416666663</v>
      </c>
      <c r="O904" s="4" t="str">
        <f t="shared" si="145"/>
        <v>卖</v>
      </c>
      <c r="P904" s="4" t="str">
        <f t="shared" si="141"/>
        <v/>
      </c>
      <c r="Q904" s="3">
        <f>IF(O903="买",E904/E903-1,0)-IF(P904=1,计算结果!B$17,0)</f>
        <v>0</v>
      </c>
      <c r="R904" s="2">
        <f t="shared" si="142"/>
        <v>4.0705513988758391</v>
      </c>
      <c r="S904" s="3">
        <f>1-R904/MAX(R$2:R904)</f>
        <v>0.20218690677849493</v>
      </c>
    </row>
    <row r="905" spans="1:19" x14ac:dyDescent="0.15">
      <c r="A905" s="1">
        <v>39713</v>
      </c>
      <c r="B905">
        <v>2228.37</v>
      </c>
      <c r="C905">
        <v>2258.42</v>
      </c>
      <c r="D905">
        <v>2130.31</v>
      </c>
      <c r="E905" s="2">
        <v>2207.61</v>
      </c>
      <c r="F905" s="16">
        <v>98415575040</v>
      </c>
      <c r="G905" s="3">
        <f t="shared" si="140"/>
        <v>6.4878371142872204E-2</v>
      </c>
      <c r="H905" s="3">
        <f>1-E905/MAX(E$2:E905)</f>
        <v>0.62437725447491998</v>
      </c>
      <c r="I905" s="2">
        <f t="shared" si="143"/>
        <v>2058.9033333333336</v>
      </c>
      <c r="J905" s="2">
        <f t="shared" si="146"/>
        <v>2030.7250000000001</v>
      </c>
      <c r="K905" s="2">
        <f t="shared" si="137"/>
        <v>2091.6591666666668</v>
      </c>
      <c r="L905" s="2">
        <f t="shared" si="138"/>
        <v>2227.3183333333332</v>
      </c>
      <c r="M905" s="2">
        <f t="shared" si="139"/>
        <v>2475.1516666666666</v>
      </c>
      <c r="N905" s="2">
        <f t="shared" si="144"/>
        <v>2264.7097222222224</v>
      </c>
      <c r="O905" s="4" t="str">
        <f t="shared" si="145"/>
        <v>卖</v>
      </c>
      <c r="P905" s="4" t="str">
        <f t="shared" si="141"/>
        <v/>
      </c>
      <c r="Q905" s="3">
        <f>IF(O904="买",E905/E904-1,0)-IF(P905=1,计算结果!B$17,0)</f>
        <v>0</v>
      </c>
      <c r="R905" s="2">
        <f t="shared" si="142"/>
        <v>4.0705513988758391</v>
      </c>
      <c r="S905" s="3">
        <f>1-R905/MAX(R$2:R905)</f>
        <v>0.20218690677849493</v>
      </c>
    </row>
    <row r="906" spans="1:19" x14ac:dyDescent="0.15">
      <c r="A906" s="1">
        <v>39714</v>
      </c>
      <c r="B906">
        <v>2141.6</v>
      </c>
      <c r="C906">
        <v>2180.37</v>
      </c>
      <c r="D906">
        <v>2118.92</v>
      </c>
      <c r="E906" s="2">
        <v>2123.48</v>
      </c>
      <c r="F906" s="16">
        <v>69516681216</v>
      </c>
      <c r="G906" s="3">
        <f t="shared" si="140"/>
        <v>-3.8109086296945649E-2</v>
      </c>
      <c r="H906" s="3">
        <f>1-E906/MAX(E$2:E906)</f>
        <v>0.63869189409923099</v>
      </c>
      <c r="I906" s="2">
        <f t="shared" si="143"/>
        <v>2134.7333333333336</v>
      </c>
      <c r="J906" s="2">
        <f t="shared" si="146"/>
        <v>2038.33</v>
      </c>
      <c r="K906" s="2">
        <f t="shared" si="137"/>
        <v>2081.02</v>
      </c>
      <c r="L906" s="2">
        <f t="shared" si="138"/>
        <v>2217.9437499999999</v>
      </c>
      <c r="M906" s="2">
        <f t="shared" si="139"/>
        <v>2462.1908333333331</v>
      </c>
      <c r="N906" s="2">
        <f t="shared" si="144"/>
        <v>2253.7181944444442</v>
      </c>
      <c r="O906" s="4" t="str">
        <f t="shared" si="145"/>
        <v>卖</v>
      </c>
      <c r="P906" s="4" t="str">
        <f t="shared" si="141"/>
        <v/>
      </c>
      <c r="Q906" s="3">
        <f>IF(O905="买",E906/E905-1,0)-IF(P906=1,计算结果!B$17,0)</f>
        <v>0</v>
      </c>
      <c r="R906" s="2">
        <f t="shared" si="142"/>
        <v>4.0705513988758391</v>
      </c>
      <c r="S906" s="3">
        <f>1-R906/MAX(R$2:R906)</f>
        <v>0.20218690677849493</v>
      </c>
    </row>
    <row r="907" spans="1:19" x14ac:dyDescent="0.15">
      <c r="A907" s="1">
        <v>39715</v>
      </c>
      <c r="B907">
        <v>2072.65</v>
      </c>
      <c r="C907">
        <v>2139.2199999999998</v>
      </c>
      <c r="D907">
        <v>2050.9699999999998</v>
      </c>
      <c r="E907" s="2">
        <v>2138.85</v>
      </c>
      <c r="F907" s="16">
        <v>40183635968</v>
      </c>
      <c r="G907" s="3">
        <f t="shared" si="140"/>
        <v>7.2381185600993714E-3</v>
      </c>
      <c r="H907" s="3">
        <f>1-E907/MAX(E$2:E907)</f>
        <v>0.63607670319199627</v>
      </c>
      <c r="I907" s="2">
        <f t="shared" si="143"/>
        <v>2156.646666666667</v>
      </c>
      <c r="J907" s="2">
        <f t="shared" si="146"/>
        <v>2061.3633333333332</v>
      </c>
      <c r="K907" s="2">
        <f t="shared" si="137"/>
        <v>2077.3049999999998</v>
      </c>
      <c r="L907" s="2">
        <f t="shared" si="138"/>
        <v>2201.5233333333331</v>
      </c>
      <c r="M907" s="2">
        <f t="shared" si="139"/>
        <v>2450.1237499999997</v>
      </c>
      <c r="N907" s="2">
        <f t="shared" si="144"/>
        <v>2242.9840277777776</v>
      </c>
      <c r="O907" s="4" t="str">
        <f t="shared" si="145"/>
        <v>卖</v>
      </c>
      <c r="P907" s="4" t="str">
        <f t="shared" si="141"/>
        <v/>
      </c>
      <c r="Q907" s="3">
        <f>IF(O906="买",E907/E906-1,0)-IF(P907=1,计算结果!B$17,0)</f>
        <v>0</v>
      </c>
      <c r="R907" s="2">
        <f t="shared" si="142"/>
        <v>4.0705513988758391</v>
      </c>
      <c r="S907" s="3">
        <f>1-R907/MAX(R$2:R907)</f>
        <v>0.20218690677849493</v>
      </c>
    </row>
    <row r="908" spans="1:19" x14ac:dyDescent="0.15">
      <c r="A908" s="1">
        <v>39716</v>
      </c>
      <c r="B908">
        <v>2143.73</v>
      </c>
      <c r="C908">
        <v>2256.27</v>
      </c>
      <c r="D908">
        <v>2139.62</v>
      </c>
      <c r="E908" s="2">
        <v>2223.5300000000002</v>
      </c>
      <c r="F908" s="16">
        <v>71758274560</v>
      </c>
      <c r="G908" s="3">
        <f t="shared" si="140"/>
        <v>3.9591369193725745E-2</v>
      </c>
      <c r="H908" s="3">
        <f>1-E908/MAX(E$2:E908)</f>
        <v>0.62166848158987276</v>
      </c>
      <c r="I908" s="2">
        <f t="shared" si="143"/>
        <v>2161.9533333333334</v>
      </c>
      <c r="J908" s="2">
        <f t="shared" si="146"/>
        <v>2110.4283333333337</v>
      </c>
      <c r="K908" s="2">
        <f t="shared" si="137"/>
        <v>2085.3891666666664</v>
      </c>
      <c r="L908" s="2">
        <f t="shared" si="138"/>
        <v>2192.3379166666668</v>
      </c>
      <c r="M908" s="2">
        <f t="shared" si="139"/>
        <v>2437.7918750000003</v>
      </c>
      <c r="N908" s="2">
        <f t="shared" si="144"/>
        <v>2238.5063194444447</v>
      </c>
      <c r="O908" s="4" t="str">
        <f t="shared" si="145"/>
        <v>卖</v>
      </c>
      <c r="P908" s="4" t="str">
        <f t="shared" si="141"/>
        <v/>
      </c>
      <c r="Q908" s="3">
        <f>IF(O907="买",E908/E907-1,0)-IF(P908=1,计算结果!B$17,0)</f>
        <v>0</v>
      </c>
      <c r="R908" s="2">
        <f t="shared" si="142"/>
        <v>4.0705513988758391</v>
      </c>
      <c r="S908" s="3">
        <f>1-R908/MAX(R$2:R908)</f>
        <v>0.20218690677849493</v>
      </c>
    </row>
    <row r="909" spans="1:19" x14ac:dyDescent="0.15">
      <c r="A909" s="1">
        <v>39717</v>
      </c>
      <c r="B909">
        <v>2234.46</v>
      </c>
      <c r="C909">
        <v>2257.16</v>
      </c>
      <c r="D909">
        <v>2192.13</v>
      </c>
      <c r="E909" s="2">
        <v>2243.66</v>
      </c>
      <c r="F909" s="16">
        <v>59518095360</v>
      </c>
      <c r="G909" s="3">
        <f t="shared" si="140"/>
        <v>9.053172208155269E-3</v>
      </c>
      <c r="H909" s="3">
        <f>1-E909/MAX(E$2:E909)</f>
        <v>0.6182433812019329</v>
      </c>
      <c r="I909" s="2">
        <f t="shared" si="143"/>
        <v>2202.0133333333333</v>
      </c>
      <c r="J909" s="2">
        <f t="shared" si="146"/>
        <v>2168.3733333333334</v>
      </c>
      <c r="K909" s="2">
        <f t="shared" si="137"/>
        <v>2094.0983333333329</v>
      </c>
      <c r="L909" s="2">
        <f t="shared" si="138"/>
        <v>2185.6183333333338</v>
      </c>
      <c r="M909" s="2">
        <f t="shared" si="139"/>
        <v>2423.887916666667</v>
      </c>
      <c r="N909" s="2">
        <f t="shared" si="144"/>
        <v>2234.5348611111112</v>
      </c>
      <c r="O909" s="4" t="str">
        <f t="shared" si="145"/>
        <v>买</v>
      </c>
      <c r="P909" s="4">
        <f t="shared" si="141"/>
        <v>1</v>
      </c>
      <c r="Q909" s="3">
        <f>IF(O908="买",E909/E908-1,0)-IF(P909=1,计算结果!B$17,0)</f>
        <v>0</v>
      </c>
      <c r="R909" s="2">
        <f t="shared" si="142"/>
        <v>4.0705513988758391</v>
      </c>
      <c r="S909" s="3">
        <f>1-R909/MAX(R$2:R909)</f>
        <v>0.20218690677849493</v>
      </c>
    </row>
    <row r="910" spans="1:19" x14ac:dyDescent="0.15">
      <c r="A910" s="1">
        <v>39727</v>
      </c>
      <c r="B910">
        <v>2206.56</v>
      </c>
      <c r="C910">
        <v>2206.56</v>
      </c>
      <c r="D910">
        <v>2128.27</v>
      </c>
      <c r="E910" s="2">
        <v>2128.6999999999998</v>
      </c>
      <c r="F910" s="16">
        <v>41827344384</v>
      </c>
      <c r="G910" s="3">
        <f t="shared" si="140"/>
        <v>-5.1237709813429899E-2</v>
      </c>
      <c r="H910" s="3">
        <f>1-E910/MAX(E$2:E910)</f>
        <v>0.63780371605526442</v>
      </c>
      <c r="I910" s="2">
        <f t="shared" si="143"/>
        <v>2198.63</v>
      </c>
      <c r="J910" s="2">
        <f t="shared" si="146"/>
        <v>2177.6383333333338</v>
      </c>
      <c r="K910" s="2">
        <f t="shared" ref="K910:K973" si="147">AVERAGE(E899:E910)</f>
        <v>2092.8916666666669</v>
      </c>
      <c r="L910" s="2">
        <f t="shared" si="138"/>
        <v>2174.2912500000002</v>
      </c>
      <c r="M910" s="2">
        <f t="shared" si="139"/>
        <v>2407.7204166666666</v>
      </c>
      <c r="N910" s="2">
        <f t="shared" si="144"/>
        <v>2224.9677777777779</v>
      </c>
      <c r="O910" s="4" t="str">
        <f t="shared" si="145"/>
        <v>卖</v>
      </c>
      <c r="P910" s="4">
        <f t="shared" si="141"/>
        <v>1</v>
      </c>
      <c r="Q910" s="3">
        <f>IF(O909="买",E910/E909-1,0)-IF(P910=1,计算结果!B$17,0)</f>
        <v>-5.1237709813429899E-2</v>
      </c>
      <c r="R910" s="2">
        <f t="shared" si="142"/>
        <v>3.8619856675195878</v>
      </c>
      <c r="S910" s="3">
        <f>1-R910/MAX(R$2:R910)</f>
        <v>0.24306502253433326</v>
      </c>
    </row>
    <row r="911" spans="1:19" x14ac:dyDescent="0.15">
      <c r="A911" s="1">
        <v>39728</v>
      </c>
      <c r="B911">
        <v>2043.92</v>
      </c>
      <c r="C911">
        <v>2136.12</v>
      </c>
      <c r="D911">
        <v>2024.65</v>
      </c>
      <c r="E911" s="2">
        <v>2102.4499999999998</v>
      </c>
      <c r="F911" s="16">
        <v>41512001536</v>
      </c>
      <c r="G911" s="3">
        <f t="shared" si="140"/>
        <v>-1.2331469911213366E-2</v>
      </c>
      <c r="H911" s="3">
        <f>1-E911/MAX(E$2:E911)</f>
        <v>0.64227012863268218</v>
      </c>
      <c r="I911" s="2">
        <f t="shared" si="143"/>
        <v>2158.27</v>
      </c>
      <c r="J911" s="2">
        <f t="shared" si="146"/>
        <v>2160.1116666666671</v>
      </c>
      <c r="K911" s="2">
        <f t="shared" si="147"/>
        <v>2095.4183333333335</v>
      </c>
      <c r="L911" s="2">
        <f t="shared" si="138"/>
        <v>2164.7462499999997</v>
      </c>
      <c r="M911" s="2">
        <f t="shared" si="139"/>
        <v>2391.4522916666665</v>
      </c>
      <c r="N911" s="2">
        <f t="shared" si="144"/>
        <v>2217.2056250000001</v>
      </c>
      <c r="O911" s="4" t="str">
        <f t="shared" si="145"/>
        <v>卖</v>
      </c>
      <c r="P911" s="4" t="str">
        <f t="shared" si="141"/>
        <v/>
      </c>
      <c r="Q911" s="3">
        <f>IF(O910="买",E911/E910-1,0)-IF(P911=1,计算结果!B$17,0)</f>
        <v>0</v>
      </c>
      <c r="R911" s="2">
        <f t="shared" si="142"/>
        <v>3.8619856675195878</v>
      </c>
      <c r="S911" s="3">
        <f>1-R911/MAX(R$2:R911)</f>
        <v>0.24306502253433326</v>
      </c>
    </row>
    <row r="912" spans="1:19" x14ac:dyDescent="0.15">
      <c r="A912" s="1">
        <v>39729</v>
      </c>
      <c r="B912">
        <v>2041.99</v>
      </c>
      <c r="C912">
        <v>2073.0700000000002</v>
      </c>
      <c r="D912">
        <v>2000.52</v>
      </c>
      <c r="E912" s="2">
        <v>2022.88</v>
      </c>
      <c r="F912" s="16">
        <v>34689896448</v>
      </c>
      <c r="G912" s="3">
        <f t="shared" si="140"/>
        <v>-3.7846322147970124E-2</v>
      </c>
      <c r="H912" s="3">
        <f>1-E912/MAX(E$2:E912)</f>
        <v>0.65580888858640174</v>
      </c>
      <c r="I912" s="2">
        <f t="shared" si="143"/>
        <v>2084.6766666666667</v>
      </c>
      <c r="J912" s="2">
        <f t="shared" si="146"/>
        <v>2143.3449999999998</v>
      </c>
      <c r="K912" s="2">
        <f t="shared" si="147"/>
        <v>2090.8375000000001</v>
      </c>
      <c r="L912" s="2">
        <f t="shared" si="138"/>
        <v>2152.145833333333</v>
      </c>
      <c r="M912" s="2">
        <f t="shared" si="139"/>
        <v>2371.5672916666667</v>
      </c>
      <c r="N912" s="2">
        <f t="shared" si="144"/>
        <v>2204.8502083333333</v>
      </c>
      <c r="O912" s="4" t="str">
        <f t="shared" si="145"/>
        <v>卖</v>
      </c>
      <c r="P912" s="4" t="str">
        <f t="shared" si="141"/>
        <v/>
      </c>
      <c r="Q912" s="3">
        <f>IF(O911="买",E912/E911-1,0)-IF(P912=1,计算结果!B$17,0)</f>
        <v>0</v>
      </c>
      <c r="R912" s="2">
        <f t="shared" si="142"/>
        <v>3.8619856675195878</v>
      </c>
      <c r="S912" s="3">
        <f>1-R912/MAX(R$2:R912)</f>
        <v>0.24306502253433326</v>
      </c>
    </row>
    <row r="913" spans="1:19" x14ac:dyDescent="0.15">
      <c r="A913" s="1">
        <v>39730</v>
      </c>
      <c r="B913">
        <v>2059.58</v>
      </c>
      <c r="C913">
        <v>2063.3000000000002</v>
      </c>
      <c r="D913">
        <v>1993.01</v>
      </c>
      <c r="E913" s="2">
        <v>1995.3</v>
      </c>
      <c r="F913" s="16">
        <v>31760285696</v>
      </c>
      <c r="G913" s="3">
        <f t="shared" si="140"/>
        <v>-1.3634026734161253E-2</v>
      </c>
      <c r="H913" s="3">
        <f>1-E913/MAX(E$2:E913)</f>
        <v>0.66050159940107533</v>
      </c>
      <c r="I913" s="2">
        <f t="shared" si="143"/>
        <v>2040.21</v>
      </c>
      <c r="J913" s="2">
        <f t="shared" si="146"/>
        <v>2119.42</v>
      </c>
      <c r="K913" s="2">
        <f t="shared" si="147"/>
        <v>2090.3916666666669</v>
      </c>
      <c r="L913" s="2">
        <f t="shared" si="138"/>
        <v>2137.955833333333</v>
      </c>
      <c r="M913" s="2">
        <f t="shared" si="139"/>
        <v>2351.9027083333335</v>
      </c>
      <c r="N913" s="2">
        <f t="shared" si="144"/>
        <v>2193.4167361111108</v>
      </c>
      <c r="O913" s="4" t="str">
        <f t="shared" si="145"/>
        <v>卖</v>
      </c>
      <c r="P913" s="4" t="str">
        <f t="shared" si="141"/>
        <v/>
      </c>
      <c r="Q913" s="3">
        <f>IF(O912="买",E913/E912-1,0)-IF(P913=1,计算结果!B$17,0)</f>
        <v>0</v>
      </c>
      <c r="R913" s="2">
        <f t="shared" si="142"/>
        <v>3.8619856675195878</v>
      </c>
      <c r="S913" s="3">
        <f>1-R913/MAX(R$2:R913)</f>
        <v>0.24306502253433326</v>
      </c>
    </row>
    <row r="914" spans="1:19" x14ac:dyDescent="0.15">
      <c r="A914" s="1">
        <v>39731</v>
      </c>
      <c r="B914">
        <v>1913.27</v>
      </c>
      <c r="C914">
        <v>1938.21</v>
      </c>
      <c r="D914">
        <v>1881.67</v>
      </c>
      <c r="E914" s="2">
        <v>1906.96</v>
      </c>
      <c r="F914" s="16">
        <v>32924106752</v>
      </c>
      <c r="G914" s="3">
        <f t="shared" si="140"/>
        <v>-4.4274044003407953E-2</v>
      </c>
      <c r="H914" s="3">
        <f>1-E914/MAX(E$2:E914)</f>
        <v>0.67553256652827876</v>
      </c>
      <c r="I914" s="2">
        <f t="shared" si="143"/>
        <v>1975.0466666666669</v>
      </c>
      <c r="J914" s="2">
        <f t="shared" si="146"/>
        <v>2066.6583333333328</v>
      </c>
      <c r="K914" s="2">
        <f t="shared" si="147"/>
        <v>2088.5433333333335</v>
      </c>
      <c r="L914" s="2">
        <f t="shared" si="138"/>
        <v>2117.7608333333333</v>
      </c>
      <c r="M914" s="2">
        <f t="shared" si="139"/>
        <v>2329.9466666666672</v>
      </c>
      <c r="N914" s="2">
        <f t="shared" si="144"/>
        <v>2178.7502777777777</v>
      </c>
      <c r="O914" s="4" t="str">
        <f t="shared" si="145"/>
        <v>卖</v>
      </c>
      <c r="P914" s="4" t="str">
        <f t="shared" si="141"/>
        <v/>
      </c>
      <c r="Q914" s="3">
        <f>IF(O913="买",E914/E913-1,0)-IF(P914=1,计算结果!B$17,0)</f>
        <v>0</v>
      </c>
      <c r="R914" s="2">
        <f t="shared" si="142"/>
        <v>3.8619856675195878</v>
      </c>
      <c r="S914" s="3">
        <f>1-R914/MAX(R$2:R914)</f>
        <v>0.24306502253433326</v>
      </c>
    </row>
    <row r="915" spans="1:19" x14ac:dyDescent="0.15">
      <c r="A915" s="1">
        <v>39734</v>
      </c>
      <c r="B915">
        <v>1889.75</v>
      </c>
      <c r="C915">
        <v>1985.63</v>
      </c>
      <c r="D915">
        <v>1841.53</v>
      </c>
      <c r="E915" s="2">
        <v>1985.49</v>
      </c>
      <c r="F915" s="16">
        <v>37606424576</v>
      </c>
      <c r="G915" s="3">
        <f t="shared" si="140"/>
        <v>4.1180727440533582E-2</v>
      </c>
      <c r="H915" s="3">
        <f>1-E915/MAX(E$2:E915)</f>
        <v>0.66217076158715038</v>
      </c>
      <c r="I915" s="2">
        <f t="shared" si="143"/>
        <v>1962.5833333333333</v>
      </c>
      <c r="J915" s="2">
        <f t="shared" si="146"/>
        <v>2023.63</v>
      </c>
      <c r="K915" s="2">
        <f t="shared" si="147"/>
        <v>2096.001666666667</v>
      </c>
      <c r="L915" s="2">
        <f t="shared" si="138"/>
        <v>2104.2741666666666</v>
      </c>
      <c r="M915" s="2">
        <f t="shared" si="139"/>
        <v>2310.7770833333338</v>
      </c>
      <c r="N915" s="2">
        <f t="shared" si="144"/>
        <v>2170.3509722222225</v>
      </c>
      <c r="O915" s="4" t="str">
        <f t="shared" si="145"/>
        <v>卖</v>
      </c>
      <c r="P915" s="4" t="str">
        <f t="shared" si="141"/>
        <v/>
      </c>
      <c r="Q915" s="3">
        <f>IF(O914="买",E915/E914-1,0)-IF(P915=1,计算结果!B$17,0)</f>
        <v>0</v>
      </c>
      <c r="R915" s="2">
        <f t="shared" si="142"/>
        <v>3.8619856675195878</v>
      </c>
      <c r="S915" s="3">
        <f>1-R915/MAX(R$2:R915)</f>
        <v>0.24306502253433326</v>
      </c>
    </row>
    <row r="916" spans="1:19" x14ac:dyDescent="0.15">
      <c r="A916" s="1">
        <v>39735</v>
      </c>
      <c r="B916">
        <v>2054.41</v>
      </c>
      <c r="C916">
        <v>2060.4899999999998</v>
      </c>
      <c r="D916">
        <v>1934.46</v>
      </c>
      <c r="E916" s="2">
        <v>1934.62</v>
      </c>
      <c r="F916" s="16">
        <v>48975118336</v>
      </c>
      <c r="G916" s="3">
        <f t="shared" si="140"/>
        <v>-2.5620879480632075E-2</v>
      </c>
      <c r="H916" s="3">
        <f>1-E916/MAX(E$2:E916)</f>
        <v>0.67082624378955968</v>
      </c>
      <c r="I916" s="2">
        <f t="shared" si="143"/>
        <v>1942.3566666666666</v>
      </c>
      <c r="J916" s="2">
        <f t="shared" si="146"/>
        <v>1991.2833333333335</v>
      </c>
      <c r="K916" s="2">
        <f t="shared" si="147"/>
        <v>2084.4608333333335</v>
      </c>
      <c r="L916" s="2">
        <f t="shared" si="138"/>
        <v>2089.6579166666666</v>
      </c>
      <c r="M916" s="2">
        <f t="shared" si="139"/>
        <v>2290.990416666667</v>
      </c>
      <c r="N916" s="2">
        <f t="shared" si="144"/>
        <v>2155.0363888888892</v>
      </c>
      <c r="O916" s="4" t="str">
        <f t="shared" si="145"/>
        <v>卖</v>
      </c>
      <c r="P916" s="4" t="str">
        <f t="shared" si="141"/>
        <v/>
      </c>
      <c r="Q916" s="3">
        <f>IF(O915="买",E916/E915-1,0)-IF(P916=1,计算结果!B$17,0)</f>
        <v>0</v>
      </c>
      <c r="R916" s="2">
        <f t="shared" si="142"/>
        <v>3.8619856675195878</v>
      </c>
      <c r="S916" s="3">
        <f>1-R916/MAX(R$2:R916)</f>
        <v>0.24306502253433326</v>
      </c>
    </row>
    <row r="917" spans="1:19" x14ac:dyDescent="0.15">
      <c r="A917" s="1">
        <v>39736</v>
      </c>
      <c r="B917">
        <v>1911.03</v>
      </c>
      <c r="C917">
        <v>1930.63</v>
      </c>
      <c r="D917">
        <v>1892.02</v>
      </c>
      <c r="E917" s="2">
        <v>1914.36</v>
      </c>
      <c r="F917" s="16">
        <v>26555891712</v>
      </c>
      <c r="G917" s="3">
        <f t="shared" si="140"/>
        <v>-1.0472340821453319E-2</v>
      </c>
      <c r="H917" s="3">
        <f>1-E917/MAX(E$2:E917)</f>
        <v>0.67427346355407336</v>
      </c>
      <c r="I917" s="2">
        <f t="shared" si="143"/>
        <v>1944.823333333333</v>
      </c>
      <c r="J917" s="2">
        <f t="shared" si="146"/>
        <v>1959.9350000000002</v>
      </c>
      <c r="K917" s="2">
        <f t="shared" si="147"/>
        <v>2060.0233333333335</v>
      </c>
      <c r="L917" s="2">
        <f t="shared" si="138"/>
        <v>2075.8412499999999</v>
      </c>
      <c r="M917" s="2">
        <f t="shared" si="139"/>
        <v>2272.4310416666672</v>
      </c>
      <c r="N917" s="2">
        <f t="shared" si="144"/>
        <v>2136.0985416666667</v>
      </c>
      <c r="O917" s="4" t="str">
        <f t="shared" si="145"/>
        <v>卖</v>
      </c>
      <c r="P917" s="4" t="str">
        <f t="shared" si="141"/>
        <v/>
      </c>
      <c r="Q917" s="3">
        <f>IF(O916="买",E917/E916-1,0)-IF(P917=1,计算结果!B$17,0)</f>
        <v>0</v>
      </c>
      <c r="R917" s="2">
        <f t="shared" si="142"/>
        <v>3.8619856675195878</v>
      </c>
      <c r="S917" s="3">
        <f>1-R917/MAX(R$2:R917)</f>
        <v>0.24306502253433326</v>
      </c>
    </row>
    <row r="918" spans="1:19" x14ac:dyDescent="0.15">
      <c r="A918" s="1">
        <v>39737</v>
      </c>
      <c r="B918">
        <v>1833.48</v>
      </c>
      <c r="C918">
        <v>1866.9</v>
      </c>
      <c r="D918">
        <v>1818.93</v>
      </c>
      <c r="E918" s="2">
        <v>1820.9</v>
      </c>
      <c r="F918" s="16">
        <v>32493846528</v>
      </c>
      <c r="G918" s="3">
        <f t="shared" si="140"/>
        <v>-4.8820493533086706E-2</v>
      </c>
      <c r="H918" s="3">
        <f>1-E918/MAX(E$2:E918)</f>
        <v>0.69017559382018645</v>
      </c>
      <c r="I918" s="2">
        <f t="shared" si="143"/>
        <v>1889.9599999999998</v>
      </c>
      <c r="J918" s="2">
        <f t="shared" si="146"/>
        <v>1926.2716666666665</v>
      </c>
      <c r="K918" s="2">
        <f t="shared" si="147"/>
        <v>2034.8083333333334</v>
      </c>
      <c r="L918" s="2">
        <f t="shared" si="138"/>
        <v>2057.9141666666665</v>
      </c>
      <c r="M918" s="2">
        <f t="shared" si="139"/>
        <v>2251.1833333333338</v>
      </c>
      <c r="N918" s="2">
        <f t="shared" si="144"/>
        <v>2114.6352777777779</v>
      </c>
      <c r="O918" s="4" t="str">
        <f t="shared" si="145"/>
        <v>卖</v>
      </c>
      <c r="P918" s="4" t="str">
        <f t="shared" si="141"/>
        <v/>
      </c>
      <c r="Q918" s="3">
        <f>IF(O917="买",E918/E917-1,0)-IF(P918=1,计算结果!B$17,0)</f>
        <v>0</v>
      </c>
      <c r="R918" s="2">
        <f t="shared" si="142"/>
        <v>3.8619856675195878</v>
      </c>
      <c r="S918" s="3">
        <f>1-R918/MAX(R$2:R918)</f>
        <v>0.24306502253433326</v>
      </c>
    </row>
    <row r="919" spans="1:19" x14ac:dyDescent="0.15">
      <c r="A919" s="1">
        <v>39738</v>
      </c>
      <c r="B919">
        <v>1837.91</v>
      </c>
      <c r="C919">
        <v>1851.33</v>
      </c>
      <c r="D919">
        <v>1805.67</v>
      </c>
      <c r="E919" s="2">
        <v>1833.26</v>
      </c>
      <c r="F919" s="16">
        <v>23017435136</v>
      </c>
      <c r="G919" s="3">
        <f t="shared" si="140"/>
        <v>6.7878521610191811E-3</v>
      </c>
      <c r="H919" s="3">
        <f>1-E919/MAX(E$2:E919)</f>
        <v>0.68807255155516234</v>
      </c>
      <c r="I919" s="2">
        <f t="shared" si="143"/>
        <v>1856.1733333333334</v>
      </c>
      <c r="J919" s="2">
        <f t="shared" si="146"/>
        <v>1899.2650000000001</v>
      </c>
      <c r="K919" s="2">
        <f t="shared" si="147"/>
        <v>2009.3425</v>
      </c>
      <c r="L919" s="2">
        <f t="shared" si="138"/>
        <v>2043.3237500000002</v>
      </c>
      <c r="M919" s="2">
        <f t="shared" si="139"/>
        <v>2231.602291666667</v>
      </c>
      <c r="N919" s="2">
        <f t="shared" si="144"/>
        <v>2094.7561805555556</v>
      </c>
      <c r="O919" s="4" t="str">
        <f t="shared" si="145"/>
        <v>卖</v>
      </c>
      <c r="P919" s="4" t="str">
        <f t="shared" si="141"/>
        <v/>
      </c>
      <c r="Q919" s="3">
        <f>IF(O918="买",E919/E918-1,0)-IF(P919=1,计算结果!B$17,0)</f>
        <v>0</v>
      </c>
      <c r="R919" s="2">
        <f t="shared" si="142"/>
        <v>3.8619856675195878</v>
      </c>
      <c r="S919" s="3">
        <f>1-R919/MAX(R$2:R919)</f>
        <v>0.24306502253433326</v>
      </c>
    </row>
    <row r="920" spans="1:19" x14ac:dyDescent="0.15">
      <c r="A920" s="1">
        <v>39741</v>
      </c>
      <c r="B920">
        <v>1828.41</v>
      </c>
      <c r="C920">
        <v>1899.35</v>
      </c>
      <c r="D920">
        <v>1802.09</v>
      </c>
      <c r="E920" s="2">
        <v>1896.73</v>
      </c>
      <c r="F920" s="16">
        <v>28435447808</v>
      </c>
      <c r="G920" s="3">
        <f t="shared" si="140"/>
        <v>3.4621384855394233E-2</v>
      </c>
      <c r="H920" s="3">
        <f>1-E920/MAX(E$2:E920)</f>
        <v>0.67727319131559249</v>
      </c>
      <c r="I920" s="2">
        <f t="shared" si="143"/>
        <v>1850.2966666666664</v>
      </c>
      <c r="J920" s="2">
        <f t="shared" si="146"/>
        <v>1897.5599999999997</v>
      </c>
      <c r="K920" s="2">
        <f t="shared" si="147"/>
        <v>1982.1091666666664</v>
      </c>
      <c r="L920" s="2">
        <f t="shared" si="138"/>
        <v>2033.7491666666667</v>
      </c>
      <c r="M920" s="2">
        <f t="shared" si="139"/>
        <v>2214.8033333333333</v>
      </c>
      <c r="N920" s="2">
        <f t="shared" si="144"/>
        <v>2076.8872222222221</v>
      </c>
      <c r="O920" s="4" t="str">
        <f t="shared" si="145"/>
        <v>卖</v>
      </c>
      <c r="P920" s="4" t="str">
        <f t="shared" si="141"/>
        <v/>
      </c>
      <c r="Q920" s="3">
        <f>IF(O919="买",E920/E919-1,0)-IF(P920=1,计算结果!B$17,0)</f>
        <v>0</v>
      </c>
      <c r="R920" s="2">
        <f t="shared" si="142"/>
        <v>3.8619856675195878</v>
      </c>
      <c r="S920" s="3">
        <f>1-R920/MAX(R$2:R920)</f>
        <v>0.24306502253433326</v>
      </c>
    </row>
    <row r="921" spans="1:19" x14ac:dyDescent="0.15">
      <c r="A921" s="1">
        <v>39742</v>
      </c>
      <c r="B921">
        <v>1901.24</v>
      </c>
      <c r="C921">
        <v>1928.19</v>
      </c>
      <c r="D921">
        <v>1880.52</v>
      </c>
      <c r="E921" s="2">
        <v>1881.41</v>
      </c>
      <c r="F921" s="16">
        <v>33588996096</v>
      </c>
      <c r="G921" s="3">
        <f t="shared" si="140"/>
        <v>-8.0770589382779256E-3</v>
      </c>
      <c r="H921" s="3">
        <f>1-E921/MAX(E$2:E921)</f>
        <v>0.67987987477029876</v>
      </c>
      <c r="I921" s="2">
        <f t="shared" si="143"/>
        <v>1870.4666666666665</v>
      </c>
      <c r="J921" s="2">
        <f t="shared" si="146"/>
        <v>1880.2133333333331</v>
      </c>
      <c r="K921" s="2">
        <f t="shared" si="147"/>
        <v>1951.9216666666669</v>
      </c>
      <c r="L921" s="2">
        <f t="shared" si="138"/>
        <v>2023.0100000000004</v>
      </c>
      <c r="M921" s="2">
        <f t="shared" si="139"/>
        <v>2197.2975000000001</v>
      </c>
      <c r="N921" s="2">
        <f t="shared" si="144"/>
        <v>2057.4097222222226</v>
      </c>
      <c r="O921" s="4" t="str">
        <f t="shared" si="145"/>
        <v>卖</v>
      </c>
      <c r="P921" s="4" t="str">
        <f t="shared" si="141"/>
        <v/>
      </c>
      <c r="Q921" s="3">
        <f>IF(O920="买",E921/E920-1,0)-IF(P921=1,计算结果!B$17,0)</f>
        <v>0</v>
      </c>
      <c r="R921" s="2">
        <f t="shared" si="142"/>
        <v>3.8619856675195878</v>
      </c>
      <c r="S921" s="3">
        <f>1-R921/MAX(R$2:R921)</f>
        <v>0.24306502253433326</v>
      </c>
    </row>
    <row r="922" spans="1:19" x14ac:dyDescent="0.15">
      <c r="A922" s="1">
        <v>39743</v>
      </c>
      <c r="B922">
        <v>1854.6</v>
      </c>
      <c r="C922">
        <v>1887.31</v>
      </c>
      <c r="D922">
        <v>1832.45</v>
      </c>
      <c r="E922" s="2">
        <v>1833.32</v>
      </c>
      <c r="F922" s="16">
        <v>26562836480</v>
      </c>
      <c r="G922" s="3">
        <f t="shared" si="140"/>
        <v>-2.556061677146404E-2</v>
      </c>
      <c r="H922" s="3">
        <f>1-E922/MAX(E$2:E922)</f>
        <v>0.68806234261212817</v>
      </c>
      <c r="I922" s="2">
        <f t="shared" si="143"/>
        <v>1870.4866666666667</v>
      </c>
      <c r="J922" s="2">
        <f t="shared" si="146"/>
        <v>1863.33</v>
      </c>
      <c r="K922" s="2">
        <f t="shared" si="147"/>
        <v>1927.3066666666666</v>
      </c>
      <c r="L922" s="2">
        <f t="shared" ref="L922:L985" si="148">AVERAGE(E899:E922)</f>
        <v>2010.0991666666671</v>
      </c>
      <c r="M922" s="2">
        <f t="shared" si="139"/>
        <v>2178.8158333333336</v>
      </c>
      <c r="N922" s="2">
        <f t="shared" si="144"/>
        <v>2038.7405555555558</v>
      </c>
      <c r="O922" s="4" t="str">
        <f t="shared" si="145"/>
        <v>卖</v>
      </c>
      <c r="P922" s="4" t="str">
        <f t="shared" si="141"/>
        <v/>
      </c>
      <c r="Q922" s="3">
        <f>IF(O921="买",E922/E921-1,0)-IF(P922=1,计算结果!B$17,0)</f>
        <v>0</v>
      </c>
      <c r="R922" s="2">
        <f t="shared" si="142"/>
        <v>3.8619856675195878</v>
      </c>
      <c r="S922" s="3">
        <f>1-R922/MAX(R$2:R922)</f>
        <v>0.24306502253433326</v>
      </c>
    </row>
    <row r="923" spans="1:19" x14ac:dyDescent="0.15">
      <c r="A923" s="1">
        <v>39744</v>
      </c>
      <c r="B923">
        <v>1794.68</v>
      </c>
      <c r="C923">
        <v>1836.41</v>
      </c>
      <c r="D923">
        <v>1779.13</v>
      </c>
      <c r="E923" s="2">
        <v>1834.78</v>
      </c>
      <c r="F923" s="16">
        <v>29078802432</v>
      </c>
      <c r="G923" s="3">
        <f t="shared" si="140"/>
        <v>7.9636942814120815E-4</v>
      </c>
      <c r="H923" s="3">
        <f>1-E923/MAX(E$2:E923)</f>
        <v>0.68781392499829852</v>
      </c>
      <c r="I923" s="2">
        <f t="shared" si="143"/>
        <v>1849.8366666666668</v>
      </c>
      <c r="J923" s="2">
        <f t="shared" si="146"/>
        <v>1850.0666666666666</v>
      </c>
      <c r="K923" s="2">
        <f t="shared" si="147"/>
        <v>1905.0008333333333</v>
      </c>
      <c r="L923" s="2">
        <f t="shared" si="148"/>
        <v>2000.209583333334</v>
      </c>
      <c r="M923" s="2">
        <f t="shared" si="139"/>
        <v>2163.0516666666667</v>
      </c>
      <c r="N923" s="2">
        <f t="shared" si="144"/>
        <v>2022.754027777778</v>
      </c>
      <c r="O923" s="4" t="str">
        <f t="shared" si="145"/>
        <v>卖</v>
      </c>
      <c r="P923" s="4" t="str">
        <f t="shared" si="141"/>
        <v/>
      </c>
      <c r="Q923" s="3">
        <f>IF(O922="买",E923/E922-1,0)-IF(P923=1,计算结果!B$17,0)</f>
        <v>0</v>
      </c>
      <c r="R923" s="2">
        <f t="shared" si="142"/>
        <v>3.8619856675195878</v>
      </c>
      <c r="S923" s="3">
        <f>1-R923/MAX(R$2:R923)</f>
        <v>0.24306502253433326</v>
      </c>
    </row>
    <row r="924" spans="1:19" x14ac:dyDescent="0.15">
      <c r="A924" s="1">
        <v>39745</v>
      </c>
      <c r="B924">
        <v>1831.46</v>
      </c>
      <c r="C924">
        <v>1840.88</v>
      </c>
      <c r="D924">
        <v>1769.11</v>
      </c>
      <c r="E924" s="2">
        <v>1781.6</v>
      </c>
      <c r="F924" s="16">
        <v>27101011968</v>
      </c>
      <c r="G924" s="3">
        <f t="shared" si="140"/>
        <v>-2.8984401399622883E-2</v>
      </c>
      <c r="H924" s="3">
        <f>1-E924/MAX(E$2:E924)</f>
        <v>0.69686245150752057</v>
      </c>
      <c r="I924" s="2">
        <f t="shared" si="143"/>
        <v>1816.5666666666666</v>
      </c>
      <c r="J924" s="2">
        <f t="shared" si="146"/>
        <v>1843.5166666666667</v>
      </c>
      <c r="K924" s="2">
        <f t="shared" si="147"/>
        <v>1884.8941666666663</v>
      </c>
      <c r="L924" s="2">
        <f t="shared" si="148"/>
        <v>1987.865833333334</v>
      </c>
      <c r="M924" s="2">
        <f t="shared" si="139"/>
        <v>2148.9847916666668</v>
      </c>
      <c r="N924" s="2">
        <f t="shared" si="144"/>
        <v>2007.2482638888889</v>
      </c>
      <c r="O924" s="4" t="str">
        <f t="shared" si="145"/>
        <v>卖</v>
      </c>
      <c r="P924" s="4" t="str">
        <f t="shared" si="141"/>
        <v/>
      </c>
      <c r="Q924" s="3">
        <f>IF(O923="买",E924/E923-1,0)-IF(P924=1,计算结果!B$17,0)</f>
        <v>0</v>
      </c>
      <c r="R924" s="2">
        <f t="shared" si="142"/>
        <v>3.8619856675195878</v>
      </c>
      <c r="S924" s="3">
        <f>1-R924/MAX(R$2:R924)</f>
        <v>0.24306502253433326</v>
      </c>
    </row>
    <row r="925" spans="1:19" x14ac:dyDescent="0.15">
      <c r="A925" s="1">
        <v>39748</v>
      </c>
      <c r="B925">
        <v>1746.67</v>
      </c>
      <c r="C925">
        <v>1746.67</v>
      </c>
      <c r="D925">
        <v>1652.79</v>
      </c>
      <c r="E925" s="2">
        <v>1654.67</v>
      </c>
      <c r="F925" s="16">
        <v>27867516928</v>
      </c>
      <c r="G925" s="3">
        <f t="shared" si="140"/>
        <v>-7.1244948361023686E-2</v>
      </c>
      <c r="H925" s="3">
        <f>1-E925/MAX(E$2:E925)</f>
        <v>0.71845947049615466</v>
      </c>
      <c r="I925" s="2">
        <f t="shared" si="143"/>
        <v>1757.0166666666667</v>
      </c>
      <c r="J925" s="2">
        <f t="shared" si="146"/>
        <v>1813.7516666666668</v>
      </c>
      <c r="K925" s="2">
        <f t="shared" si="147"/>
        <v>1856.5083333333332</v>
      </c>
      <c r="L925" s="2">
        <f t="shared" si="148"/>
        <v>1973.4500000000005</v>
      </c>
      <c r="M925" s="2">
        <f t="shared" si="139"/>
        <v>2132.5370833333336</v>
      </c>
      <c r="N925" s="2">
        <f t="shared" si="144"/>
        <v>1987.4984722222225</v>
      </c>
      <c r="O925" s="4" t="str">
        <f t="shared" si="145"/>
        <v>卖</v>
      </c>
      <c r="P925" s="4" t="str">
        <f t="shared" si="141"/>
        <v/>
      </c>
      <c r="Q925" s="3">
        <f>IF(O924="买",E925/E924-1,0)-IF(P925=1,计算结果!B$17,0)</f>
        <v>0</v>
      </c>
      <c r="R925" s="2">
        <f t="shared" si="142"/>
        <v>3.8619856675195878</v>
      </c>
      <c r="S925" s="3">
        <f>1-R925/MAX(R$2:R925)</f>
        <v>0.24306502253433326</v>
      </c>
    </row>
    <row r="926" spans="1:19" x14ac:dyDescent="0.15">
      <c r="A926" s="1">
        <v>39749</v>
      </c>
      <c r="B926">
        <v>1614.62</v>
      </c>
      <c r="C926">
        <v>1716.31</v>
      </c>
      <c r="D926">
        <v>1607.67</v>
      </c>
      <c r="E926" s="2">
        <v>1705.82</v>
      </c>
      <c r="F926" s="16">
        <v>36435873792</v>
      </c>
      <c r="G926" s="3">
        <f t="shared" si="140"/>
        <v>3.0912508234270275E-2</v>
      </c>
      <c r="H926" s="3">
        <f>1-E926/MAX(E$2:E926)</f>
        <v>0.70975634655958619</v>
      </c>
      <c r="I926" s="2">
        <f t="shared" si="143"/>
        <v>1714.03</v>
      </c>
      <c r="J926" s="2">
        <f t="shared" si="146"/>
        <v>1781.9333333333334</v>
      </c>
      <c r="K926" s="2">
        <f t="shared" si="147"/>
        <v>1839.7466666666667</v>
      </c>
      <c r="L926" s="2">
        <f t="shared" si="148"/>
        <v>1964.1450000000002</v>
      </c>
      <c r="M926" s="2">
        <f t="shared" si="139"/>
        <v>2117.1443750000003</v>
      </c>
      <c r="N926" s="2">
        <f t="shared" si="144"/>
        <v>1973.6786805555557</v>
      </c>
      <c r="O926" s="4" t="str">
        <f t="shared" si="145"/>
        <v>卖</v>
      </c>
      <c r="P926" s="4" t="str">
        <f t="shared" si="141"/>
        <v/>
      </c>
      <c r="Q926" s="3">
        <f>IF(O925="买",E926/E925-1,0)-IF(P926=1,计算结果!B$17,0)</f>
        <v>0</v>
      </c>
      <c r="R926" s="2">
        <f t="shared" si="142"/>
        <v>3.8619856675195878</v>
      </c>
      <c r="S926" s="3">
        <f>1-R926/MAX(R$2:R926)</f>
        <v>0.24306502253433326</v>
      </c>
    </row>
    <row r="927" spans="1:19" x14ac:dyDescent="0.15">
      <c r="A927" s="1">
        <v>39750</v>
      </c>
      <c r="B927">
        <v>1723.23</v>
      </c>
      <c r="C927">
        <v>1731.26</v>
      </c>
      <c r="D927">
        <v>1657.65</v>
      </c>
      <c r="E927" s="2">
        <v>1658.22</v>
      </c>
      <c r="F927" s="16">
        <v>31224264704</v>
      </c>
      <c r="G927" s="3">
        <f t="shared" si="140"/>
        <v>-2.7904468232287094E-2</v>
      </c>
      <c r="H927" s="3">
        <f>1-E927/MAX(E$2:E927)</f>
        <v>0.71785544136663715</v>
      </c>
      <c r="I927" s="2">
        <f t="shared" si="143"/>
        <v>1672.9033333333334</v>
      </c>
      <c r="J927" s="2">
        <f t="shared" si="146"/>
        <v>1744.7349999999999</v>
      </c>
      <c r="K927" s="2">
        <f t="shared" si="147"/>
        <v>1812.4741666666669</v>
      </c>
      <c r="L927" s="2">
        <f t="shared" si="148"/>
        <v>1954.2379166666669</v>
      </c>
      <c r="M927" s="2">
        <f t="shared" si="139"/>
        <v>2100.7841666666668</v>
      </c>
      <c r="N927" s="2">
        <f t="shared" si="144"/>
        <v>1955.8320833333335</v>
      </c>
      <c r="O927" s="4" t="str">
        <f t="shared" si="145"/>
        <v>卖</v>
      </c>
      <c r="P927" s="4" t="str">
        <f t="shared" si="141"/>
        <v/>
      </c>
      <c r="Q927" s="3">
        <f>IF(O926="买",E927/E926-1,0)-IF(P927=1,计算结果!B$17,0)</f>
        <v>0</v>
      </c>
      <c r="R927" s="2">
        <f t="shared" si="142"/>
        <v>3.8619856675195878</v>
      </c>
      <c r="S927" s="3">
        <f>1-R927/MAX(R$2:R927)</f>
        <v>0.24306502253433326</v>
      </c>
    </row>
    <row r="928" spans="1:19" x14ac:dyDescent="0.15">
      <c r="A928" s="1">
        <v>39751</v>
      </c>
      <c r="B928">
        <v>1669.97</v>
      </c>
      <c r="C928">
        <v>1723.93</v>
      </c>
      <c r="D928">
        <v>1646.34</v>
      </c>
      <c r="E928" s="2">
        <v>1697.66</v>
      </c>
      <c r="F928" s="16">
        <v>32165806080</v>
      </c>
      <c r="G928" s="3">
        <f t="shared" si="140"/>
        <v>2.3784540048968239E-2</v>
      </c>
      <c r="H928" s="3">
        <f>1-E928/MAX(E$2:E928)</f>
        <v>0.7111447628122235</v>
      </c>
      <c r="I928" s="2">
        <f t="shared" si="143"/>
        <v>1687.2333333333333</v>
      </c>
      <c r="J928" s="2">
        <f t="shared" si="146"/>
        <v>1722.125</v>
      </c>
      <c r="K928" s="2">
        <f t="shared" si="147"/>
        <v>1792.7275</v>
      </c>
      <c r="L928" s="2">
        <f t="shared" si="148"/>
        <v>1938.5941666666668</v>
      </c>
      <c r="M928" s="2">
        <f t="shared" si="139"/>
        <v>2085.1602083333337</v>
      </c>
      <c r="N928" s="2">
        <f t="shared" si="144"/>
        <v>1938.8272916666667</v>
      </c>
      <c r="O928" s="4" t="str">
        <f t="shared" si="145"/>
        <v>卖</v>
      </c>
      <c r="P928" s="4" t="str">
        <f t="shared" si="141"/>
        <v/>
      </c>
      <c r="Q928" s="3">
        <f>IF(O927="买",E928/E927-1,0)-IF(P928=1,计算结果!B$17,0)</f>
        <v>0</v>
      </c>
      <c r="R928" s="2">
        <f t="shared" si="142"/>
        <v>3.8619856675195878</v>
      </c>
      <c r="S928" s="3">
        <f>1-R928/MAX(R$2:R928)</f>
        <v>0.24306502253433326</v>
      </c>
    </row>
    <row r="929" spans="1:19" x14ac:dyDescent="0.15">
      <c r="A929" s="1">
        <v>39752</v>
      </c>
      <c r="B929">
        <v>1688.09</v>
      </c>
      <c r="C929">
        <v>1696.65</v>
      </c>
      <c r="D929">
        <v>1655.09</v>
      </c>
      <c r="E929" s="2">
        <v>1663.66</v>
      </c>
      <c r="F929" s="16">
        <v>21281902592</v>
      </c>
      <c r="G929" s="3">
        <f t="shared" si="140"/>
        <v>-2.0027567357421394E-2</v>
      </c>
      <c r="H929" s="3">
        <f>1-E929/MAX(E$2:E929)</f>
        <v>0.71692983053154569</v>
      </c>
      <c r="I929" s="2">
        <f t="shared" si="143"/>
        <v>1673.18</v>
      </c>
      <c r="J929" s="2">
        <f t="shared" si="146"/>
        <v>1693.6050000000002</v>
      </c>
      <c r="K929" s="2">
        <f t="shared" si="147"/>
        <v>1771.8358333333333</v>
      </c>
      <c r="L929" s="2">
        <f t="shared" si="148"/>
        <v>1915.9295833333335</v>
      </c>
      <c r="M929" s="2">
        <f t="shared" si="139"/>
        <v>2071.6239583333336</v>
      </c>
      <c r="N929" s="2">
        <f t="shared" si="144"/>
        <v>1919.7964583333335</v>
      </c>
      <c r="O929" s="4" t="str">
        <f t="shared" si="145"/>
        <v>卖</v>
      </c>
      <c r="P929" s="4" t="str">
        <f t="shared" si="141"/>
        <v/>
      </c>
      <c r="Q929" s="3">
        <f>IF(O928="买",E929/E928-1,0)-IF(P929=1,计算结果!B$17,0)</f>
        <v>0</v>
      </c>
      <c r="R929" s="2">
        <f t="shared" si="142"/>
        <v>3.8619856675195878</v>
      </c>
      <c r="S929" s="3">
        <f>1-R929/MAX(R$2:R929)</f>
        <v>0.24306502253433326</v>
      </c>
    </row>
    <row r="930" spans="1:19" x14ac:dyDescent="0.15">
      <c r="A930" s="1">
        <v>39755</v>
      </c>
      <c r="B930">
        <v>1648.56</v>
      </c>
      <c r="C930">
        <v>1684.56</v>
      </c>
      <c r="D930">
        <v>1643.42</v>
      </c>
      <c r="E930" s="2">
        <v>1653.54</v>
      </c>
      <c r="F930" s="16">
        <v>19514009600</v>
      </c>
      <c r="G930" s="3">
        <f t="shared" si="140"/>
        <v>-6.0829736845269267E-3</v>
      </c>
      <c r="H930" s="3">
        <f>1-E930/MAX(E$2:E930)</f>
        <v>0.71865173892329681</v>
      </c>
      <c r="I930" s="2">
        <f t="shared" si="143"/>
        <v>1671.6200000000001</v>
      </c>
      <c r="J930" s="2">
        <f t="shared" si="146"/>
        <v>1672.2616666666665</v>
      </c>
      <c r="K930" s="2">
        <f t="shared" si="147"/>
        <v>1757.8891666666668</v>
      </c>
      <c r="L930" s="2">
        <f t="shared" si="148"/>
        <v>1896.3487500000001</v>
      </c>
      <c r="M930" s="2">
        <f t="shared" si="139"/>
        <v>2057.1462500000002</v>
      </c>
      <c r="N930" s="2">
        <f t="shared" si="144"/>
        <v>1903.7947222222222</v>
      </c>
      <c r="O930" s="4" t="str">
        <f t="shared" si="145"/>
        <v>卖</v>
      </c>
      <c r="P930" s="4" t="str">
        <f t="shared" si="141"/>
        <v/>
      </c>
      <c r="Q930" s="3">
        <f>IF(O929="买",E930/E929-1,0)-IF(P930=1,计算结果!B$17,0)</f>
        <v>0</v>
      </c>
      <c r="R930" s="2">
        <f t="shared" si="142"/>
        <v>3.8619856675195878</v>
      </c>
      <c r="S930" s="3">
        <f>1-R930/MAX(R$2:R930)</f>
        <v>0.24306502253433326</v>
      </c>
    </row>
    <row r="931" spans="1:19" x14ac:dyDescent="0.15">
      <c r="A931" s="1">
        <v>39756</v>
      </c>
      <c r="B931">
        <v>1646.2</v>
      </c>
      <c r="C931">
        <v>1648.45</v>
      </c>
      <c r="D931">
        <v>1606.73</v>
      </c>
      <c r="E931" s="2">
        <v>1627.76</v>
      </c>
      <c r="F931" s="16">
        <v>18984761344</v>
      </c>
      <c r="G931" s="3">
        <f t="shared" si="140"/>
        <v>-1.5590793086348032E-2</v>
      </c>
      <c r="H931" s="3">
        <f>1-E931/MAX(E$2:E931)</f>
        <v>0.72303818144694754</v>
      </c>
      <c r="I931" s="2">
        <f t="shared" si="143"/>
        <v>1648.32</v>
      </c>
      <c r="J931" s="2">
        <f t="shared" si="146"/>
        <v>1667.7766666666666</v>
      </c>
      <c r="K931" s="2">
        <f t="shared" si="147"/>
        <v>1740.7641666666666</v>
      </c>
      <c r="L931" s="2">
        <f t="shared" si="148"/>
        <v>1875.0533333333335</v>
      </c>
      <c r="M931" s="2">
        <f t="shared" si="139"/>
        <v>2038.2883333333332</v>
      </c>
      <c r="N931" s="2">
        <f t="shared" si="144"/>
        <v>1884.7019444444443</v>
      </c>
      <c r="O931" s="4" t="str">
        <f t="shared" si="145"/>
        <v>卖</v>
      </c>
      <c r="P931" s="4" t="str">
        <f t="shared" si="141"/>
        <v/>
      </c>
      <c r="Q931" s="3">
        <f>IF(O930="买",E931/E930-1,0)-IF(P931=1,计算结果!B$17,0)</f>
        <v>0</v>
      </c>
      <c r="R931" s="2">
        <f t="shared" si="142"/>
        <v>3.8619856675195878</v>
      </c>
      <c r="S931" s="3">
        <f>1-R931/MAX(R$2:R931)</f>
        <v>0.24306502253433326</v>
      </c>
    </row>
    <row r="932" spans="1:19" x14ac:dyDescent="0.15">
      <c r="A932" s="1">
        <v>39757</v>
      </c>
      <c r="B932">
        <v>1641.26</v>
      </c>
      <c r="C932">
        <v>1714.66</v>
      </c>
      <c r="D932">
        <v>1641.26</v>
      </c>
      <c r="E932" s="2">
        <v>1691.42</v>
      </c>
      <c r="F932" s="16">
        <v>31500414976</v>
      </c>
      <c r="G932" s="3">
        <f t="shared" si="140"/>
        <v>3.9108959551776623E-2</v>
      </c>
      <c r="H932" s="3">
        <f>1-E932/MAX(E$2:E932)</f>
        <v>0.7122064928877696</v>
      </c>
      <c r="I932" s="2">
        <f t="shared" si="143"/>
        <v>1657.5733333333335</v>
      </c>
      <c r="J932" s="2">
        <f t="shared" si="146"/>
        <v>1665.3766666666668</v>
      </c>
      <c r="K932" s="2">
        <f t="shared" si="147"/>
        <v>1723.655</v>
      </c>
      <c r="L932" s="2">
        <f t="shared" si="148"/>
        <v>1852.8820833333336</v>
      </c>
      <c r="M932" s="2">
        <f t="shared" si="139"/>
        <v>2022.61</v>
      </c>
      <c r="N932" s="2">
        <f t="shared" si="144"/>
        <v>1866.3823611111111</v>
      </c>
      <c r="O932" s="4" t="str">
        <f t="shared" si="145"/>
        <v>卖</v>
      </c>
      <c r="P932" s="4" t="str">
        <f t="shared" si="141"/>
        <v/>
      </c>
      <c r="Q932" s="3">
        <f>IF(O931="买",E932/E931-1,0)-IF(P932=1,计算结果!B$17,0)</f>
        <v>0</v>
      </c>
      <c r="R932" s="2">
        <f t="shared" si="142"/>
        <v>3.8619856675195878</v>
      </c>
      <c r="S932" s="3">
        <f>1-R932/MAX(R$2:R932)</f>
        <v>0.24306502253433326</v>
      </c>
    </row>
    <row r="933" spans="1:19" x14ac:dyDescent="0.15">
      <c r="A933" s="1">
        <v>39758</v>
      </c>
      <c r="B933">
        <v>1648.13</v>
      </c>
      <c r="C933">
        <v>1661.44</v>
      </c>
      <c r="D933">
        <v>1638.34</v>
      </c>
      <c r="E933" s="2">
        <v>1649.78</v>
      </c>
      <c r="F933" s="16">
        <v>21547044864</v>
      </c>
      <c r="G933" s="3">
        <f t="shared" si="140"/>
        <v>-2.461836799848649E-2</v>
      </c>
      <c r="H933" s="3">
        <f>1-E933/MAX(E$2:E933)</f>
        <v>0.71929149935343362</v>
      </c>
      <c r="I933" s="2">
        <f t="shared" si="143"/>
        <v>1656.32</v>
      </c>
      <c r="J933" s="2">
        <f t="shared" si="146"/>
        <v>1663.9700000000003</v>
      </c>
      <c r="K933" s="2">
        <f t="shared" si="147"/>
        <v>1704.3524999999997</v>
      </c>
      <c r="L933" s="2">
        <f t="shared" si="148"/>
        <v>1828.1370833333337</v>
      </c>
      <c r="M933" s="2">
        <f t="shared" si="139"/>
        <v>2006.8777083333334</v>
      </c>
      <c r="N933" s="2">
        <f t="shared" si="144"/>
        <v>1846.4557638888891</v>
      </c>
      <c r="O933" s="4" t="str">
        <f t="shared" si="145"/>
        <v>卖</v>
      </c>
      <c r="P933" s="4" t="str">
        <f t="shared" si="141"/>
        <v/>
      </c>
      <c r="Q933" s="3">
        <f>IF(O932="买",E933/E932-1,0)-IF(P933=1,计算结果!B$17,0)</f>
        <v>0</v>
      </c>
      <c r="R933" s="2">
        <f t="shared" si="142"/>
        <v>3.8619856675195878</v>
      </c>
      <c r="S933" s="3">
        <f>1-R933/MAX(R$2:R933)</f>
        <v>0.24306502253433326</v>
      </c>
    </row>
    <row r="934" spans="1:19" x14ac:dyDescent="0.15">
      <c r="A934" s="1">
        <v>39759</v>
      </c>
      <c r="B934">
        <v>1618.75</v>
      </c>
      <c r="C934">
        <v>1690.1</v>
      </c>
      <c r="D934">
        <v>1612.74</v>
      </c>
      <c r="E934" s="2">
        <v>1677.83</v>
      </c>
      <c r="F934" s="16">
        <v>23620464640</v>
      </c>
      <c r="G934" s="3">
        <f t="shared" si="140"/>
        <v>1.7002266968929147E-2</v>
      </c>
      <c r="H934" s="3">
        <f>1-E934/MAX(E$2:E934)</f>
        <v>0.71451881848499288</v>
      </c>
      <c r="I934" s="2">
        <f t="shared" si="143"/>
        <v>1673.01</v>
      </c>
      <c r="J934" s="2">
        <f t="shared" si="146"/>
        <v>1660.665</v>
      </c>
      <c r="K934" s="2">
        <f t="shared" si="147"/>
        <v>1691.3949999999998</v>
      </c>
      <c r="L934" s="2">
        <f t="shared" si="148"/>
        <v>1809.3508333333336</v>
      </c>
      <c r="M934" s="2">
        <f t="shared" si="139"/>
        <v>1991.8210416666668</v>
      </c>
      <c r="N934" s="2">
        <f t="shared" si="144"/>
        <v>1830.8556250000001</v>
      </c>
      <c r="O934" s="4" t="str">
        <f t="shared" si="145"/>
        <v>卖</v>
      </c>
      <c r="P934" s="4" t="str">
        <f t="shared" si="141"/>
        <v/>
      </c>
      <c r="Q934" s="3">
        <f>IF(O933="买",E934/E933-1,0)-IF(P934=1,计算结果!B$17,0)</f>
        <v>0</v>
      </c>
      <c r="R934" s="2">
        <f t="shared" si="142"/>
        <v>3.8619856675195878</v>
      </c>
      <c r="S934" s="3">
        <f>1-R934/MAX(R$2:R934)</f>
        <v>0.24306502253433326</v>
      </c>
    </row>
    <row r="935" spans="1:19" x14ac:dyDescent="0.15">
      <c r="A935" s="1">
        <v>39762</v>
      </c>
      <c r="B935">
        <v>1714.12</v>
      </c>
      <c r="C935">
        <v>1803.12</v>
      </c>
      <c r="D935">
        <v>1714.12</v>
      </c>
      <c r="E935" s="2">
        <v>1801.67</v>
      </c>
      <c r="F935" s="16">
        <v>47322292224</v>
      </c>
      <c r="G935" s="3">
        <f t="shared" si="140"/>
        <v>7.380962314418027E-2</v>
      </c>
      <c r="H935" s="3">
        <f>1-E935/MAX(E$2:E935)</f>
        <v>0.69344756006261488</v>
      </c>
      <c r="I935" s="2">
        <f t="shared" si="143"/>
        <v>1709.76</v>
      </c>
      <c r="J935" s="2">
        <f t="shared" si="146"/>
        <v>1683.6666666666667</v>
      </c>
      <c r="K935" s="2">
        <f t="shared" si="147"/>
        <v>1688.635833333333</v>
      </c>
      <c r="L935" s="2">
        <f t="shared" si="148"/>
        <v>1796.8183333333334</v>
      </c>
      <c r="M935" s="2">
        <f t="shared" si="139"/>
        <v>1980.7822916666667</v>
      </c>
      <c r="N935" s="2">
        <f t="shared" si="144"/>
        <v>1822.0788194444442</v>
      </c>
      <c r="O935" s="4" t="str">
        <f t="shared" si="145"/>
        <v>卖</v>
      </c>
      <c r="P935" s="4" t="str">
        <f t="shared" si="141"/>
        <v/>
      </c>
      <c r="Q935" s="3">
        <f>IF(O934="买",E935/E934-1,0)-IF(P935=1,计算结果!B$17,0)</f>
        <v>0</v>
      </c>
      <c r="R935" s="2">
        <f t="shared" si="142"/>
        <v>3.8619856675195878</v>
      </c>
      <c r="S935" s="3">
        <f>1-R935/MAX(R$2:R935)</f>
        <v>0.24306502253433326</v>
      </c>
    </row>
    <row r="936" spans="1:19" x14ac:dyDescent="0.15">
      <c r="A936" s="1">
        <v>39763</v>
      </c>
      <c r="B936">
        <v>1795.3</v>
      </c>
      <c r="C936">
        <v>1824.93</v>
      </c>
      <c r="D936">
        <v>1778.33</v>
      </c>
      <c r="E936" s="2">
        <v>1781.36</v>
      </c>
      <c r="F936" s="16">
        <v>49194274816</v>
      </c>
      <c r="G936" s="3">
        <f t="shared" si="140"/>
        <v>-1.1272874610777861E-2</v>
      </c>
      <c r="H936" s="3">
        <f>1-E936/MAX(E$2:E936)</f>
        <v>0.696903287279657</v>
      </c>
      <c r="I936" s="2">
        <f t="shared" si="143"/>
        <v>1753.62</v>
      </c>
      <c r="J936" s="2">
        <f t="shared" si="146"/>
        <v>1704.97</v>
      </c>
      <c r="K936" s="2">
        <f t="shared" si="147"/>
        <v>1688.6158333333333</v>
      </c>
      <c r="L936" s="2">
        <f t="shared" si="148"/>
        <v>1786.7549999999999</v>
      </c>
      <c r="M936" s="2">
        <f t="shared" si="139"/>
        <v>1969.4504166666668</v>
      </c>
      <c r="N936" s="2">
        <f t="shared" si="144"/>
        <v>1814.9404166666666</v>
      </c>
      <c r="O936" s="4" t="str">
        <f t="shared" si="145"/>
        <v>卖</v>
      </c>
      <c r="P936" s="4" t="str">
        <f t="shared" si="141"/>
        <v/>
      </c>
      <c r="Q936" s="3">
        <f>IF(O935="买",E936/E935-1,0)-IF(P936=1,计算结果!B$17,0)</f>
        <v>0</v>
      </c>
      <c r="R936" s="2">
        <f t="shared" si="142"/>
        <v>3.8619856675195878</v>
      </c>
      <c r="S936" s="3">
        <f>1-R936/MAX(R$2:R936)</f>
        <v>0.24306502253433326</v>
      </c>
    </row>
    <row r="937" spans="1:19" x14ac:dyDescent="0.15">
      <c r="A937" s="1">
        <v>39764</v>
      </c>
      <c r="B937">
        <v>1758.48</v>
      </c>
      <c r="C937">
        <v>1806.23</v>
      </c>
      <c r="D937">
        <v>1754.29</v>
      </c>
      <c r="E937" s="2">
        <v>1801.82</v>
      </c>
      <c r="F937" s="16">
        <v>34453790720</v>
      </c>
      <c r="G937" s="3">
        <f t="shared" si="140"/>
        <v>1.1485606502896761E-2</v>
      </c>
      <c r="H937" s="3">
        <f>1-E937/MAX(E$2:E937)</f>
        <v>0.69342203770502953</v>
      </c>
      <c r="I937" s="2">
        <f t="shared" si="143"/>
        <v>1794.9499999999998</v>
      </c>
      <c r="J937" s="2">
        <f t="shared" si="146"/>
        <v>1733.9799999999998</v>
      </c>
      <c r="K937" s="2">
        <f t="shared" si="147"/>
        <v>1700.8783333333333</v>
      </c>
      <c r="L937" s="2">
        <f t="shared" si="148"/>
        <v>1778.6933333333334</v>
      </c>
      <c r="M937" s="2">
        <f t="shared" si="139"/>
        <v>1958.3245833333337</v>
      </c>
      <c r="N937" s="2">
        <f t="shared" si="144"/>
        <v>1812.6320833333336</v>
      </c>
      <c r="O937" s="4" t="str">
        <f t="shared" si="145"/>
        <v>卖</v>
      </c>
      <c r="P937" s="4" t="str">
        <f t="shared" si="141"/>
        <v/>
      </c>
      <c r="Q937" s="3">
        <f>IF(O936="买",E937/E936-1,0)-IF(P937=1,计算结果!B$17,0)</f>
        <v>0</v>
      </c>
      <c r="R937" s="2">
        <f t="shared" si="142"/>
        <v>3.8619856675195878</v>
      </c>
      <c r="S937" s="3">
        <f>1-R937/MAX(R$2:R937)</f>
        <v>0.24306502253433326</v>
      </c>
    </row>
    <row r="938" spans="1:19" x14ac:dyDescent="0.15">
      <c r="A938" s="1">
        <v>39765</v>
      </c>
      <c r="B938">
        <v>1777.03</v>
      </c>
      <c r="C938">
        <v>1891.94</v>
      </c>
      <c r="D938">
        <v>1765.64</v>
      </c>
      <c r="E938" s="2">
        <v>1874.08</v>
      </c>
      <c r="F938" s="16">
        <v>64988758016</v>
      </c>
      <c r="G938" s="3">
        <f t="shared" si="140"/>
        <v>4.0103894950660912E-2</v>
      </c>
      <c r="H938" s="3">
        <f>1-E938/MAX(E$2:E938)</f>
        <v>0.6811270673109644</v>
      </c>
      <c r="I938" s="2">
        <f t="shared" si="143"/>
        <v>1819.0866666666668</v>
      </c>
      <c r="J938" s="2">
        <f t="shared" si="146"/>
        <v>1764.4233333333332</v>
      </c>
      <c r="K938" s="2">
        <f t="shared" si="147"/>
        <v>1714.9000000000003</v>
      </c>
      <c r="L938" s="2">
        <f t="shared" si="148"/>
        <v>1777.3233333333335</v>
      </c>
      <c r="M938" s="2">
        <f t="shared" si="139"/>
        <v>1947.5420833333337</v>
      </c>
      <c r="N938" s="2">
        <f t="shared" si="144"/>
        <v>1813.255138888889</v>
      </c>
      <c r="O938" s="4" t="str">
        <f t="shared" si="145"/>
        <v>买</v>
      </c>
      <c r="P938" s="4">
        <f t="shared" si="141"/>
        <v>1</v>
      </c>
      <c r="Q938" s="3">
        <f>IF(O937="买",E938/E937-1,0)-IF(P938=1,计算结果!B$17,0)</f>
        <v>0</v>
      </c>
      <c r="R938" s="2">
        <f t="shared" si="142"/>
        <v>3.8619856675195878</v>
      </c>
      <c r="S938" s="3">
        <f>1-R938/MAX(R$2:R938)</f>
        <v>0.24306502253433326</v>
      </c>
    </row>
    <row r="939" spans="1:19" x14ac:dyDescent="0.15">
      <c r="A939" s="1">
        <v>39766</v>
      </c>
      <c r="B939">
        <v>1893.31</v>
      </c>
      <c r="C939">
        <v>1943.65</v>
      </c>
      <c r="D939">
        <v>1874.93</v>
      </c>
      <c r="E939" s="2">
        <v>1943.65</v>
      </c>
      <c r="F939" s="16">
        <v>73429581824</v>
      </c>
      <c r="G939" s="3">
        <f t="shared" si="140"/>
        <v>3.7122214633313444E-2</v>
      </c>
      <c r="H939" s="3">
        <f>1-E939/MAX(E$2:E939)</f>
        <v>0.66928979786292797</v>
      </c>
      <c r="I939" s="2">
        <f t="shared" si="143"/>
        <v>1873.1833333333332</v>
      </c>
      <c r="J939" s="2">
        <f t="shared" si="146"/>
        <v>1813.4016666666664</v>
      </c>
      <c r="K939" s="2">
        <f t="shared" si="147"/>
        <v>1738.6858333333337</v>
      </c>
      <c r="L939" s="2">
        <f t="shared" si="148"/>
        <v>1775.5800000000002</v>
      </c>
      <c r="M939" s="2">
        <f t="shared" si="139"/>
        <v>1939.9270833333337</v>
      </c>
      <c r="N939" s="2">
        <f t="shared" si="144"/>
        <v>1818.0643055555558</v>
      </c>
      <c r="O939" s="4" t="str">
        <f t="shared" si="145"/>
        <v>买</v>
      </c>
      <c r="P939" s="4" t="str">
        <f t="shared" si="141"/>
        <v/>
      </c>
      <c r="Q939" s="3">
        <f>IF(O938="买",E939/E938-1,0)-IF(P939=1,计算结果!B$17,0)</f>
        <v>3.7122214633313444E-2</v>
      </c>
      <c r="R939" s="2">
        <f t="shared" si="142"/>
        <v>4.0053511283800303</v>
      </c>
      <c r="S939" s="3">
        <f>1-R939/MAX(R$2:R939)</f>
        <v>0.21496591983739055</v>
      </c>
    </row>
    <row r="940" spans="1:19" x14ac:dyDescent="0.15">
      <c r="A940" s="1">
        <v>39769</v>
      </c>
      <c r="B940">
        <v>1934.74</v>
      </c>
      <c r="C940">
        <v>1987.22</v>
      </c>
      <c r="D940">
        <v>1919.97</v>
      </c>
      <c r="E940" s="2">
        <v>1987.22</v>
      </c>
      <c r="F940" s="16">
        <v>70919184384</v>
      </c>
      <c r="G940" s="3">
        <f t="shared" si="140"/>
        <v>2.2416587348545125E-2</v>
      </c>
      <c r="H940" s="3">
        <f>1-E940/MAX(E$2:E940)</f>
        <v>0.66187640372966716</v>
      </c>
      <c r="I940" s="2">
        <f t="shared" si="143"/>
        <v>1934.9833333333333</v>
      </c>
      <c r="J940" s="2">
        <f t="shared" si="146"/>
        <v>1864.9666666666665</v>
      </c>
      <c r="K940" s="2">
        <f t="shared" si="147"/>
        <v>1762.8158333333333</v>
      </c>
      <c r="L940" s="2">
        <f t="shared" si="148"/>
        <v>1777.7716666666668</v>
      </c>
      <c r="M940" s="2">
        <f t="shared" si="139"/>
        <v>1933.714791666667</v>
      </c>
      <c r="N940" s="2">
        <f t="shared" si="144"/>
        <v>1824.7674305555556</v>
      </c>
      <c r="O940" s="4" t="str">
        <f t="shared" si="145"/>
        <v>买</v>
      </c>
      <c r="P940" s="4" t="str">
        <f t="shared" si="141"/>
        <v/>
      </c>
      <c r="Q940" s="3">
        <f>IF(O939="买",E940/E939-1,0)-IF(P940=1,计算结果!B$17,0)</f>
        <v>2.2416587348545125E-2</v>
      </c>
      <c r="R940" s="2">
        <f t="shared" si="142"/>
        <v>4.0951374318109552</v>
      </c>
      <c r="S940" s="3">
        <f>1-R940/MAX(R$2:R940)</f>
        <v>0.19736813480784055</v>
      </c>
    </row>
    <row r="941" spans="1:19" x14ac:dyDescent="0.15">
      <c r="A941" s="1">
        <v>39770</v>
      </c>
      <c r="B941">
        <v>1974.38</v>
      </c>
      <c r="C941">
        <v>1994.82</v>
      </c>
      <c r="D941">
        <v>1831.76</v>
      </c>
      <c r="E941" s="2">
        <v>1839.82</v>
      </c>
      <c r="F941" s="16">
        <v>76165750784</v>
      </c>
      <c r="G941" s="3">
        <f t="shared" si="140"/>
        <v>-7.417397167902906E-2</v>
      </c>
      <c r="H941" s="3">
        <f>1-E941/MAX(E$2:E941)</f>
        <v>0.68695637378343433</v>
      </c>
      <c r="I941" s="2">
        <f t="shared" si="143"/>
        <v>1923.5633333333333</v>
      </c>
      <c r="J941" s="2">
        <f t="shared" si="146"/>
        <v>1871.3249999999998</v>
      </c>
      <c r="K941" s="2">
        <f t="shared" si="147"/>
        <v>1777.4958333333334</v>
      </c>
      <c r="L941" s="2">
        <f t="shared" si="148"/>
        <v>1774.6658333333335</v>
      </c>
      <c r="M941" s="2">
        <f t="shared" si="139"/>
        <v>1925.2535416666669</v>
      </c>
      <c r="N941" s="2">
        <f t="shared" si="144"/>
        <v>1825.8050694444446</v>
      </c>
      <c r="O941" s="4" t="str">
        <f t="shared" si="145"/>
        <v>买</v>
      </c>
      <c r="P941" s="4" t="str">
        <f t="shared" si="141"/>
        <v/>
      </c>
      <c r="Q941" s="3">
        <f>IF(O940="买",E941/E940-1,0)-IF(P941=1,计算结果!B$17,0)</f>
        <v>-7.417397167902906E-2</v>
      </c>
      <c r="R941" s="2">
        <f t="shared" si="142"/>
        <v>3.7913848239220775</v>
      </c>
      <c r="S941" s="3">
        <f>1-R941/MAX(R$2:R941)</f>
        <v>0.25690252804529012</v>
      </c>
    </row>
    <row r="942" spans="1:19" x14ac:dyDescent="0.15">
      <c r="A942" s="1">
        <v>39771</v>
      </c>
      <c r="B942">
        <v>1831.6</v>
      </c>
      <c r="C942">
        <v>1959.52</v>
      </c>
      <c r="D942">
        <v>1823.27</v>
      </c>
      <c r="E942" s="2">
        <v>1953.16</v>
      </c>
      <c r="F942" s="16">
        <v>64838115328</v>
      </c>
      <c r="G942" s="3">
        <f t="shared" si="140"/>
        <v>6.1603852550793148E-2</v>
      </c>
      <c r="H942" s="3">
        <f>1-E942/MAX(E$2:E942)</f>
        <v>0.6676716803920234</v>
      </c>
      <c r="I942" s="2">
        <f t="shared" si="143"/>
        <v>1926.7333333333333</v>
      </c>
      <c r="J942" s="2">
        <f t="shared" si="146"/>
        <v>1899.9583333333333</v>
      </c>
      <c r="K942" s="2">
        <f t="shared" si="147"/>
        <v>1802.4641666666666</v>
      </c>
      <c r="L942" s="2">
        <f t="shared" si="148"/>
        <v>1780.176666666667</v>
      </c>
      <c r="M942" s="2">
        <f t="shared" si="139"/>
        <v>1919.0454166666668</v>
      </c>
      <c r="N942" s="2">
        <f t="shared" si="144"/>
        <v>1833.895416666667</v>
      </c>
      <c r="O942" s="4" t="str">
        <f t="shared" si="145"/>
        <v>买</v>
      </c>
      <c r="P942" s="4" t="str">
        <f t="shared" si="141"/>
        <v/>
      </c>
      <c r="Q942" s="3">
        <f>IF(O941="买",E942/E941-1,0)-IF(P942=1,计算结果!B$17,0)</f>
        <v>6.1603852550793148E-2</v>
      </c>
      <c r="R942" s="2">
        <f t="shared" si="142"/>
        <v>4.0249487355782883</v>
      </c>
      <c r="S942" s="3">
        <f>1-R942/MAX(R$2:R942)</f>
        <v>0.21112486095212502</v>
      </c>
    </row>
    <row r="943" spans="1:19" x14ac:dyDescent="0.15">
      <c r="A943" s="1">
        <v>39772</v>
      </c>
      <c r="B943">
        <v>1916.7</v>
      </c>
      <c r="C943">
        <v>1976.95</v>
      </c>
      <c r="D943">
        <v>1900.27</v>
      </c>
      <c r="E943" s="2">
        <v>1932.43</v>
      </c>
      <c r="F943" s="16">
        <v>66919038976</v>
      </c>
      <c r="G943" s="3">
        <f t="shared" si="140"/>
        <v>-1.0613569804829082E-2</v>
      </c>
      <c r="H943" s="3">
        <f>1-E943/MAX(E$2:E943)</f>
        <v>0.67119887021030422</v>
      </c>
      <c r="I943" s="2">
        <f t="shared" si="143"/>
        <v>1908.47</v>
      </c>
      <c r="J943" s="2">
        <f t="shared" si="146"/>
        <v>1921.7266666666667</v>
      </c>
      <c r="K943" s="2">
        <f t="shared" si="147"/>
        <v>1827.8533333333332</v>
      </c>
      <c r="L943" s="2">
        <f t="shared" si="148"/>
        <v>1784.3087500000001</v>
      </c>
      <c r="M943" s="2">
        <f t="shared" si="139"/>
        <v>1913.8162500000001</v>
      </c>
      <c r="N943" s="2">
        <f t="shared" si="144"/>
        <v>1841.9927777777777</v>
      </c>
      <c r="O943" s="4" t="str">
        <f t="shared" si="145"/>
        <v>买</v>
      </c>
      <c r="P943" s="4" t="str">
        <f t="shared" si="141"/>
        <v/>
      </c>
      <c r="Q943" s="3">
        <f>IF(O942="买",E943/E942-1,0)-IF(P943=1,计算结果!B$17,0)</f>
        <v>-1.0613569804829082E-2</v>
      </c>
      <c r="R943" s="2">
        <f t="shared" si="142"/>
        <v>3.9822296612123695</v>
      </c>
      <c r="S943" s="3">
        <f>1-R943/MAX(R$2:R943)</f>
        <v>0.21949764230770386</v>
      </c>
    </row>
    <row r="944" spans="1:19" x14ac:dyDescent="0.15">
      <c r="A944" s="1">
        <v>39773</v>
      </c>
      <c r="B944">
        <v>1872.27</v>
      </c>
      <c r="C944">
        <v>1968.89</v>
      </c>
      <c r="D944">
        <v>1835.09</v>
      </c>
      <c r="E944" s="2">
        <v>1920.73</v>
      </c>
      <c r="F944" s="16">
        <v>66124275712</v>
      </c>
      <c r="G944" s="3">
        <f t="shared" si="140"/>
        <v>-6.0545530756612731E-3</v>
      </c>
      <c r="H944" s="3">
        <f>1-E944/MAX(E$2:E944)</f>
        <v>0.67318961410195333</v>
      </c>
      <c r="I944" s="2">
        <f t="shared" si="143"/>
        <v>1935.4399999999998</v>
      </c>
      <c r="J944" s="2">
        <f t="shared" si="146"/>
        <v>1929.5016666666663</v>
      </c>
      <c r="K944" s="2">
        <f t="shared" si="147"/>
        <v>1846.9624999999999</v>
      </c>
      <c r="L944" s="2">
        <f t="shared" si="148"/>
        <v>1785.3087500000004</v>
      </c>
      <c r="M944" s="2">
        <f t="shared" si="139"/>
        <v>1909.5289583333333</v>
      </c>
      <c r="N944" s="2">
        <f t="shared" si="144"/>
        <v>1847.2667361111114</v>
      </c>
      <c r="O944" s="4" t="str">
        <f t="shared" si="145"/>
        <v>买</v>
      </c>
      <c r="P944" s="4" t="str">
        <f t="shared" si="141"/>
        <v/>
      </c>
      <c r="Q944" s="3">
        <f>IF(O943="买",E944/E943-1,0)-IF(P944=1,计算结果!B$17,0)</f>
        <v>-6.0545530756612731E-3</v>
      </c>
      <c r="R944" s="2">
        <f t="shared" si="142"/>
        <v>3.9581190403690867</v>
      </c>
      <c r="S944" s="3">
        <f>1-R944/MAX(R$2:R944)</f>
        <v>0.22422323525803056</v>
      </c>
    </row>
    <row r="945" spans="1:19" x14ac:dyDescent="0.15">
      <c r="A945" s="1">
        <v>39776</v>
      </c>
      <c r="B945">
        <v>1913.99</v>
      </c>
      <c r="C945">
        <v>1923.93</v>
      </c>
      <c r="D945">
        <v>1835.86</v>
      </c>
      <c r="E945" s="2">
        <v>1837.64</v>
      </c>
      <c r="F945" s="16">
        <v>39794618368</v>
      </c>
      <c r="G945" s="3">
        <f t="shared" si="140"/>
        <v>-4.3259594008527968E-2</v>
      </c>
      <c r="H945" s="3">
        <f>1-E945/MAX(E$2:E945)</f>
        <v>0.68732729871367315</v>
      </c>
      <c r="I945" s="2">
        <f t="shared" si="143"/>
        <v>1896.9333333333334</v>
      </c>
      <c r="J945" s="2">
        <f t="shared" si="146"/>
        <v>1911.8333333333333</v>
      </c>
      <c r="K945" s="2">
        <f t="shared" si="147"/>
        <v>1862.6174999999996</v>
      </c>
      <c r="L945" s="2">
        <f t="shared" si="148"/>
        <v>1783.4850000000004</v>
      </c>
      <c r="M945" s="2">
        <f t="shared" si="139"/>
        <v>1903.2475000000004</v>
      </c>
      <c r="N945" s="2">
        <f t="shared" si="144"/>
        <v>1849.7833333333335</v>
      </c>
      <c r="O945" s="4" t="str">
        <f t="shared" si="145"/>
        <v>卖</v>
      </c>
      <c r="P945" s="4">
        <f t="shared" si="141"/>
        <v>1</v>
      </c>
      <c r="Q945" s="3">
        <f>IF(O944="买",E945/E944-1,0)-IF(P945=1,计算结果!B$17,0)</f>
        <v>-4.3259594008527968E-2</v>
      </c>
      <c r="R945" s="2">
        <f t="shared" si="142"/>
        <v>3.7868924176452956</v>
      </c>
      <c r="S945" s="3">
        <f>1-R945/MAX(R$2:R945)</f>
        <v>0.25778302314201751</v>
      </c>
    </row>
    <row r="946" spans="1:19" x14ac:dyDescent="0.15">
      <c r="A946" s="1">
        <v>39777</v>
      </c>
      <c r="B946">
        <v>1870.06</v>
      </c>
      <c r="C946">
        <v>1883.1</v>
      </c>
      <c r="D946">
        <v>1801.56</v>
      </c>
      <c r="E946" s="2">
        <v>1834.29</v>
      </c>
      <c r="F946" s="16">
        <v>34629652480</v>
      </c>
      <c r="G946" s="3">
        <f t="shared" si="140"/>
        <v>-1.8229903571973516E-3</v>
      </c>
      <c r="H946" s="3">
        <f>1-E946/MAX(E$2:E946)</f>
        <v>0.68789729803307698</v>
      </c>
      <c r="I946" s="2">
        <f t="shared" si="143"/>
        <v>1864.22</v>
      </c>
      <c r="J946" s="2">
        <f t="shared" si="146"/>
        <v>1886.345</v>
      </c>
      <c r="K946" s="2">
        <f t="shared" si="147"/>
        <v>1875.6558333333332</v>
      </c>
      <c r="L946" s="2">
        <f t="shared" si="148"/>
        <v>1783.5254166666671</v>
      </c>
      <c r="M946" s="2">
        <f t="shared" ref="M946:M1009" si="149">AVERAGE(E899:E946)</f>
        <v>1896.8122916666671</v>
      </c>
      <c r="N946" s="2">
        <f t="shared" si="144"/>
        <v>1851.9978472222226</v>
      </c>
      <c r="O946" s="4" t="str">
        <f t="shared" si="145"/>
        <v>卖</v>
      </c>
      <c r="P946" s="4" t="str">
        <f t="shared" si="141"/>
        <v/>
      </c>
      <c r="Q946" s="3">
        <f>IF(O945="买",E946/E945-1,0)-IF(P946=1,计算结果!B$17,0)</f>
        <v>0</v>
      </c>
      <c r="R946" s="2">
        <f t="shared" si="142"/>
        <v>3.7868924176452956</v>
      </c>
      <c r="S946" s="3">
        <f>1-R946/MAX(R$2:R946)</f>
        <v>0.25778302314201751</v>
      </c>
    </row>
    <row r="947" spans="1:19" x14ac:dyDescent="0.15">
      <c r="A947" s="1">
        <v>39778</v>
      </c>
      <c r="B947">
        <v>1832.11</v>
      </c>
      <c r="C947">
        <v>1865.65</v>
      </c>
      <c r="D947">
        <v>1815.02</v>
      </c>
      <c r="E947" s="2">
        <v>1843.49</v>
      </c>
      <c r="F947" s="16">
        <v>34732302336</v>
      </c>
      <c r="G947" s="3">
        <f t="shared" si="140"/>
        <v>5.015564605378664E-3</v>
      </c>
      <c r="H947" s="3">
        <f>1-E947/MAX(E$2:E947)</f>
        <v>0.6863319267678486</v>
      </c>
      <c r="I947" s="2">
        <f t="shared" si="143"/>
        <v>1838.4733333333334</v>
      </c>
      <c r="J947" s="2">
        <f t="shared" si="146"/>
        <v>1886.9566666666667</v>
      </c>
      <c r="K947" s="2">
        <f t="shared" si="147"/>
        <v>1879.1408333333336</v>
      </c>
      <c r="L947" s="2">
        <f t="shared" si="148"/>
        <v>1783.8883333333335</v>
      </c>
      <c r="M947" s="2">
        <f t="shared" si="149"/>
        <v>1892.0489583333338</v>
      </c>
      <c r="N947" s="2">
        <f t="shared" si="144"/>
        <v>1851.6927083333337</v>
      </c>
      <c r="O947" s="4" t="str">
        <f t="shared" si="145"/>
        <v>卖</v>
      </c>
      <c r="P947" s="4" t="str">
        <f t="shared" si="141"/>
        <v/>
      </c>
      <c r="Q947" s="3">
        <f>IF(O946="买",E947/E946-1,0)-IF(P947=1,计算结果!B$17,0)</f>
        <v>0</v>
      </c>
      <c r="R947" s="2">
        <f t="shared" si="142"/>
        <v>3.7868924176452956</v>
      </c>
      <c r="S947" s="3">
        <f>1-R947/MAX(R$2:R947)</f>
        <v>0.25778302314201751</v>
      </c>
    </row>
    <row r="948" spans="1:19" x14ac:dyDescent="0.15">
      <c r="A948" s="1">
        <v>39779</v>
      </c>
      <c r="B948">
        <v>1961.89</v>
      </c>
      <c r="C948">
        <v>1969.02</v>
      </c>
      <c r="D948">
        <v>1870.05</v>
      </c>
      <c r="E948" s="2">
        <v>1870.47</v>
      </c>
      <c r="F948" s="16">
        <v>71753359360</v>
      </c>
      <c r="G948" s="3">
        <f t="shared" si="140"/>
        <v>1.4635284162105577E-2</v>
      </c>
      <c r="H948" s="3">
        <f>1-E948/MAX(E$2:E948)</f>
        <v>0.68174130538351596</v>
      </c>
      <c r="I948" s="2">
        <f t="shared" si="143"/>
        <v>1849.4166666666667</v>
      </c>
      <c r="J948" s="2">
        <f t="shared" si="146"/>
        <v>1873.175</v>
      </c>
      <c r="K948" s="2">
        <f t="shared" si="147"/>
        <v>1886.5666666666668</v>
      </c>
      <c r="L948" s="2">
        <f t="shared" si="148"/>
        <v>1787.5912500000002</v>
      </c>
      <c r="M948" s="2">
        <f t="shared" si="149"/>
        <v>1887.7285416666673</v>
      </c>
      <c r="N948" s="2">
        <f t="shared" si="144"/>
        <v>1853.9621527777781</v>
      </c>
      <c r="O948" s="4" t="str">
        <f t="shared" si="145"/>
        <v>买</v>
      </c>
      <c r="P948" s="4">
        <f t="shared" si="141"/>
        <v>1</v>
      </c>
      <c r="Q948" s="3">
        <f>IF(O947="买",E948/E947-1,0)-IF(P948=1,计算结果!B$17,0)</f>
        <v>0</v>
      </c>
      <c r="R948" s="2">
        <f t="shared" si="142"/>
        <v>3.7868924176452956</v>
      </c>
      <c r="S948" s="3">
        <f>1-R948/MAX(R$2:R948)</f>
        <v>0.25778302314201751</v>
      </c>
    </row>
    <row r="949" spans="1:19" x14ac:dyDescent="0.15">
      <c r="A949" s="1">
        <v>39780</v>
      </c>
      <c r="B949">
        <v>1851.1</v>
      </c>
      <c r="C949">
        <v>1866.26</v>
      </c>
      <c r="D949">
        <v>1815.45</v>
      </c>
      <c r="E949" s="2">
        <v>1829.92</v>
      </c>
      <c r="F949" s="16">
        <v>40648515584</v>
      </c>
      <c r="G949" s="3">
        <f t="shared" si="140"/>
        <v>-2.1679043235122708E-2</v>
      </c>
      <c r="H949" s="3">
        <f>1-E949/MAX(E$2:E949)</f>
        <v>0.68864084938406034</v>
      </c>
      <c r="I949" s="2">
        <f t="shared" si="143"/>
        <v>1847.96</v>
      </c>
      <c r="J949" s="2">
        <f t="shared" si="146"/>
        <v>1856.09</v>
      </c>
      <c r="K949" s="2">
        <f t="shared" si="147"/>
        <v>1888.9083333333335</v>
      </c>
      <c r="L949" s="2">
        <f t="shared" si="148"/>
        <v>1794.8933333333334</v>
      </c>
      <c r="M949" s="2">
        <f t="shared" si="149"/>
        <v>1884.1716666666671</v>
      </c>
      <c r="N949" s="2">
        <f t="shared" si="144"/>
        <v>1855.9911111111114</v>
      </c>
      <c r="O949" s="4" t="str">
        <f t="shared" si="145"/>
        <v>卖</v>
      </c>
      <c r="P949" s="4">
        <f t="shared" si="141"/>
        <v>1</v>
      </c>
      <c r="Q949" s="3">
        <f>IF(O948="买",E949/E948-1,0)-IF(P949=1,计算结果!B$17,0)</f>
        <v>-2.1679043235122708E-2</v>
      </c>
      <c r="R949" s="2">
        <f t="shared" si="142"/>
        <v>3.704796213196405</v>
      </c>
      <c r="S949" s="3">
        <f>1-R949/MAX(R$2:R949)</f>
        <v>0.27387357707316384</v>
      </c>
    </row>
    <row r="950" spans="1:19" x14ac:dyDescent="0.15">
      <c r="A950" s="1">
        <v>39783</v>
      </c>
      <c r="B950">
        <v>1823.77</v>
      </c>
      <c r="C950">
        <v>1864.3</v>
      </c>
      <c r="D950">
        <v>1799.84</v>
      </c>
      <c r="E950" s="2">
        <v>1864.2</v>
      </c>
      <c r="F950" s="16">
        <v>38237159424</v>
      </c>
      <c r="G950" s="3">
        <f t="shared" si="140"/>
        <v>1.873305936871561E-2</v>
      </c>
      <c r="H950" s="3">
        <f>1-E950/MAX(E$2:E950)</f>
        <v>0.68280813993057921</v>
      </c>
      <c r="I950" s="2">
        <f t="shared" si="143"/>
        <v>1854.8633333333335</v>
      </c>
      <c r="J950" s="2">
        <f t="shared" si="146"/>
        <v>1846.6683333333337</v>
      </c>
      <c r="K950" s="2">
        <f t="shared" si="147"/>
        <v>1888.085</v>
      </c>
      <c r="L950" s="2">
        <f t="shared" si="148"/>
        <v>1801.4925000000001</v>
      </c>
      <c r="M950" s="2">
        <f t="shared" si="149"/>
        <v>1882.8187500000001</v>
      </c>
      <c r="N950" s="2">
        <f t="shared" si="144"/>
        <v>1857.4654166666669</v>
      </c>
      <c r="O950" s="4" t="str">
        <f t="shared" si="145"/>
        <v>买</v>
      </c>
      <c r="P950" s="4">
        <f t="shared" si="141"/>
        <v>1</v>
      </c>
      <c r="Q950" s="3">
        <f>IF(O949="买",E950/E949-1,0)-IF(P950=1,计算结果!B$17,0)</f>
        <v>0</v>
      </c>
      <c r="R950" s="2">
        <f t="shared" si="142"/>
        <v>3.704796213196405</v>
      </c>
      <c r="S950" s="3">
        <f>1-R950/MAX(R$2:R950)</f>
        <v>0.27387357707316384</v>
      </c>
    </row>
    <row r="951" spans="1:19" x14ac:dyDescent="0.15">
      <c r="A951" s="1">
        <v>39784</v>
      </c>
      <c r="B951">
        <v>1821.54</v>
      </c>
      <c r="C951">
        <v>1891.13</v>
      </c>
      <c r="D951">
        <v>1814.9</v>
      </c>
      <c r="E951" s="2">
        <v>1868.63</v>
      </c>
      <c r="F951" s="16">
        <v>48151924736</v>
      </c>
      <c r="G951" s="3">
        <f t="shared" si="140"/>
        <v>2.3763544684047844E-3</v>
      </c>
      <c r="H951" s="3">
        <f>1-E951/MAX(E$2:E951)</f>
        <v>0.68205437963656168</v>
      </c>
      <c r="I951" s="2">
        <f t="shared" si="143"/>
        <v>1854.25</v>
      </c>
      <c r="J951" s="2">
        <f t="shared" si="146"/>
        <v>1851.8333333333333</v>
      </c>
      <c r="K951" s="2">
        <f t="shared" si="147"/>
        <v>1881.8333333333333</v>
      </c>
      <c r="L951" s="2">
        <f t="shared" si="148"/>
        <v>1810.2595833333332</v>
      </c>
      <c r="M951" s="2">
        <f t="shared" si="149"/>
        <v>1882.24875</v>
      </c>
      <c r="N951" s="2">
        <f t="shared" si="144"/>
        <v>1858.1138888888888</v>
      </c>
      <c r="O951" s="4" t="str">
        <f t="shared" si="145"/>
        <v>买</v>
      </c>
      <c r="P951" s="4" t="str">
        <f t="shared" si="141"/>
        <v/>
      </c>
      <c r="Q951" s="3">
        <f>IF(O950="买",E951/E950-1,0)-IF(P951=1,计算结果!B$17,0)</f>
        <v>2.3763544684047844E-3</v>
      </c>
      <c r="R951" s="2">
        <f t="shared" si="142"/>
        <v>3.7136001222321635</v>
      </c>
      <c r="S951" s="3">
        <f>1-R951/MAX(R$2:R951)</f>
        <v>0.2721480433034148</v>
      </c>
    </row>
    <row r="952" spans="1:19" x14ac:dyDescent="0.15">
      <c r="A952" s="1">
        <v>39785</v>
      </c>
      <c r="B952">
        <v>1884.6</v>
      </c>
      <c r="C952">
        <v>1952.67</v>
      </c>
      <c r="D952">
        <v>1884.6</v>
      </c>
      <c r="E952" s="2">
        <v>1952.67</v>
      </c>
      <c r="F952" s="16">
        <v>67393273856</v>
      </c>
      <c r="G952" s="3">
        <f t="shared" si="140"/>
        <v>4.497412542879009E-2</v>
      </c>
      <c r="H952" s="3">
        <f>1-E952/MAX(E$2:E952)</f>
        <v>0.66775505342680186</v>
      </c>
      <c r="I952" s="2">
        <f t="shared" si="143"/>
        <v>1895.1666666666667</v>
      </c>
      <c r="J952" s="2">
        <f t="shared" si="146"/>
        <v>1871.5633333333333</v>
      </c>
      <c r="K952" s="2">
        <f t="shared" si="147"/>
        <v>1878.9541666666664</v>
      </c>
      <c r="L952" s="2">
        <f t="shared" si="148"/>
        <v>1820.8849999999995</v>
      </c>
      <c r="M952" s="2">
        <f t="shared" si="149"/>
        <v>1879.7395833333333</v>
      </c>
      <c r="N952" s="2">
        <f t="shared" si="144"/>
        <v>1859.8595833333329</v>
      </c>
      <c r="O952" s="4" t="str">
        <f t="shared" si="145"/>
        <v>买</v>
      </c>
      <c r="P952" s="4" t="str">
        <f t="shared" si="141"/>
        <v/>
      </c>
      <c r="Q952" s="3">
        <f>IF(O951="买",E952/E951-1,0)-IF(P952=1,计算结果!B$17,0)</f>
        <v>4.497412542879009E-2</v>
      </c>
      <c r="R952" s="2">
        <f t="shared" si="142"/>
        <v>3.880616039921803</v>
      </c>
      <c r="S952" s="3">
        <f>1-R952/MAX(R$2:R952)</f>
        <v>0.23941353810935229</v>
      </c>
    </row>
    <row r="953" spans="1:19" x14ac:dyDescent="0.15">
      <c r="A953" s="1">
        <v>39786</v>
      </c>
      <c r="B953">
        <v>1980.44</v>
      </c>
      <c r="C953">
        <v>2046.47</v>
      </c>
      <c r="D953">
        <v>1978.14</v>
      </c>
      <c r="E953" s="2">
        <v>1982.93</v>
      </c>
      <c r="F953" s="16">
        <v>98580217856</v>
      </c>
      <c r="G953" s="3">
        <f t="shared" si="140"/>
        <v>1.5496730118248259E-2</v>
      </c>
      <c r="H953" s="3">
        <f>1-E953/MAX(E$2:E953)</f>
        <v>0.66260634315660516</v>
      </c>
      <c r="I953" s="2">
        <f t="shared" si="143"/>
        <v>1934.7433333333336</v>
      </c>
      <c r="J953" s="2">
        <f t="shared" si="146"/>
        <v>1894.8033333333333</v>
      </c>
      <c r="K953" s="2">
        <f t="shared" si="147"/>
        <v>1890.8799999999999</v>
      </c>
      <c r="L953" s="2">
        <f t="shared" si="148"/>
        <v>1834.1879166666665</v>
      </c>
      <c r="M953" s="2">
        <f t="shared" si="149"/>
        <v>1875.0587499999999</v>
      </c>
      <c r="N953" s="2">
        <f t="shared" si="144"/>
        <v>1866.7088888888886</v>
      </c>
      <c r="O953" s="4" t="str">
        <f t="shared" si="145"/>
        <v>买</v>
      </c>
      <c r="P953" s="4" t="str">
        <f t="shared" si="141"/>
        <v/>
      </c>
      <c r="Q953" s="3">
        <f>IF(O952="买",E953/E952-1,0)-IF(P953=1,计算结果!B$17,0)</f>
        <v>1.5496730118248259E-2</v>
      </c>
      <c r="R953" s="2">
        <f t="shared" si="142"/>
        <v>3.9407528993850165</v>
      </c>
      <c r="S953" s="3">
        <f>1-R953/MAX(R$2:R953)</f>
        <v>0.22762693497783959</v>
      </c>
    </row>
    <row r="954" spans="1:19" x14ac:dyDescent="0.15">
      <c r="A954" s="1">
        <v>39787</v>
      </c>
      <c r="B954">
        <v>1969.74</v>
      </c>
      <c r="C954">
        <v>2014.2</v>
      </c>
      <c r="D954">
        <v>1965.09</v>
      </c>
      <c r="E954" s="2">
        <v>2013.18</v>
      </c>
      <c r="F954" s="16">
        <v>59950690304</v>
      </c>
      <c r="G954" s="3">
        <f t="shared" si="140"/>
        <v>1.5255203158961672E-2</v>
      </c>
      <c r="H954" s="3">
        <f>1-E954/MAX(E$2:E954)</f>
        <v>0.65745933437691417</v>
      </c>
      <c r="I954" s="2">
        <f t="shared" si="143"/>
        <v>1982.926666666667</v>
      </c>
      <c r="J954" s="2">
        <f t="shared" si="146"/>
        <v>1918.5883333333334</v>
      </c>
      <c r="K954" s="2">
        <f t="shared" si="147"/>
        <v>1895.8816666666669</v>
      </c>
      <c r="L954" s="2">
        <f t="shared" si="148"/>
        <v>1849.1729166666664</v>
      </c>
      <c r="M954" s="2">
        <f t="shared" si="149"/>
        <v>1872.7608333333328</v>
      </c>
      <c r="N954" s="2">
        <f t="shared" si="144"/>
        <v>1872.6051388888889</v>
      </c>
      <c r="O954" s="4" t="str">
        <f t="shared" si="145"/>
        <v>买</v>
      </c>
      <c r="P954" s="4" t="str">
        <f t="shared" si="141"/>
        <v/>
      </c>
      <c r="Q954" s="3">
        <f>IF(O953="买",E954/E953-1,0)-IF(P954=1,计算结果!B$17,0)</f>
        <v>1.5255203158961672E-2</v>
      </c>
      <c r="R954" s="2">
        <f t="shared" si="142"/>
        <v>4.000869885464402</v>
      </c>
      <c r="S954" s="3">
        <f>1-R954/MAX(R$2:R954)</f>
        <v>0.2158442269564167</v>
      </c>
    </row>
    <row r="955" spans="1:19" x14ac:dyDescent="0.15">
      <c r="A955" s="1">
        <v>39790</v>
      </c>
      <c r="B955">
        <v>2040.47</v>
      </c>
      <c r="C955">
        <v>2095.4699999999998</v>
      </c>
      <c r="D955">
        <v>2033.98</v>
      </c>
      <c r="E955" s="2">
        <v>2095.04</v>
      </c>
      <c r="F955" s="16">
        <v>89176047616</v>
      </c>
      <c r="G955" s="3">
        <f t="shared" si="140"/>
        <v>4.0662037175016597E-2</v>
      </c>
      <c r="H955" s="3">
        <f>1-E955/MAX(E$2:E955)</f>
        <v>0.64353093309739329</v>
      </c>
      <c r="I955" s="2">
        <f t="shared" si="143"/>
        <v>2030.3833333333332</v>
      </c>
      <c r="J955" s="2">
        <f t="shared" si="146"/>
        <v>1962.7750000000003</v>
      </c>
      <c r="K955" s="2">
        <f t="shared" si="147"/>
        <v>1909.4325000000001</v>
      </c>
      <c r="L955" s="2">
        <f t="shared" si="148"/>
        <v>1868.6429166666665</v>
      </c>
      <c r="M955" s="2">
        <f t="shared" si="149"/>
        <v>1871.8481249999995</v>
      </c>
      <c r="N955" s="2">
        <f t="shared" si="144"/>
        <v>1883.3078472222221</v>
      </c>
      <c r="O955" s="4" t="str">
        <f t="shared" si="145"/>
        <v>买</v>
      </c>
      <c r="P955" s="4" t="str">
        <f t="shared" si="141"/>
        <v/>
      </c>
      <c r="Q955" s="3">
        <f>IF(O954="买",E955/E954-1,0)-IF(P955=1,计算结果!B$17,0)</f>
        <v>4.0662037175016597E-2</v>
      </c>
      <c r="R955" s="2">
        <f t="shared" si="142"/>
        <v>4.1635534054795595</v>
      </c>
      <c r="S955" s="3">
        <f>1-R955/MAX(R$2:R955)</f>
        <v>0.18395885576191462</v>
      </c>
    </row>
    <row r="956" spans="1:19" x14ac:dyDescent="0.15">
      <c r="A956" s="1">
        <v>39791</v>
      </c>
      <c r="B956">
        <v>2104.12</v>
      </c>
      <c r="C956">
        <v>2107.6</v>
      </c>
      <c r="D956">
        <v>2038.07</v>
      </c>
      <c r="E956" s="2">
        <v>2040.85</v>
      </c>
      <c r="F956" s="16">
        <v>77546692608</v>
      </c>
      <c r="G956" s="3">
        <f t="shared" si="140"/>
        <v>-2.5865854589888548E-2</v>
      </c>
      <c r="H956" s="3">
        <f>1-E956/MAX(E$2:E956)</f>
        <v>0.65275131014768939</v>
      </c>
      <c r="I956" s="2">
        <f t="shared" si="143"/>
        <v>2049.69</v>
      </c>
      <c r="J956" s="2">
        <f t="shared" si="146"/>
        <v>1992.2166666666669</v>
      </c>
      <c r="K956" s="2">
        <f t="shared" si="147"/>
        <v>1919.4425000000001</v>
      </c>
      <c r="L956" s="2">
        <f t="shared" si="148"/>
        <v>1883.2024999999996</v>
      </c>
      <c r="M956" s="2">
        <f t="shared" si="149"/>
        <v>1868.0422916666666</v>
      </c>
      <c r="N956" s="2">
        <f t="shared" si="144"/>
        <v>1890.229097222222</v>
      </c>
      <c r="O956" s="4" t="str">
        <f t="shared" si="145"/>
        <v>买</v>
      </c>
      <c r="P956" s="4" t="str">
        <f t="shared" si="141"/>
        <v/>
      </c>
      <c r="Q956" s="3">
        <f>IF(O955="买",E956/E955-1,0)-IF(P956=1,计算结果!B$17,0)</f>
        <v>-2.5865854589888548E-2</v>
      </c>
      <c r="R956" s="2">
        <f t="shared" si="142"/>
        <v>4.0558595385161897</v>
      </c>
      <c r="S956" s="3">
        <f>1-R956/MAX(R$2:R956)</f>
        <v>0.20506645733814333</v>
      </c>
    </row>
    <row r="957" spans="1:19" x14ac:dyDescent="0.15">
      <c r="A957" s="1">
        <v>39792</v>
      </c>
      <c r="B957">
        <v>2028.51</v>
      </c>
      <c r="C957">
        <v>2096.39</v>
      </c>
      <c r="D957">
        <v>2014.28</v>
      </c>
      <c r="E957" s="2">
        <v>2096.39</v>
      </c>
      <c r="F957" s="16">
        <v>70751387648</v>
      </c>
      <c r="G957" s="3">
        <f t="shared" si="140"/>
        <v>2.7214150966509143E-2</v>
      </c>
      <c r="H957" s="3">
        <f>1-E957/MAX(E$2:E957)</f>
        <v>0.64330123187912613</v>
      </c>
      <c r="I957" s="2">
        <f t="shared" si="143"/>
        <v>2077.4266666666663</v>
      </c>
      <c r="J957" s="2">
        <f t="shared" si="146"/>
        <v>2030.1766666666665</v>
      </c>
      <c r="K957" s="2">
        <f t="shared" si="147"/>
        <v>1941.0049999999999</v>
      </c>
      <c r="L957" s="2">
        <f t="shared" si="148"/>
        <v>1901.81125</v>
      </c>
      <c r="M957" s="2">
        <f t="shared" si="149"/>
        <v>1864.9741666666669</v>
      </c>
      <c r="N957" s="2">
        <f t="shared" si="144"/>
        <v>1902.5968055555556</v>
      </c>
      <c r="O957" s="4" t="str">
        <f t="shared" si="145"/>
        <v>买</v>
      </c>
      <c r="P957" s="4" t="str">
        <f t="shared" si="141"/>
        <v/>
      </c>
      <c r="Q957" s="3">
        <f>IF(O956="买",E957/E956-1,0)-IF(P957=1,计算结果!B$17,0)</f>
        <v>2.7214150966509143E-2</v>
      </c>
      <c r="R957" s="2">
        <f t="shared" si="142"/>
        <v>4.1662363122963253</v>
      </c>
      <c r="S957" s="3">
        <f>1-R957/MAX(R$2:R957)</f>
        <v>0.18343301589980165</v>
      </c>
    </row>
    <row r="958" spans="1:19" x14ac:dyDescent="0.15">
      <c r="A958" s="1">
        <v>39793</v>
      </c>
      <c r="B958">
        <v>2087.4299999999998</v>
      </c>
      <c r="C958">
        <v>2107.29</v>
      </c>
      <c r="D958">
        <v>2043.62</v>
      </c>
      <c r="E958" s="2">
        <v>2046.34</v>
      </c>
      <c r="F958" s="16">
        <v>63777697792</v>
      </c>
      <c r="G958" s="3">
        <f t="shared" si="140"/>
        <v>-2.3874374520008179E-2</v>
      </c>
      <c r="H958" s="3">
        <f>1-E958/MAX(E$2:E958)</f>
        <v>0.65181719186006948</v>
      </c>
      <c r="I958" s="2">
        <f t="shared" si="143"/>
        <v>2061.1933333333332</v>
      </c>
      <c r="J958" s="2">
        <f t="shared" si="146"/>
        <v>2045.7883333333332</v>
      </c>
      <c r="K958" s="2">
        <f t="shared" si="147"/>
        <v>1958.675833333333</v>
      </c>
      <c r="L958" s="2">
        <f t="shared" si="148"/>
        <v>1917.1658333333332</v>
      </c>
      <c r="M958" s="2">
        <f t="shared" si="149"/>
        <v>1863.2583333333332</v>
      </c>
      <c r="N958" s="2">
        <f t="shared" si="144"/>
        <v>1913.0333333333331</v>
      </c>
      <c r="O958" s="4" t="str">
        <f t="shared" si="145"/>
        <v>买</v>
      </c>
      <c r="P958" s="4" t="str">
        <f t="shared" si="141"/>
        <v/>
      </c>
      <c r="Q958" s="3">
        <f>IF(O957="买",E958/E957-1,0)-IF(P958=1,计算结果!B$17,0)</f>
        <v>-2.3874374520008179E-2</v>
      </c>
      <c r="R958" s="2">
        <f t="shared" si="142"/>
        <v>4.0667700262377053</v>
      </c>
      <c r="S958" s="3">
        <f>1-R958/MAX(R$2:R958)</f>
        <v>0.20292804189888325</v>
      </c>
    </row>
    <row r="959" spans="1:19" x14ac:dyDescent="0.15">
      <c r="A959" s="1">
        <v>39794</v>
      </c>
      <c r="B959">
        <v>2027.07</v>
      </c>
      <c r="C959">
        <v>2038.19</v>
      </c>
      <c r="D959">
        <v>1936.28</v>
      </c>
      <c r="E959" s="2">
        <v>1960.38</v>
      </c>
      <c r="F959" s="16">
        <v>54866550784</v>
      </c>
      <c r="G959" s="3">
        <f t="shared" si="140"/>
        <v>-4.2006704653185567E-2</v>
      </c>
      <c r="H959" s="3">
        <f>1-E959/MAX(E$2:E959)</f>
        <v>0.66644320424692027</v>
      </c>
      <c r="I959" s="2">
        <f t="shared" si="143"/>
        <v>2034.37</v>
      </c>
      <c r="J959" s="2">
        <f t="shared" si="146"/>
        <v>2042.03</v>
      </c>
      <c r="K959" s="2">
        <f t="shared" si="147"/>
        <v>1968.4166666666667</v>
      </c>
      <c r="L959" s="2">
        <f t="shared" si="148"/>
        <v>1923.7787499999997</v>
      </c>
      <c r="M959" s="2">
        <f t="shared" si="149"/>
        <v>1860.2985416666668</v>
      </c>
      <c r="N959" s="2">
        <f t="shared" si="144"/>
        <v>1917.4979861111112</v>
      </c>
      <c r="O959" s="4" t="str">
        <f t="shared" si="145"/>
        <v>买</v>
      </c>
      <c r="P959" s="4" t="str">
        <f t="shared" si="141"/>
        <v/>
      </c>
      <c r="Q959" s="3">
        <f>IF(O958="买",E959/E958-1,0)-IF(P959=1,计算结果!B$17,0)</f>
        <v>-4.2006704653185567E-2</v>
      </c>
      <c r="R959" s="2">
        <f t="shared" si="142"/>
        <v>3.8959384188531105</v>
      </c>
      <c r="S959" s="3">
        <f>1-R959/MAX(R$2:R959)</f>
        <v>0.23641040823017312</v>
      </c>
    </row>
    <row r="960" spans="1:19" x14ac:dyDescent="0.15">
      <c r="A960" s="1">
        <v>39797</v>
      </c>
      <c r="B960">
        <v>1991.55</v>
      </c>
      <c r="C960">
        <v>2006.22</v>
      </c>
      <c r="D960">
        <v>1941.05</v>
      </c>
      <c r="E960" s="2">
        <v>1975.03</v>
      </c>
      <c r="F960" s="16">
        <v>40756445184</v>
      </c>
      <c r="G960" s="3">
        <f t="shared" si="140"/>
        <v>7.4730409410419529E-3</v>
      </c>
      <c r="H960" s="3">
        <f>1-E960/MAX(E$2:E960)</f>
        <v>0.66395052065609472</v>
      </c>
      <c r="I960" s="2">
        <f t="shared" si="143"/>
        <v>1993.9166666666667</v>
      </c>
      <c r="J960" s="2">
        <f t="shared" si="146"/>
        <v>2035.6716666666669</v>
      </c>
      <c r="K960" s="2">
        <f t="shared" si="147"/>
        <v>1977.13</v>
      </c>
      <c r="L960" s="2">
        <f t="shared" si="148"/>
        <v>1931.8483333333331</v>
      </c>
      <c r="M960" s="2">
        <f t="shared" si="149"/>
        <v>1859.3016666666665</v>
      </c>
      <c r="N960" s="2">
        <f t="shared" si="144"/>
        <v>1922.76</v>
      </c>
      <c r="O960" s="4" t="str">
        <f t="shared" si="145"/>
        <v>买</v>
      </c>
      <c r="P960" s="4" t="str">
        <f t="shared" si="141"/>
        <v/>
      </c>
      <c r="Q960" s="3">
        <f>IF(O959="买",E960/E959-1,0)-IF(P960=1,计算结果!B$17,0)</f>
        <v>7.4730409410419529E-3</v>
      </c>
      <c r="R960" s="2">
        <f t="shared" si="142"/>
        <v>3.9250529261609781</v>
      </c>
      <c r="S960" s="3">
        <f>1-R960/MAX(R$2:R960)</f>
        <v>0.23070407194872367</v>
      </c>
    </row>
    <row r="961" spans="1:19" x14ac:dyDescent="0.15">
      <c r="A961" s="1">
        <v>39798</v>
      </c>
      <c r="B961">
        <v>1956.99</v>
      </c>
      <c r="C961">
        <v>1994.96</v>
      </c>
      <c r="D961">
        <v>1919.87</v>
      </c>
      <c r="E961" s="2">
        <v>1994.45</v>
      </c>
      <c r="F961" s="16">
        <v>38552248320</v>
      </c>
      <c r="G961" s="3">
        <f t="shared" si="140"/>
        <v>9.8327620339944133E-3</v>
      </c>
      <c r="H961" s="3">
        <f>1-E961/MAX(E$2:E961)</f>
        <v>0.66064622609405843</v>
      </c>
      <c r="I961" s="2">
        <f t="shared" si="143"/>
        <v>1976.62</v>
      </c>
      <c r="J961" s="2">
        <f t="shared" si="146"/>
        <v>2018.9066666666668</v>
      </c>
      <c r="K961" s="2">
        <f t="shared" si="147"/>
        <v>1990.8408333333334</v>
      </c>
      <c r="L961" s="2">
        <f t="shared" si="148"/>
        <v>1939.874583333333</v>
      </c>
      <c r="M961" s="2">
        <f t="shared" si="149"/>
        <v>1859.2839583333332</v>
      </c>
      <c r="N961" s="2">
        <f t="shared" si="144"/>
        <v>1929.9997916666664</v>
      </c>
      <c r="O961" s="4" t="str">
        <f t="shared" si="145"/>
        <v>买</v>
      </c>
      <c r="P961" s="4" t="str">
        <f t="shared" si="141"/>
        <v/>
      </c>
      <c r="Q961" s="3">
        <f>IF(O960="买",E961/E960-1,0)-IF(P961=1,计算结果!B$17,0)</f>
        <v>9.8327620339944133E-3</v>
      </c>
      <c r="R961" s="2">
        <f t="shared" si="142"/>
        <v>3.9636470375547526</v>
      </c>
      <c r="S961" s="3">
        <f>1-R961/MAX(R$2:R961)</f>
        <v>0.22313976815447456</v>
      </c>
    </row>
    <row r="962" spans="1:19" x14ac:dyDescent="0.15">
      <c r="A962" s="1">
        <v>39799</v>
      </c>
      <c r="B962">
        <v>2002.03</v>
      </c>
      <c r="C962">
        <v>2030.39</v>
      </c>
      <c r="D962">
        <v>1995.65</v>
      </c>
      <c r="E962" s="2">
        <v>2001.42</v>
      </c>
      <c r="F962" s="16">
        <v>49120178176</v>
      </c>
      <c r="G962" s="3">
        <f t="shared" si="140"/>
        <v>3.4946977863572481E-3</v>
      </c>
      <c r="H962" s="3">
        <f>1-E962/MAX(E$2:E962)</f>
        <v>0.65946028721159733</v>
      </c>
      <c r="I962" s="2">
        <f t="shared" si="143"/>
        <v>1990.3</v>
      </c>
      <c r="J962" s="2">
        <f t="shared" si="146"/>
        <v>2012.335</v>
      </c>
      <c r="K962" s="2">
        <f t="shared" si="147"/>
        <v>2002.2758333333331</v>
      </c>
      <c r="L962" s="2">
        <f t="shared" si="148"/>
        <v>1945.1804166666661</v>
      </c>
      <c r="M962" s="2">
        <f t="shared" si="149"/>
        <v>1861.2518749999997</v>
      </c>
      <c r="N962" s="2">
        <f t="shared" si="144"/>
        <v>1936.2360416666663</v>
      </c>
      <c r="O962" s="4" t="str">
        <f t="shared" si="145"/>
        <v>买</v>
      </c>
      <c r="P962" s="4" t="str">
        <f t="shared" si="141"/>
        <v/>
      </c>
      <c r="Q962" s="3">
        <f>IF(O961="买",E962/E961-1,0)-IF(P962=1,计算结果!B$17,0)</f>
        <v>3.4946977863572481E-3</v>
      </c>
      <c r="R962" s="2">
        <f t="shared" si="142"/>
        <v>3.9774987860827968</v>
      </c>
      <c r="S962" s="3">
        <f>1-R962/MAX(R$2:R962)</f>
        <v>0.22042487642193498</v>
      </c>
    </row>
    <row r="963" spans="1:19" x14ac:dyDescent="0.15">
      <c r="A963" s="1">
        <v>39800</v>
      </c>
      <c r="B963">
        <v>2001.05</v>
      </c>
      <c r="C963">
        <v>2045.94</v>
      </c>
      <c r="D963">
        <v>1982.43</v>
      </c>
      <c r="E963" s="2">
        <v>2045.1</v>
      </c>
      <c r="F963" s="16">
        <v>48455151616</v>
      </c>
      <c r="G963" s="3">
        <f t="shared" ref="G963:G1026" si="150">E963/E962-1</f>
        <v>2.1824504601732686E-2</v>
      </c>
      <c r="H963" s="3">
        <f>1-E963/MAX(E$2:E963)</f>
        <v>0.65202817668277413</v>
      </c>
      <c r="I963" s="2">
        <f t="shared" si="143"/>
        <v>2013.6566666666665</v>
      </c>
      <c r="J963" s="2">
        <f t="shared" si="146"/>
        <v>2003.7866666666666</v>
      </c>
      <c r="K963" s="2">
        <f t="shared" si="147"/>
        <v>2016.9816666666666</v>
      </c>
      <c r="L963" s="2">
        <f t="shared" si="148"/>
        <v>1949.4074999999993</v>
      </c>
      <c r="M963" s="2">
        <f t="shared" si="149"/>
        <v>1862.4937499999999</v>
      </c>
      <c r="N963" s="2">
        <f t="shared" si="144"/>
        <v>1942.9609722222219</v>
      </c>
      <c r="O963" s="4" t="str">
        <f t="shared" si="145"/>
        <v>买</v>
      </c>
      <c r="P963" s="4" t="str">
        <f t="shared" si="141"/>
        <v/>
      </c>
      <c r="Q963" s="3">
        <f>IF(O962="买",E963/E962-1,0)-IF(P963=1,计算结果!B$17,0)</f>
        <v>2.1824504601732686E-2</v>
      </c>
      <c r="R963" s="2">
        <f t="shared" si="142"/>
        <v>4.0643057266430471</v>
      </c>
      <c r="S963" s="3">
        <f>1-R963/MAX(R$2:R963)</f>
        <v>0.20341103555000917</v>
      </c>
    </row>
    <row r="964" spans="1:19" x14ac:dyDescent="0.15">
      <c r="A964" s="1">
        <v>39801</v>
      </c>
      <c r="B964">
        <v>2037.37</v>
      </c>
      <c r="C964">
        <v>2075.38</v>
      </c>
      <c r="D964">
        <v>2033.11</v>
      </c>
      <c r="E964" s="2">
        <v>2052.11</v>
      </c>
      <c r="F964" s="16">
        <v>53410394112</v>
      </c>
      <c r="G964" s="3">
        <f t="shared" si="150"/>
        <v>3.4277052466873403E-3</v>
      </c>
      <c r="H964" s="3">
        <f>1-E964/MAX(E$2:E964)</f>
        <v>0.65083543183829029</v>
      </c>
      <c r="I964" s="2">
        <f t="shared" si="143"/>
        <v>2032.8766666666668</v>
      </c>
      <c r="J964" s="2">
        <f t="shared" si="146"/>
        <v>2004.7483333333332</v>
      </c>
      <c r="K964" s="2">
        <f t="shared" si="147"/>
        <v>2025.2683333333334</v>
      </c>
      <c r="L964" s="2">
        <f t="shared" si="148"/>
        <v>1952.1112499999992</v>
      </c>
      <c r="M964" s="2">
        <f t="shared" si="149"/>
        <v>1864.941458333333</v>
      </c>
      <c r="N964" s="2">
        <f t="shared" si="144"/>
        <v>1947.4403472222218</v>
      </c>
      <c r="O964" s="4" t="str">
        <f t="shared" si="145"/>
        <v>买</v>
      </c>
      <c r="P964" s="4" t="str">
        <f t="shared" ref="P964:P1027" si="151">IF(O963&lt;&gt;O964,1,"")</f>
        <v/>
      </c>
      <c r="Q964" s="3">
        <f>IF(O963="买",E964/E963-1,0)-IF(P964=1,计算结果!B$17,0)</f>
        <v>3.4277052466873403E-3</v>
      </c>
      <c r="R964" s="2">
        <f t="shared" ref="R964:R1027" si="152">IFERROR(R963*(1+Q964),R963)</f>
        <v>4.0782369687064026</v>
      </c>
      <c r="S964" s="3">
        <f>1-R964/MAX(R$2:R964)</f>
        <v>0.20068056337711082</v>
      </c>
    </row>
    <row r="965" spans="1:19" x14ac:dyDescent="0.15">
      <c r="A965" s="1">
        <v>39804</v>
      </c>
      <c r="B965">
        <v>2050.77</v>
      </c>
      <c r="C965">
        <v>2055.37</v>
      </c>
      <c r="D965">
        <v>1993.33</v>
      </c>
      <c r="E965" s="2">
        <v>2017.55</v>
      </c>
      <c r="F965" s="16">
        <v>43843461120</v>
      </c>
      <c r="G965" s="3">
        <f t="shared" si="150"/>
        <v>-1.684120246965326E-2</v>
      </c>
      <c r="H965" s="3">
        <f>1-E965/MAX(E$2:E965)</f>
        <v>0.6567157830259307</v>
      </c>
      <c r="I965" s="2">
        <f t="shared" ref="I965:I1028" si="153">AVERAGE(E963:E965)</f>
        <v>2038.2533333333333</v>
      </c>
      <c r="J965" s="2">
        <f t="shared" si="146"/>
        <v>2014.2766666666666</v>
      </c>
      <c r="K965" s="2">
        <f t="shared" si="147"/>
        <v>2028.1533333333334</v>
      </c>
      <c r="L965" s="2">
        <f t="shared" si="148"/>
        <v>1959.5166666666662</v>
      </c>
      <c r="M965" s="2">
        <f t="shared" si="149"/>
        <v>1867.0912500000002</v>
      </c>
      <c r="N965" s="2">
        <f t="shared" ref="N965:N1028" si="154">IFERROR(AVERAGE(K965:M965),"")</f>
        <v>1951.5870833333331</v>
      </c>
      <c r="O965" s="4" t="str">
        <f t="shared" ref="O965:O1028" si="155">IF(E965&gt;N965,"买","卖")</f>
        <v>买</v>
      </c>
      <c r="P965" s="4" t="str">
        <f t="shared" si="151"/>
        <v/>
      </c>
      <c r="Q965" s="3">
        <f>IF(O964="买",E965/E964-1,0)-IF(P965=1,计算结果!B$17,0)</f>
        <v>-1.684120246965326E-2</v>
      </c>
      <c r="R965" s="2">
        <f t="shared" si="152"/>
        <v>4.0095545541971935</v>
      </c>
      <c r="S965" s="3">
        <f>1-R965/MAX(R$2:R965)</f>
        <v>0.21414206384720591</v>
      </c>
    </row>
    <row r="966" spans="1:19" x14ac:dyDescent="0.15">
      <c r="A966" s="1">
        <v>39805</v>
      </c>
      <c r="B966">
        <v>2019.23</v>
      </c>
      <c r="C966">
        <v>2019.23</v>
      </c>
      <c r="D966">
        <v>1918.43</v>
      </c>
      <c r="E966" s="2">
        <v>1918.95</v>
      </c>
      <c r="F966" s="16">
        <v>50825764864</v>
      </c>
      <c r="G966" s="3">
        <f t="shared" si="150"/>
        <v>-4.8871155609526373E-2</v>
      </c>
      <c r="H966" s="3">
        <f>1-E966/MAX(E$2:E966)</f>
        <v>0.67349247941196488</v>
      </c>
      <c r="I966" s="2">
        <f t="shared" si="153"/>
        <v>1996.2033333333331</v>
      </c>
      <c r="J966" s="2">
        <f t="shared" si="146"/>
        <v>2004.93</v>
      </c>
      <c r="K966" s="2">
        <f t="shared" si="147"/>
        <v>2020.3008333333335</v>
      </c>
      <c r="L966" s="2">
        <f t="shared" si="148"/>
        <v>1958.0912499999997</v>
      </c>
      <c r="M966" s="2">
        <f t="shared" si="149"/>
        <v>1869.1339583333336</v>
      </c>
      <c r="N966" s="2">
        <f t="shared" si="154"/>
        <v>1949.1753472222224</v>
      </c>
      <c r="O966" s="4" t="str">
        <f t="shared" si="155"/>
        <v>卖</v>
      </c>
      <c r="P966" s="4">
        <f t="shared" si="151"/>
        <v>1</v>
      </c>
      <c r="Q966" s="3">
        <f>IF(O965="买",E966/E965-1,0)-IF(P966=1,计算结果!B$17,0)</f>
        <v>-4.8871155609526373E-2</v>
      </c>
      <c r="R966" s="2">
        <f t="shared" si="152"/>
        <v>3.8136029896541372</v>
      </c>
      <c r="S966" s="3">
        <f>1-R966/MAX(R$2:R966)</f>
        <v>0.25254784933191043</v>
      </c>
    </row>
    <row r="967" spans="1:19" x14ac:dyDescent="0.15">
      <c r="A967" s="1">
        <v>39806</v>
      </c>
      <c r="B967">
        <v>1893.22</v>
      </c>
      <c r="C967">
        <v>1912.78</v>
      </c>
      <c r="D967">
        <v>1872.65</v>
      </c>
      <c r="E967" s="2">
        <v>1887.07</v>
      </c>
      <c r="F967" s="16">
        <v>34210527232</v>
      </c>
      <c r="G967" s="3">
        <f t="shared" si="150"/>
        <v>-1.6613252038875537E-2</v>
      </c>
      <c r="H967" s="3">
        <f>1-E967/MAX(E$2:E967)</f>
        <v>0.6789168311440823</v>
      </c>
      <c r="I967" s="2">
        <f t="shared" si="153"/>
        <v>1941.1899999999998</v>
      </c>
      <c r="J967" s="2">
        <f t="shared" si="146"/>
        <v>1987.0333333333335</v>
      </c>
      <c r="K967" s="2">
        <f t="shared" si="147"/>
        <v>2002.97</v>
      </c>
      <c r="L967" s="2">
        <f t="shared" si="148"/>
        <v>1956.2012499999998</v>
      </c>
      <c r="M967" s="2">
        <f t="shared" si="149"/>
        <v>1870.2550000000001</v>
      </c>
      <c r="N967" s="2">
        <f t="shared" si="154"/>
        <v>1943.1420833333334</v>
      </c>
      <c r="O967" s="4" t="str">
        <f t="shared" si="155"/>
        <v>卖</v>
      </c>
      <c r="P967" s="4" t="str">
        <f t="shared" si="151"/>
        <v/>
      </c>
      <c r="Q967" s="3">
        <f>IF(O966="买",E967/E966-1,0)-IF(P967=1,计算结果!B$17,0)</f>
        <v>0</v>
      </c>
      <c r="R967" s="2">
        <f t="shared" si="152"/>
        <v>3.8136029896541372</v>
      </c>
      <c r="S967" s="3">
        <f>1-R967/MAX(R$2:R967)</f>
        <v>0.25254784933191043</v>
      </c>
    </row>
    <row r="968" spans="1:19" x14ac:dyDescent="0.15">
      <c r="A968" s="1">
        <v>39807</v>
      </c>
      <c r="B968">
        <v>1891.53</v>
      </c>
      <c r="C968">
        <v>1902.71</v>
      </c>
      <c r="D968">
        <v>1848.71</v>
      </c>
      <c r="E968" s="2">
        <v>1870.77</v>
      </c>
      <c r="F968" s="16">
        <v>30805997568</v>
      </c>
      <c r="G968" s="3">
        <f t="shared" si="150"/>
        <v>-8.637729390006732E-3</v>
      </c>
      <c r="H968" s="3">
        <f>1-E968/MAX(E$2:E968)</f>
        <v>0.68169026066834548</v>
      </c>
      <c r="I968" s="2">
        <f t="shared" si="153"/>
        <v>1892.2633333333333</v>
      </c>
      <c r="J968" s="2">
        <f t="shared" ref="J968:J1031" si="156">AVERAGE(E963:E968)</f>
        <v>1965.2583333333334</v>
      </c>
      <c r="K968" s="2">
        <f t="shared" si="147"/>
        <v>1988.7966666666669</v>
      </c>
      <c r="L968" s="2">
        <f t="shared" si="148"/>
        <v>1954.1195833333331</v>
      </c>
      <c r="M968" s="2">
        <f t="shared" si="149"/>
        <v>1869.7141666666669</v>
      </c>
      <c r="N968" s="2">
        <f t="shared" si="154"/>
        <v>1937.5434722222224</v>
      </c>
      <c r="O968" s="4" t="str">
        <f t="shared" si="155"/>
        <v>卖</v>
      </c>
      <c r="P968" s="4" t="str">
        <f t="shared" si="151"/>
        <v/>
      </c>
      <c r="Q968" s="3">
        <f>IF(O967="买",E968/E967-1,0)-IF(P968=1,计算结果!B$17,0)</f>
        <v>0</v>
      </c>
      <c r="R968" s="2">
        <f t="shared" si="152"/>
        <v>3.8136029896541372</v>
      </c>
      <c r="S968" s="3">
        <f>1-R968/MAX(R$2:R968)</f>
        <v>0.25254784933191043</v>
      </c>
    </row>
    <row r="969" spans="1:19" x14ac:dyDescent="0.15">
      <c r="A969" s="1">
        <v>39808</v>
      </c>
      <c r="B969">
        <v>1868.34</v>
      </c>
      <c r="C969">
        <v>1881.08</v>
      </c>
      <c r="D969">
        <v>1850.5</v>
      </c>
      <c r="E969" s="2">
        <v>1862.1</v>
      </c>
      <c r="F969" s="16">
        <v>28536313856</v>
      </c>
      <c r="G969" s="3">
        <f t="shared" si="150"/>
        <v>-4.6344553312273051E-3</v>
      </c>
      <c r="H969" s="3">
        <f>1-E969/MAX(E$2:E969)</f>
        <v>0.68316545293677255</v>
      </c>
      <c r="I969" s="2">
        <f t="shared" si="153"/>
        <v>1873.3133333333335</v>
      </c>
      <c r="J969" s="2">
        <f t="shared" si="156"/>
        <v>1934.7583333333332</v>
      </c>
      <c r="K969" s="2">
        <f t="shared" si="147"/>
        <v>1969.2724999999998</v>
      </c>
      <c r="L969" s="2">
        <f t="shared" si="148"/>
        <v>1955.1387499999998</v>
      </c>
      <c r="M969" s="2">
        <f t="shared" si="149"/>
        <v>1869.3118750000003</v>
      </c>
      <c r="N969" s="2">
        <f t="shared" si="154"/>
        <v>1931.2410416666669</v>
      </c>
      <c r="O969" s="4" t="str">
        <f t="shared" si="155"/>
        <v>卖</v>
      </c>
      <c r="P969" s="4" t="str">
        <f t="shared" si="151"/>
        <v/>
      </c>
      <c r="Q969" s="3">
        <f>IF(O968="买",E969/E968-1,0)-IF(P969=1,计算结果!B$17,0)</f>
        <v>0</v>
      </c>
      <c r="R969" s="2">
        <f t="shared" si="152"/>
        <v>3.8136029896541372</v>
      </c>
      <c r="S969" s="3">
        <f>1-R969/MAX(R$2:R969)</f>
        <v>0.25254784933191043</v>
      </c>
    </row>
    <row r="970" spans="1:19" x14ac:dyDescent="0.15">
      <c r="A970" s="1">
        <v>39811</v>
      </c>
      <c r="B970">
        <v>1852.41</v>
      </c>
      <c r="C970">
        <v>1861.3</v>
      </c>
      <c r="D970">
        <v>1816.06</v>
      </c>
      <c r="E970" s="2">
        <v>1854.76</v>
      </c>
      <c r="F970" s="16">
        <v>29329563648</v>
      </c>
      <c r="G970" s="3">
        <f t="shared" si="150"/>
        <v>-3.9417861554158495E-3</v>
      </c>
      <c r="H970" s="3">
        <f>1-E970/MAX(E$2:E970)</f>
        <v>0.6844143469679439</v>
      </c>
      <c r="I970" s="2">
        <f t="shared" si="153"/>
        <v>1862.5433333333333</v>
      </c>
      <c r="J970" s="2">
        <f t="shared" si="156"/>
        <v>1901.8666666666668</v>
      </c>
      <c r="K970" s="2">
        <f t="shared" si="147"/>
        <v>1953.3074999999999</v>
      </c>
      <c r="L970" s="2">
        <f t="shared" si="148"/>
        <v>1955.9916666666666</v>
      </c>
      <c r="M970" s="2">
        <f t="shared" si="149"/>
        <v>1869.758541666667</v>
      </c>
      <c r="N970" s="2">
        <f t="shared" si="154"/>
        <v>1926.3525694444445</v>
      </c>
      <c r="O970" s="4" t="str">
        <f t="shared" si="155"/>
        <v>卖</v>
      </c>
      <c r="P970" s="4" t="str">
        <f t="shared" si="151"/>
        <v/>
      </c>
      <c r="Q970" s="3">
        <f>IF(O969="买",E970/E969-1,0)-IF(P970=1,计算结果!B$17,0)</f>
        <v>0</v>
      </c>
      <c r="R970" s="2">
        <f t="shared" si="152"/>
        <v>3.8136029896541372</v>
      </c>
      <c r="S970" s="3">
        <f>1-R970/MAX(R$2:R970)</f>
        <v>0.25254784933191043</v>
      </c>
    </row>
    <row r="971" spans="1:19" x14ac:dyDescent="0.15">
      <c r="A971" s="1">
        <v>39812</v>
      </c>
      <c r="B971">
        <v>1852.95</v>
      </c>
      <c r="C971">
        <v>1867.41</v>
      </c>
      <c r="D971">
        <v>1824.53</v>
      </c>
      <c r="E971" s="2">
        <v>1833.44</v>
      </c>
      <c r="F971" s="16">
        <v>29628506112</v>
      </c>
      <c r="G971" s="3">
        <f t="shared" si="150"/>
        <v>-1.1494748646725172E-2</v>
      </c>
      <c r="H971" s="3">
        <f>1-E971/MAX(E$2:E971)</f>
        <v>0.68804192472606007</v>
      </c>
      <c r="I971" s="2">
        <f t="shared" si="153"/>
        <v>1850.0999999999997</v>
      </c>
      <c r="J971" s="2">
        <f t="shared" si="156"/>
        <v>1871.1816666666666</v>
      </c>
      <c r="K971" s="2">
        <f t="shared" si="147"/>
        <v>1942.7291666666663</v>
      </c>
      <c r="L971" s="2">
        <f t="shared" si="148"/>
        <v>1955.5729166666667</v>
      </c>
      <c r="M971" s="2">
        <f t="shared" si="149"/>
        <v>1869.7306250000001</v>
      </c>
      <c r="N971" s="2">
        <f t="shared" si="154"/>
        <v>1922.6775694444443</v>
      </c>
      <c r="O971" s="4" t="str">
        <f t="shared" si="155"/>
        <v>卖</v>
      </c>
      <c r="P971" s="4" t="str">
        <f t="shared" si="151"/>
        <v/>
      </c>
      <c r="Q971" s="3">
        <f>IF(O970="买",E971/E970-1,0)-IF(P971=1,计算结果!B$17,0)</f>
        <v>0</v>
      </c>
      <c r="R971" s="2">
        <f t="shared" si="152"/>
        <v>3.8136029896541372</v>
      </c>
      <c r="S971" s="3">
        <f>1-R971/MAX(R$2:R971)</f>
        <v>0.25254784933191043</v>
      </c>
    </row>
    <row r="972" spans="1:19" x14ac:dyDescent="0.15">
      <c r="A972" s="1">
        <v>39813</v>
      </c>
      <c r="B972">
        <v>1835.1</v>
      </c>
      <c r="C972">
        <v>1844.42</v>
      </c>
      <c r="D972">
        <v>1813.73</v>
      </c>
      <c r="E972" s="2">
        <v>1817.72</v>
      </c>
      <c r="F972" s="16">
        <v>27291914240</v>
      </c>
      <c r="G972" s="3">
        <f t="shared" si="150"/>
        <v>-8.5740466009250893E-3</v>
      </c>
      <c r="H972" s="3">
        <f>1-E972/MAX(E$2:E972)</f>
        <v>0.69071666780099372</v>
      </c>
      <c r="I972" s="2">
        <f t="shared" si="153"/>
        <v>1835.3066666666666</v>
      </c>
      <c r="J972" s="2">
        <f t="shared" si="156"/>
        <v>1854.3100000000002</v>
      </c>
      <c r="K972" s="2">
        <f t="shared" si="147"/>
        <v>1929.62</v>
      </c>
      <c r="L972" s="2">
        <f t="shared" si="148"/>
        <v>1953.375</v>
      </c>
      <c r="M972" s="2">
        <f t="shared" si="149"/>
        <v>1870.483125</v>
      </c>
      <c r="N972" s="2">
        <f t="shared" si="154"/>
        <v>1917.8260416666665</v>
      </c>
      <c r="O972" s="4" t="str">
        <f t="shared" si="155"/>
        <v>卖</v>
      </c>
      <c r="P972" s="4" t="str">
        <f t="shared" si="151"/>
        <v/>
      </c>
      <c r="Q972" s="3">
        <f>IF(O971="买",E972/E971-1,0)-IF(P972=1,计算结果!B$17,0)</f>
        <v>0</v>
      </c>
      <c r="R972" s="2">
        <f t="shared" si="152"/>
        <v>3.8136029896541372</v>
      </c>
      <c r="S972" s="3">
        <f>1-R972/MAX(R$2:R972)</f>
        <v>0.25254784933191043</v>
      </c>
    </row>
    <row r="973" spans="1:19" x14ac:dyDescent="0.15">
      <c r="A973" s="1">
        <v>39818</v>
      </c>
      <c r="B973">
        <v>1848.33</v>
      </c>
      <c r="C973">
        <v>1882.96</v>
      </c>
      <c r="D973">
        <v>1837.84</v>
      </c>
      <c r="E973" s="2">
        <v>1882.96</v>
      </c>
      <c r="F973" s="16">
        <v>39217078272</v>
      </c>
      <c r="G973" s="3">
        <f t="shared" si="150"/>
        <v>3.5891116343551355E-2</v>
      </c>
      <c r="H973" s="3">
        <f>1-E973/MAX(E$2:E973)</f>
        <v>0.67961614374191792</v>
      </c>
      <c r="I973" s="2">
        <f t="shared" si="153"/>
        <v>1844.7066666666667</v>
      </c>
      <c r="J973" s="2">
        <f t="shared" si="156"/>
        <v>1853.625</v>
      </c>
      <c r="K973" s="2">
        <f t="shared" si="147"/>
        <v>1920.3291666666667</v>
      </c>
      <c r="L973" s="2">
        <f t="shared" si="148"/>
        <v>1955.585</v>
      </c>
      <c r="M973" s="2">
        <f t="shared" si="149"/>
        <v>1875.239166666667</v>
      </c>
      <c r="N973" s="2">
        <f t="shared" si="154"/>
        <v>1917.0511111111111</v>
      </c>
      <c r="O973" s="4" t="str">
        <f t="shared" si="155"/>
        <v>卖</v>
      </c>
      <c r="P973" s="4" t="str">
        <f t="shared" si="151"/>
        <v/>
      </c>
      <c r="Q973" s="3">
        <f>IF(O972="买",E973/E972-1,0)-IF(P973=1,计算结果!B$17,0)</f>
        <v>0</v>
      </c>
      <c r="R973" s="2">
        <f t="shared" si="152"/>
        <v>3.8136029896541372</v>
      </c>
      <c r="S973" s="3">
        <f>1-R973/MAX(R$2:R973)</f>
        <v>0.25254784933191043</v>
      </c>
    </row>
    <row r="974" spans="1:19" x14ac:dyDescent="0.15">
      <c r="A974" s="1">
        <v>39819</v>
      </c>
      <c r="B974">
        <v>1880.67</v>
      </c>
      <c r="C974">
        <v>1948.49</v>
      </c>
      <c r="D974">
        <v>1873.01</v>
      </c>
      <c r="E974" s="2">
        <v>1942.8</v>
      </c>
      <c r="F974" s="16">
        <v>59262169088</v>
      </c>
      <c r="G974" s="3">
        <f t="shared" si="150"/>
        <v>3.1779751030292624E-2</v>
      </c>
      <c r="H974" s="3">
        <f>1-E974/MAX(E$2:E974)</f>
        <v>0.66943442455591096</v>
      </c>
      <c r="I974" s="2">
        <f t="shared" si="153"/>
        <v>1881.16</v>
      </c>
      <c r="J974" s="2">
        <f t="shared" si="156"/>
        <v>1865.6299999999999</v>
      </c>
      <c r="K974" s="2">
        <f t="shared" ref="K974:K1037" si="157">AVERAGE(E963:E974)</f>
        <v>1915.4441666666669</v>
      </c>
      <c r="L974" s="2">
        <f t="shared" si="148"/>
        <v>1958.86</v>
      </c>
      <c r="M974" s="2">
        <f t="shared" si="149"/>
        <v>1880.1762500000004</v>
      </c>
      <c r="N974" s="2">
        <f t="shared" si="154"/>
        <v>1918.1601388888892</v>
      </c>
      <c r="O974" s="4" t="str">
        <f t="shared" si="155"/>
        <v>买</v>
      </c>
      <c r="P974" s="4">
        <f t="shared" si="151"/>
        <v>1</v>
      </c>
      <c r="Q974" s="3">
        <f>IF(O973="买",E974/E973-1,0)-IF(P974=1,计算结果!B$17,0)</f>
        <v>0</v>
      </c>
      <c r="R974" s="2">
        <f t="shared" si="152"/>
        <v>3.8136029896541372</v>
      </c>
      <c r="S974" s="3">
        <f>1-R974/MAX(R$2:R974)</f>
        <v>0.25254784933191043</v>
      </c>
    </row>
    <row r="975" spans="1:19" x14ac:dyDescent="0.15">
      <c r="A975" s="1">
        <v>39820</v>
      </c>
      <c r="B975">
        <v>1942.67</v>
      </c>
      <c r="C975">
        <v>1959.25</v>
      </c>
      <c r="D975">
        <v>1930.87</v>
      </c>
      <c r="E975" s="2">
        <v>1931.18</v>
      </c>
      <c r="F975" s="16">
        <v>50143416320</v>
      </c>
      <c r="G975" s="3">
        <f t="shared" si="150"/>
        <v>-5.9810582664195922E-3</v>
      </c>
      <c r="H975" s="3">
        <f>1-E975/MAX(E$2:E975)</f>
        <v>0.67141155652351459</v>
      </c>
      <c r="I975" s="2">
        <f t="shared" si="153"/>
        <v>1918.9800000000002</v>
      </c>
      <c r="J975" s="2">
        <f t="shared" si="156"/>
        <v>1877.1433333333334</v>
      </c>
      <c r="K975" s="2">
        <f t="shared" si="157"/>
        <v>1905.9508333333333</v>
      </c>
      <c r="L975" s="2">
        <f t="shared" si="148"/>
        <v>1961.4662500000002</v>
      </c>
      <c r="M975" s="2">
        <f t="shared" si="149"/>
        <v>1885.8629166666669</v>
      </c>
      <c r="N975" s="2">
        <f t="shared" si="154"/>
        <v>1917.7600000000002</v>
      </c>
      <c r="O975" s="4" t="str">
        <f t="shared" si="155"/>
        <v>买</v>
      </c>
      <c r="P975" s="4" t="str">
        <f t="shared" si="151"/>
        <v/>
      </c>
      <c r="Q975" s="3">
        <f>IF(O974="买",E975/E974-1,0)-IF(P975=1,计算结果!B$17,0)</f>
        <v>-5.9810582664195922E-3</v>
      </c>
      <c r="R975" s="2">
        <f t="shared" si="152"/>
        <v>3.7907936079680238</v>
      </c>
      <c r="S975" s="3">
        <f>1-R975/MAX(R$2:R975)</f>
        <v>0.25701840419641686</v>
      </c>
    </row>
    <row r="976" spans="1:19" x14ac:dyDescent="0.15">
      <c r="A976" s="1">
        <v>39821</v>
      </c>
      <c r="B976">
        <v>1894.66</v>
      </c>
      <c r="C976">
        <v>1902.8</v>
      </c>
      <c r="D976">
        <v>1873.65</v>
      </c>
      <c r="E976" s="2">
        <v>1887.99</v>
      </c>
      <c r="F976" s="16">
        <v>47210803200</v>
      </c>
      <c r="G976" s="3">
        <f t="shared" si="150"/>
        <v>-2.2364564670305231E-2</v>
      </c>
      <c r="H976" s="3">
        <f>1-E976/MAX(E$2:E976)</f>
        <v>0.67876029401755944</v>
      </c>
      <c r="I976" s="2">
        <f t="shared" si="153"/>
        <v>1920.6566666666668</v>
      </c>
      <c r="J976" s="2">
        <f t="shared" si="156"/>
        <v>1882.6816666666666</v>
      </c>
      <c r="K976" s="2">
        <f t="shared" si="157"/>
        <v>1892.2741666666668</v>
      </c>
      <c r="L976" s="2">
        <f t="shared" si="148"/>
        <v>1958.7712500000005</v>
      </c>
      <c r="M976" s="2">
        <f t="shared" si="149"/>
        <v>1889.828125</v>
      </c>
      <c r="N976" s="2">
        <f t="shared" si="154"/>
        <v>1913.6245138888892</v>
      </c>
      <c r="O976" s="4" t="str">
        <f t="shared" si="155"/>
        <v>卖</v>
      </c>
      <c r="P976" s="4">
        <f t="shared" si="151"/>
        <v>1</v>
      </c>
      <c r="Q976" s="3">
        <f>IF(O975="买",E976/E975-1,0)-IF(P976=1,计算结果!B$17,0)</f>
        <v>-2.2364564670305231E-2</v>
      </c>
      <c r="R976" s="2">
        <f t="shared" si="152"/>
        <v>3.7060141591708433</v>
      </c>
      <c r="S976" s="3">
        <f>1-R976/MAX(R$2:R976)</f>
        <v>0.27363486414461269</v>
      </c>
    </row>
    <row r="977" spans="1:19" x14ac:dyDescent="0.15">
      <c r="A977" s="1">
        <v>39822</v>
      </c>
      <c r="B977">
        <v>1886.49</v>
      </c>
      <c r="C977">
        <v>1923.42</v>
      </c>
      <c r="D977">
        <v>1886.49</v>
      </c>
      <c r="E977" s="2">
        <v>1918.36</v>
      </c>
      <c r="F977" s="16">
        <v>41511211008</v>
      </c>
      <c r="G977" s="3">
        <f t="shared" si="150"/>
        <v>1.6085890285435722E-2</v>
      </c>
      <c r="H977" s="3">
        <f>1-E977/MAX(E$2:E977)</f>
        <v>0.67359286735180013</v>
      </c>
      <c r="I977" s="2">
        <f t="shared" si="153"/>
        <v>1912.51</v>
      </c>
      <c r="J977" s="2">
        <f t="shared" si="156"/>
        <v>1896.8350000000003</v>
      </c>
      <c r="K977" s="2">
        <f t="shared" si="157"/>
        <v>1884.0083333333334</v>
      </c>
      <c r="L977" s="2">
        <f t="shared" si="148"/>
        <v>1956.0808333333334</v>
      </c>
      <c r="M977" s="2">
        <f t="shared" si="149"/>
        <v>1895.1343749999999</v>
      </c>
      <c r="N977" s="2">
        <f t="shared" si="154"/>
        <v>1911.7411805555555</v>
      </c>
      <c r="O977" s="4" t="str">
        <f t="shared" si="155"/>
        <v>买</v>
      </c>
      <c r="P977" s="4">
        <f t="shared" si="151"/>
        <v>1</v>
      </c>
      <c r="Q977" s="3">
        <f>IF(O976="买",E977/E976-1,0)-IF(P977=1,计算结果!B$17,0)</f>
        <v>0</v>
      </c>
      <c r="R977" s="2">
        <f t="shared" si="152"/>
        <v>3.7060141591708433</v>
      </c>
      <c r="S977" s="3">
        <f>1-R977/MAX(R$2:R977)</f>
        <v>0.27363486414461269</v>
      </c>
    </row>
    <row r="978" spans="1:19" x14ac:dyDescent="0.15">
      <c r="A978" s="1">
        <v>39825</v>
      </c>
      <c r="B978">
        <v>1911.74</v>
      </c>
      <c r="C978">
        <v>1947.08</v>
      </c>
      <c r="D978">
        <v>1905.62</v>
      </c>
      <c r="E978" s="2">
        <v>1920.69</v>
      </c>
      <c r="F978" s="16">
        <v>46981492736</v>
      </c>
      <c r="G978" s="3">
        <f t="shared" si="150"/>
        <v>1.214579119664716E-3</v>
      </c>
      <c r="H978" s="3">
        <f>1-E978/MAX(E$2:E978)</f>
        <v>0.67319642006397595</v>
      </c>
      <c r="I978" s="2">
        <f t="shared" si="153"/>
        <v>1909.0133333333333</v>
      </c>
      <c r="J978" s="2">
        <f t="shared" si="156"/>
        <v>1913.9966666666669</v>
      </c>
      <c r="K978" s="2">
        <f t="shared" si="157"/>
        <v>1884.1533333333334</v>
      </c>
      <c r="L978" s="2">
        <f t="shared" si="148"/>
        <v>1952.2270833333334</v>
      </c>
      <c r="M978" s="2">
        <f t="shared" si="149"/>
        <v>1900.7</v>
      </c>
      <c r="N978" s="2">
        <f t="shared" si="154"/>
        <v>1912.360138888889</v>
      </c>
      <c r="O978" s="4" t="str">
        <f t="shared" si="155"/>
        <v>买</v>
      </c>
      <c r="P978" s="4" t="str">
        <f t="shared" si="151"/>
        <v/>
      </c>
      <c r="Q978" s="3">
        <f>IF(O977="买",E978/E977-1,0)-IF(P978=1,计算结果!B$17,0)</f>
        <v>1.214579119664716E-3</v>
      </c>
      <c r="R978" s="2">
        <f t="shared" si="152"/>
        <v>3.710515406585754</v>
      </c>
      <c r="S978" s="3">
        <f>1-R978/MAX(R$2:R978)</f>
        <v>0.27275263621735035</v>
      </c>
    </row>
    <row r="979" spans="1:19" x14ac:dyDescent="0.15">
      <c r="A979" s="1">
        <v>39826</v>
      </c>
      <c r="B979">
        <v>1892.66</v>
      </c>
      <c r="C979">
        <v>1908.2</v>
      </c>
      <c r="D979">
        <v>1874.97</v>
      </c>
      <c r="E979" s="2">
        <v>1876.19</v>
      </c>
      <c r="F979" s="16">
        <v>40201465856</v>
      </c>
      <c r="G979" s="3">
        <f t="shared" si="150"/>
        <v>-2.3168757061264422E-2</v>
      </c>
      <c r="H979" s="3">
        <f>1-E979/MAX(E$2:E979)</f>
        <v>0.68076805281426522</v>
      </c>
      <c r="I979" s="2">
        <f t="shared" si="153"/>
        <v>1905.08</v>
      </c>
      <c r="J979" s="2">
        <f t="shared" si="156"/>
        <v>1912.8683333333336</v>
      </c>
      <c r="K979" s="2">
        <f t="shared" si="157"/>
        <v>1883.2466666666667</v>
      </c>
      <c r="L979" s="2">
        <f t="shared" si="148"/>
        <v>1943.1083333333333</v>
      </c>
      <c r="M979" s="2">
        <f t="shared" si="149"/>
        <v>1905.8756250000004</v>
      </c>
      <c r="N979" s="2">
        <f t="shared" si="154"/>
        <v>1910.7435416666667</v>
      </c>
      <c r="O979" s="4" t="str">
        <f t="shared" si="155"/>
        <v>卖</v>
      </c>
      <c r="P979" s="4">
        <f t="shared" si="151"/>
        <v>1</v>
      </c>
      <c r="Q979" s="3">
        <f>IF(O978="买",E979/E978-1,0)-IF(P979=1,计算结果!B$17,0)</f>
        <v>-2.3168757061264422E-2</v>
      </c>
      <c r="R979" s="2">
        <f t="shared" si="152"/>
        <v>3.6245473765584899</v>
      </c>
      <c r="S979" s="3">
        <f>1-R979/MAX(R$2:R979)</f>
        <v>0.28960205371227554</v>
      </c>
    </row>
    <row r="980" spans="1:19" x14ac:dyDescent="0.15">
      <c r="A980" s="1">
        <v>39827</v>
      </c>
      <c r="B980">
        <v>1873.63</v>
      </c>
      <c r="C980">
        <v>1955.24</v>
      </c>
      <c r="D980">
        <v>1873.63</v>
      </c>
      <c r="E980" s="2">
        <v>1955.24</v>
      </c>
      <c r="F980" s="16">
        <v>52658995200</v>
      </c>
      <c r="G980" s="3">
        <f t="shared" si="150"/>
        <v>4.2133259424685043E-2</v>
      </c>
      <c r="H980" s="3">
        <f>1-E980/MAX(E$2:E980)</f>
        <v>0.66731777036684137</v>
      </c>
      <c r="I980" s="2">
        <f t="shared" si="153"/>
        <v>1917.3733333333332</v>
      </c>
      <c r="J980" s="2">
        <f t="shared" si="156"/>
        <v>1914.9416666666666</v>
      </c>
      <c r="K980" s="2">
        <f t="shared" si="157"/>
        <v>1890.2858333333331</v>
      </c>
      <c r="L980" s="2">
        <f t="shared" si="148"/>
        <v>1939.5412500000002</v>
      </c>
      <c r="M980" s="2">
        <f t="shared" si="149"/>
        <v>1911.371875</v>
      </c>
      <c r="N980" s="2">
        <f t="shared" si="154"/>
        <v>1913.7329861111111</v>
      </c>
      <c r="O980" s="4" t="str">
        <f t="shared" si="155"/>
        <v>买</v>
      </c>
      <c r="P980" s="4">
        <f t="shared" si="151"/>
        <v>1</v>
      </c>
      <c r="Q980" s="3">
        <f>IF(O979="买",E980/E979-1,0)-IF(P980=1,计算结果!B$17,0)</f>
        <v>0</v>
      </c>
      <c r="R980" s="2">
        <f t="shared" si="152"/>
        <v>3.6245473765584899</v>
      </c>
      <c r="S980" s="3">
        <f>1-R980/MAX(R$2:R980)</f>
        <v>0.28960205371227554</v>
      </c>
    </row>
    <row r="981" spans="1:19" x14ac:dyDescent="0.15">
      <c r="A981" s="1">
        <v>39828</v>
      </c>
      <c r="B981">
        <v>1935.39</v>
      </c>
      <c r="C981">
        <v>1977.19</v>
      </c>
      <c r="D981">
        <v>1930.3</v>
      </c>
      <c r="E981" s="2">
        <v>1954.87</v>
      </c>
      <c r="F981" s="16">
        <v>67144773632</v>
      </c>
      <c r="G981" s="3">
        <f t="shared" si="150"/>
        <v>-1.892350811154575E-4</v>
      </c>
      <c r="H981" s="3">
        <f>1-E981/MAX(E$2:E981)</f>
        <v>0.66738072551555161</v>
      </c>
      <c r="I981" s="2">
        <f t="shared" si="153"/>
        <v>1928.7666666666667</v>
      </c>
      <c r="J981" s="2">
        <f t="shared" si="156"/>
        <v>1918.89</v>
      </c>
      <c r="K981" s="2">
        <f t="shared" si="157"/>
        <v>1898.0166666666667</v>
      </c>
      <c r="L981" s="2">
        <f t="shared" si="148"/>
        <v>1933.6445833333335</v>
      </c>
      <c r="M981" s="2">
        <f t="shared" si="149"/>
        <v>1917.7279166666669</v>
      </c>
      <c r="N981" s="2">
        <f t="shared" si="154"/>
        <v>1916.4630555555557</v>
      </c>
      <c r="O981" s="4" t="str">
        <f t="shared" si="155"/>
        <v>买</v>
      </c>
      <c r="P981" s="4" t="str">
        <f t="shared" si="151"/>
        <v/>
      </c>
      <c r="Q981" s="3">
        <f>IF(O980="买",E981/E980-1,0)-IF(P981=1,计算结果!B$17,0)</f>
        <v>-1.892350811154575E-4</v>
      </c>
      <c r="R981" s="2">
        <f t="shared" si="152"/>
        <v>3.6238614850416799</v>
      </c>
      <c r="S981" s="3">
        <f>1-R981/MAX(R$2:R981)</f>
        <v>0.28973648592526557</v>
      </c>
    </row>
    <row r="982" spans="1:19" x14ac:dyDescent="0.15">
      <c r="A982" s="1">
        <v>39829</v>
      </c>
      <c r="B982">
        <v>1965.44</v>
      </c>
      <c r="C982">
        <v>2026.65</v>
      </c>
      <c r="D982">
        <v>1965.44</v>
      </c>
      <c r="E982" s="2">
        <v>1990.21</v>
      </c>
      <c r="F982" s="16">
        <v>84717649920</v>
      </c>
      <c r="G982" s="3">
        <f t="shared" si="150"/>
        <v>1.8077928455600745E-2</v>
      </c>
      <c r="H982" s="3">
        <f>1-E982/MAX(E$2:E982)</f>
        <v>0.66136765806846798</v>
      </c>
      <c r="I982" s="2">
        <f t="shared" si="153"/>
        <v>1966.7733333333333</v>
      </c>
      <c r="J982" s="2">
        <f t="shared" si="156"/>
        <v>1935.9266666666663</v>
      </c>
      <c r="K982" s="2">
        <f t="shared" si="157"/>
        <v>1909.3041666666668</v>
      </c>
      <c r="L982" s="2">
        <f t="shared" si="148"/>
        <v>1931.3058333333331</v>
      </c>
      <c r="M982" s="2">
        <f t="shared" si="149"/>
        <v>1924.2358333333334</v>
      </c>
      <c r="N982" s="2">
        <f t="shared" si="154"/>
        <v>1921.6152777777777</v>
      </c>
      <c r="O982" s="4" t="str">
        <f t="shared" si="155"/>
        <v>买</v>
      </c>
      <c r="P982" s="4" t="str">
        <f t="shared" si="151"/>
        <v/>
      </c>
      <c r="Q982" s="3">
        <f>IF(O981="买",E982/E981-1,0)-IF(P982=1,计算结果!B$17,0)</f>
        <v>1.8077928455600745E-2</v>
      </c>
      <c r="R982" s="2">
        <f t="shared" si="152"/>
        <v>3.6893733937012705</v>
      </c>
      <c r="S982" s="3">
        <f>1-R982/MAX(R$2:R982)</f>
        <v>0.2768963929331989</v>
      </c>
    </row>
    <row r="983" spans="1:19" x14ac:dyDescent="0.15">
      <c r="A983" s="1">
        <v>39832</v>
      </c>
      <c r="B983">
        <v>2010.58</v>
      </c>
      <c r="C983">
        <v>2052.19</v>
      </c>
      <c r="D983">
        <v>1993.95</v>
      </c>
      <c r="E983" s="2">
        <v>2012.46</v>
      </c>
      <c r="F983" s="16">
        <v>69785526272</v>
      </c>
      <c r="G983" s="3">
        <f t="shared" si="150"/>
        <v>1.1179724752664377E-2</v>
      </c>
      <c r="H983" s="3">
        <f>1-E983/MAX(E$2:E983)</f>
        <v>0.65758184169332334</v>
      </c>
      <c r="I983" s="2">
        <f t="shared" si="153"/>
        <v>1985.8466666666666</v>
      </c>
      <c r="J983" s="2">
        <f t="shared" si="156"/>
        <v>1951.61</v>
      </c>
      <c r="K983" s="2">
        <f t="shared" si="157"/>
        <v>1924.2225000000001</v>
      </c>
      <c r="L983" s="2">
        <f t="shared" si="148"/>
        <v>1933.4758333333332</v>
      </c>
      <c r="M983" s="2">
        <f t="shared" si="149"/>
        <v>1928.6272916666669</v>
      </c>
      <c r="N983" s="2">
        <f t="shared" si="154"/>
        <v>1928.7752083333335</v>
      </c>
      <c r="O983" s="4" t="str">
        <f t="shared" si="155"/>
        <v>买</v>
      </c>
      <c r="P983" s="4" t="str">
        <f t="shared" si="151"/>
        <v/>
      </c>
      <c r="Q983" s="3">
        <f>IF(O982="买",E983/E982-1,0)-IF(P983=1,计算结果!B$17,0)</f>
        <v>1.1179724752664377E-2</v>
      </c>
      <c r="R983" s="2">
        <f t="shared" si="152"/>
        <v>3.7306195727526541</v>
      </c>
      <c r="S983" s="3">
        <f>1-R983/MAX(R$2:R983)</f>
        <v>0.26881229363853332</v>
      </c>
    </row>
    <row r="984" spans="1:19" x14ac:dyDescent="0.15">
      <c r="A984" s="1">
        <v>39833</v>
      </c>
      <c r="B984">
        <v>2006.53</v>
      </c>
      <c r="C984">
        <v>2025.19</v>
      </c>
      <c r="D984">
        <v>1986.06</v>
      </c>
      <c r="E984" s="2">
        <v>2025.19</v>
      </c>
      <c r="F984" s="16">
        <v>45640126464</v>
      </c>
      <c r="G984" s="3">
        <f t="shared" si="150"/>
        <v>6.3255915645528127E-3</v>
      </c>
      <c r="H984" s="3">
        <f>1-E984/MAX(E$2:E984)</f>
        <v>0.65541584427958888</v>
      </c>
      <c r="I984" s="2">
        <f t="shared" si="153"/>
        <v>2009.2866666666669</v>
      </c>
      <c r="J984" s="2">
        <f t="shared" si="156"/>
        <v>1969.0266666666669</v>
      </c>
      <c r="K984" s="2">
        <f t="shared" si="157"/>
        <v>1941.5116666666665</v>
      </c>
      <c r="L984" s="2">
        <f t="shared" si="148"/>
        <v>1935.5658333333333</v>
      </c>
      <c r="M984" s="2">
        <f t="shared" si="149"/>
        <v>1933.7070833333337</v>
      </c>
      <c r="N984" s="2">
        <f t="shared" si="154"/>
        <v>1936.9281944444447</v>
      </c>
      <c r="O984" s="4" t="str">
        <f t="shared" si="155"/>
        <v>买</v>
      </c>
      <c r="P984" s="4" t="str">
        <f t="shared" si="151"/>
        <v/>
      </c>
      <c r="Q984" s="3">
        <f>IF(O983="买",E984/E983-1,0)-IF(P984=1,计算结果!B$17,0)</f>
        <v>6.3255915645528127E-3</v>
      </c>
      <c r="R984" s="2">
        <f t="shared" si="152"/>
        <v>3.7542179484526139</v>
      </c>
      <c r="S984" s="3">
        <f>1-R984/MAX(R$2:R984)</f>
        <v>0.2641870988510685</v>
      </c>
    </row>
    <row r="985" spans="1:19" x14ac:dyDescent="0.15">
      <c r="A985" s="1">
        <v>39834</v>
      </c>
      <c r="B985">
        <v>1993.67</v>
      </c>
      <c r="C985">
        <v>2047.1</v>
      </c>
      <c r="D985">
        <v>1988.24</v>
      </c>
      <c r="E985" s="2">
        <v>2021.71</v>
      </c>
      <c r="F985" s="16">
        <v>59914190848</v>
      </c>
      <c r="G985" s="3">
        <f t="shared" si="150"/>
        <v>-1.7183572899333033E-3</v>
      </c>
      <c r="H985" s="3">
        <f>1-E985/MAX(E$2:E985)</f>
        <v>0.65600796297556663</v>
      </c>
      <c r="I985" s="2">
        <f t="shared" si="153"/>
        <v>2019.7866666666669</v>
      </c>
      <c r="J985" s="2">
        <f t="shared" si="156"/>
        <v>1993.28</v>
      </c>
      <c r="K985" s="2">
        <f t="shared" si="157"/>
        <v>1953.0741666666663</v>
      </c>
      <c r="L985" s="2">
        <f t="shared" si="148"/>
        <v>1936.7016666666668</v>
      </c>
      <c r="M985" s="2">
        <f t="shared" si="149"/>
        <v>1938.2881250000003</v>
      </c>
      <c r="N985" s="2">
        <f t="shared" si="154"/>
        <v>1942.6879861111111</v>
      </c>
      <c r="O985" s="4" t="str">
        <f t="shared" si="155"/>
        <v>买</v>
      </c>
      <c r="P985" s="4" t="str">
        <f t="shared" si="151"/>
        <v/>
      </c>
      <c r="Q985" s="3">
        <f>IF(O984="买",E985/E984-1,0)-IF(P985=1,计算结果!B$17,0)</f>
        <v>-1.7183572899333033E-3</v>
      </c>
      <c r="R985" s="2">
        <f t="shared" si="152"/>
        <v>3.747766860672892</v>
      </c>
      <c r="S985" s="3">
        <f>1-R985/MAX(R$2:R985)</f>
        <v>0.26545148831378473</v>
      </c>
    </row>
    <row r="986" spans="1:19" x14ac:dyDescent="0.15">
      <c r="A986" s="1">
        <v>39835</v>
      </c>
      <c r="B986">
        <v>2034.29</v>
      </c>
      <c r="C986">
        <v>2048.48</v>
      </c>
      <c r="D986">
        <v>2012.74</v>
      </c>
      <c r="E986" s="2">
        <v>2044.55</v>
      </c>
      <c r="F986" s="16">
        <v>53439127552</v>
      </c>
      <c r="G986" s="3">
        <f t="shared" si="150"/>
        <v>1.1297367080342902E-2</v>
      </c>
      <c r="H986" s="3">
        <f>1-E986/MAX(E$2:E986)</f>
        <v>0.65212175866058675</v>
      </c>
      <c r="I986" s="2">
        <f t="shared" si="153"/>
        <v>2030.4833333333333</v>
      </c>
      <c r="J986" s="2">
        <f t="shared" si="156"/>
        <v>2008.1649999999997</v>
      </c>
      <c r="K986" s="2">
        <f t="shared" si="157"/>
        <v>1961.5533333333331</v>
      </c>
      <c r="L986" s="2">
        <f t="shared" ref="L986:L1049" si="158">AVERAGE(E963:E986)</f>
        <v>1938.4987500000004</v>
      </c>
      <c r="M986" s="2">
        <f t="shared" si="149"/>
        <v>1941.8395833333336</v>
      </c>
      <c r="N986" s="2">
        <f t="shared" si="154"/>
        <v>1947.2972222222224</v>
      </c>
      <c r="O986" s="4" t="str">
        <f t="shared" si="155"/>
        <v>买</v>
      </c>
      <c r="P986" s="4" t="str">
        <f t="shared" si="151"/>
        <v/>
      </c>
      <c r="Q986" s="3">
        <f>IF(O985="买",E986/E985-1,0)-IF(P986=1,计算结果!B$17,0)</f>
        <v>1.1297367080342902E-2</v>
      </c>
      <c r="R986" s="2">
        <f t="shared" si="152"/>
        <v>3.7901067586294581</v>
      </c>
      <c r="S986" s="3">
        <f>1-R986/MAX(R$2:R986)</f>
        <v>0.25715302413894592</v>
      </c>
    </row>
    <row r="987" spans="1:19" x14ac:dyDescent="0.15">
      <c r="A987" s="1">
        <v>39836</v>
      </c>
      <c r="B987">
        <v>2039.52</v>
      </c>
      <c r="C987">
        <v>2054.33</v>
      </c>
      <c r="D987">
        <v>2025.19</v>
      </c>
      <c r="E987" s="2">
        <v>2032.68</v>
      </c>
      <c r="F987" s="16">
        <v>49887830016</v>
      </c>
      <c r="G987" s="3">
        <f t="shared" si="150"/>
        <v>-5.8056785111637588E-3</v>
      </c>
      <c r="H987" s="3">
        <f>1-E987/MAX(E$2:E987)</f>
        <v>0.65414142789083241</v>
      </c>
      <c r="I987" s="2">
        <f t="shared" si="153"/>
        <v>2032.9800000000002</v>
      </c>
      <c r="J987" s="2">
        <f t="shared" si="156"/>
        <v>2021.1333333333334</v>
      </c>
      <c r="K987" s="2">
        <f t="shared" si="157"/>
        <v>1970.0116666666663</v>
      </c>
      <c r="L987" s="2">
        <f t="shared" si="158"/>
        <v>1937.98125</v>
      </c>
      <c r="M987" s="2">
        <f t="shared" si="149"/>
        <v>1943.6943750000003</v>
      </c>
      <c r="N987" s="2">
        <f t="shared" si="154"/>
        <v>1950.5624305555555</v>
      </c>
      <c r="O987" s="4" t="str">
        <f t="shared" si="155"/>
        <v>买</v>
      </c>
      <c r="P987" s="4" t="str">
        <f t="shared" si="151"/>
        <v/>
      </c>
      <c r="Q987" s="3">
        <f>IF(O986="买",E987/E986-1,0)-IF(P987=1,计算结果!B$17,0)</f>
        <v>-5.8056785111637588E-3</v>
      </c>
      <c r="R987" s="2">
        <f t="shared" si="152"/>
        <v>3.7681026172658667</v>
      </c>
      <c r="S987" s="3">
        <f>1-R987/MAX(R$2:R987)</f>
        <v>0.26146575486378543</v>
      </c>
    </row>
    <row r="988" spans="1:19" x14ac:dyDescent="0.15">
      <c r="A988" s="1">
        <v>39846</v>
      </c>
      <c r="B988">
        <v>2052.44</v>
      </c>
      <c r="C988">
        <v>2059.34</v>
      </c>
      <c r="D988">
        <v>2029.72</v>
      </c>
      <c r="E988" s="2">
        <v>2057.06</v>
      </c>
      <c r="F988" s="16">
        <v>46126546944</v>
      </c>
      <c r="G988" s="3">
        <f t="shared" si="150"/>
        <v>1.1994017749965558E-2</v>
      </c>
      <c r="H988" s="3">
        <f>1-E988/MAX(E$2:E988)</f>
        <v>0.64999319403797728</v>
      </c>
      <c r="I988" s="2">
        <f t="shared" si="153"/>
        <v>2044.7633333333333</v>
      </c>
      <c r="J988" s="2">
        <f t="shared" si="156"/>
        <v>2032.2749999999999</v>
      </c>
      <c r="K988" s="2">
        <f t="shared" si="157"/>
        <v>1984.1008333333332</v>
      </c>
      <c r="L988" s="2">
        <f t="shared" si="158"/>
        <v>1938.1875</v>
      </c>
      <c r="M988" s="2">
        <f t="shared" si="149"/>
        <v>1945.149375</v>
      </c>
      <c r="N988" s="2">
        <f t="shared" si="154"/>
        <v>1955.8125694444443</v>
      </c>
      <c r="O988" s="4" t="str">
        <f t="shared" si="155"/>
        <v>买</v>
      </c>
      <c r="P988" s="4" t="str">
        <f t="shared" si="151"/>
        <v/>
      </c>
      <c r="Q988" s="3">
        <f>IF(O987="买",E988/E987-1,0)-IF(P988=1,计算结果!B$17,0)</f>
        <v>1.1994017749965558E-2</v>
      </c>
      <c r="R988" s="2">
        <f t="shared" si="152"/>
        <v>3.8132973069410454</v>
      </c>
      <c r="S988" s="3">
        <f>1-R988/MAX(R$2:R988)</f>
        <v>0.25260776201866419</v>
      </c>
    </row>
    <row r="989" spans="1:19" x14ac:dyDescent="0.15">
      <c r="A989" s="1">
        <v>39847</v>
      </c>
      <c r="B989">
        <v>2056.79</v>
      </c>
      <c r="C989">
        <v>2108.94</v>
      </c>
      <c r="D989">
        <v>2049.89</v>
      </c>
      <c r="E989" s="2">
        <v>2108.91</v>
      </c>
      <c r="F989" s="16">
        <v>75554095104</v>
      </c>
      <c r="G989" s="3">
        <f t="shared" si="150"/>
        <v>2.5205876347797362E-2</v>
      </c>
      <c r="H989" s="3">
        <f>1-E989/MAX(E$2:E989)</f>
        <v>0.64117096576601096</v>
      </c>
      <c r="I989" s="2">
        <f t="shared" si="153"/>
        <v>2066.2166666666667</v>
      </c>
      <c r="J989" s="2">
        <f t="shared" si="156"/>
        <v>2048.35</v>
      </c>
      <c r="K989" s="2">
        <f t="shared" si="157"/>
        <v>1999.9800000000002</v>
      </c>
      <c r="L989" s="2">
        <f t="shared" si="158"/>
        <v>1941.9941666666666</v>
      </c>
      <c r="M989" s="2">
        <f t="shared" si="149"/>
        <v>1950.7554166666669</v>
      </c>
      <c r="N989" s="2">
        <f t="shared" si="154"/>
        <v>1964.2431944444445</v>
      </c>
      <c r="O989" s="4" t="str">
        <f t="shared" si="155"/>
        <v>买</v>
      </c>
      <c r="P989" s="4" t="str">
        <f t="shared" si="151"/>
        <v/>
      </c>
      <c r="Q989" s="3">
        <f>IF(O988="买",E989/E988-1,0)-IF(P989=1,计算结果!B$17,0)</f>
        <v>2.5205876347797362E-2</v>
      </c>
      <c r="R989" s="2">
        <f t="shared" si="152"/>
        <v>3.9094148073371899</v>
      </c>
      <c r="S989" s="3">
        <f>1-R989/MAX(R$2:R989)</f>
        <v>0.23376908568480315</v>
      </c>
    </row>
    <row r="990" spans="1:19" x14ac:dyDescent="0.15">
      <c r="A990" s="1">
        <v>39848</v>
      </c>
      <c r="B990">
        <v>2118.56</v>
      </c>
      <c r="C990">
        <v>2166.41</v>
      </c>
      <c r="D990">
        <v>2117.02</v>
      </c>
      <c r="E990" s="2">
        <v>2166.41</v>
      </c>
      <c r="F990" s="16">
        <v>87192158208</v>
      </c>
      <c r="G990" s="3">
        <f t="shared" si="150"/>
        <v>2.7265269736499009E-2</v>
      </c>
      <c r="H990" s="3">
        <f>1-E990/MAX(E$2:E990)</f>
        <v>0.63138739535833399</v>
      </c>
      <c r="I990" s="2">
        <f t="shared" si="153"/>
        <v>2110.7933333333331</v>
      </c>
      <c r="J990" s="2">
        <f t="shared" si="156"/>
        <v>2071.8866666666668</v>
      </c>
      <c r="K990" s="2">
        <f t="shared" si="157"/>
        <v>2020.4566666666669</v>
      </c>
      <c r="L990" s="2">
        <f t="shared" si="158"/>
        <v>1952.3050000000003</v>
      </c>
      <c r="M990" s="2">
        <f t="shared" si="149"/>
        <v>1955.1981250000006</v>
      </c>
      <c r="N990" s="2">
        <f t="shared" si="154"/>
        <v>1975.9865972222226</v>
      </c>
      <c r="O990" s="4" t="str">
        <f t="shared" si="155"/>
        <v>买</v>
      </c>
      <c r="P990" s="4" t="str">
        <f t="shared" si="151"/>
        <v/>
      </c>
      <c r="Q990" s="3">
        <f>IF(O989="买",E990/E989-1,0)-IF(P990=1,计算结果!B$17,0)</f>
        <v>2.7265269736499009E-2</v>
      </c>
      <c r="R990" s="2">
        <f t="shared" si="152"/>
        <v>4.0160060565711015</v>
      </c>
      <c r="S990" s="3">
        <f>1-R990/MAX(R$2:R990)</f>
        <v>0.2128775931255551</v>
      </c>
    </row>
    <row r="991" spans="1:19" x14ac:dyDescent="0.15">
      <c r="A991" s="1">
        <v>39849</v>
      </c>
      <c r="B991">
        <v>2164.5500000000002</v>
      </c>
      <c r="C991">
        <v>2211.1799999999998</v>
      </c>
      <c r="D991">
        <v>2135.67</v>
      </c>
      <c r="E991" s="2">
        <v>2150.9699999999998</v>
      </c>
      <c r="F991" s="16">
        <v>101712445440</v>
      </c>
      <c r="G991" s="3">
        <f t="shared" si="150"/>
        <v>-7.1269981213158973E-3</v>
      </c>
      <c r="H991" s="3">
        <f>1-E991/MAX(E$2:E991)</f>
        <v>0.63401449669910837</v>
      </c>
      <c r="I991" s="2">
        <f t="shared" si="153"/>
        <v>2142.0966666666664</v>
      </c>
      <c r="J991" s="2">
        <f t="shared" si="156"/>
        <v>2093.4299999999998</v>
      </c>
      <c r="K991" s="2">
        <f t="shared" si="157"/>
        <v>2043.3550000000002</v>
      </c>
      <c r="L991" s="2">
        <f t="shared" si="158"/>
        <v>1963.3008333333335</v>
      </c>
      <c r="M991" s="2">
        <f t="shared" si="149"/>
        <v>1959.7510416666671</v>
      </c>
      <c r="N991" s="2">
        <f t="shared" si="154"/>
        <v>1988.8022916666669</v>
      </c>
      <c r="O991" s="4" t="str">
        <f t="shared" si="155"/>
        <v>买</v>
      </c>
      <c r="P991" s="4" t="str">
        <f t="shared" si="151"/>
        <v/>
      </c>
      <c r="Q991" s="3">
        <f>IF(O990="买",E991/E990-1,0)-IF(P991=1,计算结果!B$17,0)</f>
        <v>-7.1269981213158973E-3</v>
      </c>
      <c r="R991" s="2">
        <f t="shared" si="152"/>
        <v>3.9873839889507261</v>
      </c>
      <c r="S991" s="3">
        <f>1-R991/MAX(R$2:R991)</f>
        <v>0.21848741304059494</v>
      </c>
    </row>
    <row r="992" spans="1:19" x14ac:dyDescent="0.15">
      <c r="A992" s="1">
        <v>39850</v>
      </c>
      <c r="B992">
        <v>2158.08</v>
      </c>
      <c r="C992">
        <v>2240.02</v>
      </c>
      <c r="D992">
        <v>2158.08</v>
      </c>
      <c r="E992" s="2">
        <v>2237.2800000000002</v>
      </c>
      <c r="F992" s="16">
        <v>95640059904</v>
      </c>
      <c r="G992" s="3">
        <f t="shared" si="150"/>
        <v>4.0126082651083195E-2</v>
      </c>
      <c r="H992" s="3">
        <f>1-E992/MAX(E$2:E992)</f>
        <v>0.61932893214455853</v>
      </c>
      <c r="I992" s="2">
        <f t="shared" si="153"/>
        <v>2184.8866666666668</v>
      </c>
      <c r="J992" s="2">
        <f t="shared" si="156"/>
        <v>2125.5516666666667</v>
      </c>
      <c r="K992" s="2">
        <f t="shared" si="157"/>
        <v>2066.8583333333331</v>
      </c>
      <c r="L992" s="2">
        <f t="shared" si="158"/>
        <v>1978.5720833333332</v>
      </c>
      <c r="M992" s="2">
        <f t="shared" si="149"/>
        <v>1966.3458333333338</v>
      </c>
      <c r="N992" s="2">
        <f t="shared" si="154"/>
        <v>2003.9254166666667</v>
      </c>
      <c r="O992" s="4" t="str">
        <f t="shared" si="155"/>
        <v>买</v>
      </c>
      <c r="P992" s="4" t="str">
        <f t="shared" si="151"/>
        <v/>
      </c>
      <c r="Q992" s="3">
        <f>IF(O991="买",E992/E991-1,0)-IF(P992=1,计算结果!B$17,0)</f>
        <v>4.0126082651083195E-2</v>
      </c>
      <c r="R992" s="2">
        <f t="shared" si="152"/>
        <v>4.1473820884529689</v>
      </c>
      <c r="S992" s="3">
        <f>1-R992/MAX(R$2:R992)</f>
        <v>0.18712837438339991</v>
      </c>
    </row>
    <row r="993" spans="1:19" x14ac:dyDescent="0.15">
      <c r="A993" s="1">
        <v>39853</v>
      </c>
      <c r="B993">
        <v>2271.59</v>
      </c>
      <c r="C993">
        <v>2307.91</v>
      </c>
      <c r="D993">
        <v>2257.4899999999998</v>
      </c>
      <c r="E993" s="2">
        <v>2296.67</v>
      </c>
      <c r="F993" s="16">
        <v>119886790656</v>
      </c>
      <c r="G993" s="3">
        <f t="shared" si="150"/>
        <v>2.6545626832582325E-2</v>
      </c>
      <c r="H993" s="3">
        <f>1-E993/MAX(E$2:E993)</f>
        <v>0.60922378003130739</v>
      </c>
      <c r="I993" s="2">
        <f t="shared" si="153"/>
        <v>2228.3066666666668</v>
      </c>
      <c r="J993" s="2">
        <f t="shared" si="156"/>
        <v>2169.5499999999997</v>
      </c>
      <c r="K993" s="2">
        <f t="shared" si="157"/>
        <v>2095.3416666666667</v>
      </c>
      <c r="L993" s="2">
        <f t="shared" si="158"/>
        <v>1996.6791666666668</v>
      </c>
      <c r="M993" s="2">
        <f t="shared" si="149"/>
        <v>1975.9089583333337</v>
      </c>
      <c r="N993" s="2">
        <f t="shared" si="154"/>
        <v>2022.6432638888891</v>
      </c>
      <c r="O993" s="4" t="str">
        <f t="shared" si="155"/>
        <v>买</v>
      </c>
      <c r="P993" s="4" t="str">
        <f t="shared" si="151"/>
        <v/>
      </c>
      <c r="Q993" s="3">
        <f>IF(O992="买",E993/E992-1,0)-IF(P993=1,计算结果!B$17,0)</f>
        <v>2.6545626832582325E-2</v>
      </c>
      <c r="R993" s="2">
        <f t="shared" si="152"/>
        <v>4.2574769457051769</v>
      </c>
      <c r="S993" s="3">
        <f>1-R993/MAX(R$2:R993)</f>
        <v>0.16555018754698725</v>
      </c>
    </row>
    <row r="994" spans="1:19" x14ac:dyDescent="0.15">
      <c r="A994" s="1">
        <v>39854</v>
      </c>
      <c r="B994">
        <v>2288.0700000000002</v>
      </c>
      <c r="C994">
        <v>2327.1</v>
      </c>
      <c r="D994">
        <v>2263.5300000000002</v>
      </c>
      <c r="E994" s="2">
        <v>2326.75</v>
      </c>
      <c r="F994" s="16">
        <v>107891597312</v>
      </c>
      <c r="G994" s="3">
        <f t="shared" si="150"/>
        <v>1.3097223371228761E-2</v>
      </c>
      <c r="H994" s="3">
        <f>1-E994/MAX(E$2:E994)</f>
        <v>0.60410569659021296</v>
      </c>
      <c r="I994" s="2">
        <f t="shared" si="153"/>
        <v>2286.9</v>
      </c>
      <c r="J994" s="2">
        <f t="shared" si="156"/>
        <v>2214.4983333333334</v>
      </c>
      <c r="K994" s="2">
        <f t="shared" si="157"/>
        <v>2123.3866666666668</v>
      </c>
      <c r="L994" s="2">
        <f t="shared" si="158"/>
        <v>2016.3454166666663</v>
      </c>
      <c r="M994" s="2">
        <f t="shared" si="149"/>
        <v>1986.1685416666671</v>
      </c>
      <c r="N994" s="2">
        <f t="shared" si="154"/>
        <v>2041.9668750000001</v>
      </c>
      <c r="O994" s="4" t="str">
        <f t="shared" si="155"/>
        <v>买</v>
      </c>
      <c r="P994" s="4" t="str">
        <f t="shared" si="151"/>
        <v/>
      </c>
      <c r="Q994" s="3">
        <f>IF(O993="买",E994/E993-1,0)-IF(P994=1,计算结果!B$17,0)</f>
        <v>1.3097223371228761E-2</v>
      </c>
      <c r="R994" s="2">
        <f t="shared" si="152"/>
        <v>4.3132380722609343</v>
      </c>
      <c r="S994" s="3">
        <f>1-R994/MAX(R$2:R994)</f>
        <v>0.15462121196121015</v>
      </c>
    </row>
    <row r="995" spans="1:19" x14ac:dyDescent="0.15">
      <c r="A995" s="1">
        <v>39855</v>
      </c>
      <c r="B995">
        <v>2287.23</v>
      </c>
      <c r="C995">
        <v>2381.19</v>
      </c>
      <c r="D995">
        <v>2275.5700000000002</v>
      </c>
      <c r="E995" s="2">
        <v>2331.14</v>
      </c>
      <c r="F995" s="16">
        <v>144588095488</v>
      </c>
      <c r="G995" s="3">
        <f t="shared" si="150"/>
        <v>1.8867519071665839E-3</v>
      </c>
      <c r="H995" s="3">
        <f>1-E995/MAX(E$2:E995)</f>
        <v>0.60335874225821828</v>
      </c>
      <c r="I995" s="2">
        <f t="shared" si="153"/>
        <v>2318.1866666666665</v>
      </c>
      <c r="J995" s="2">
        <f t="shared" si="156"/>
        <v>2251.5366666666664</v>
      </c>
      <c r="K995" s="2">
        <f t="shared" si="157"/>
        <v>2149.9433333333332</v>
      </c>
      <c r="L995" s="2">
        <f t="shared" si="158"/>
        <v>2037.082916666667</v>
      </c>
      <c r="M995" s="2">
        <f t="shared" si="149"/>
        <v>1996.3279166666671</v>
      </c>
      <c r="N995" s="2">
        <f t="shared" si="154"/>
        <v>2061.1180555555557</v>
      </c>
      <c r="O995" s="4" t="str">
        <f t="shared" si="155"/>
        <v>买</v>
      </c>
      <c r="P995" s="4" t="str">
        <f t="shared" si="151"/>
        <v/>
      </c>
      <c r="Q995" s="3">
        <f>IF(O994="买",E995/E994-1,0)-IF(P995=1,计算结果!B$17,0)</f>
        <v>1.8867519071665839E-3</v>
      </c>
      <c r="R995" s="2">
        <f t="shared" si="152"/>
        <v>4.3213760824198362</v>
      </c>
      <c r="S995" s="3">
        <f>1-R995/MAX(R$2:R995)</f>
        <v>0.15302619192059974</v>
      </c>
    </row>
    <row r="996" spans="1:19" x14ac:dyDescent="0.15">
      <c r="A996" s="1">
        <v>39856</v>
      </c>
      <c r="B996">
        <v>2335.4</v>
      </c>
      <c r="C996">
        <v>2344.66</v>
      </c>
      <c r="D996">
        <v>2248.48</v>
      </c>
      <c r="E996" s="2">
        <v>2318.34</v>
      </c>
      <c r="F996" s="16">
        <v>116050223104</v>
      </c>
      <c r="G996" s="3">
        <f t="shared" si="150"/>
        <v>-5.490875708880516E-3</v>
      </c>
      <c r="H996" s="3">
        <f>1-E996/MAX(E$2:E996)</f>
        <v>0.6055366501054924</v>
      </c>
      <c r="I996" s="2">
        <f t="shared" si="153"/>
        <v>2325.41</v>
      </c>
      <c r="J996" s="2">
        <f t="shared" si="156"/>
        <v>2276.8583333333331</v>
      </c>
      <c r="K996" s="2">
        <f t="shared" si="157"/>
        <v>2174.3724999999999</v>
      </c>
      <c r="L996" s="2">
        <f t="shared" si="158"/>
        <v>2057.9420833333334</v>
      </c>
      <c r="M996" s="2">
        <f t="shared" si="149"/>
        <v>2005.6585416666669</v>
      </c>
      <c r="N996" s="2">
        <f t="shared" si="154"/>
        <v>2079.3243749999997</v>
      </c>
      <c r="O996" s="4" t="str">
        <f t="shared" si="155"/>
        <v>买</v>
      </c>
      <c r="P996" s="4" t="str">
        <f t="shared" si="151"/>
        <v/>
      </c>
      <c r="Q996" s="3">
        <f>IF(O995="买",E996/E995-1,0)-IF(P996=1,计算结果!B$17,0)</f>
        <v>-5.490875708880516E-3</v>
      </c>
      <c r="R996" s="2">
        <f t="shared" si="152"/>
        <v>4.2976479434599399</v>
      </c>
      <c r="S996" s="3">
        <f>1-R996/MAX(R$2:R996)</f>
        <v>0.15767681982944093</v>
      </c>
    </row>
    <row r="997" spans="1:19" x14ac:dyDescent="0.15">
      <c r="A997" s="1">
        <v>39857</v>
      </c>
      <c r="B997">
        <v>2321.56</v>
      </c>
      <c r="C997">
        <v>2402.44</v>
      </c>
      <c r="D997">
        <v>2307.09</v>
      </c>
      <c r="E997" s="2">
        <v>2399.06</v>
      </c>
      <c r="F997" s="16">
        <v>134471081984</v>
      </c>
      <c r="G997" s="3">
        <f t="shared" si="150"/>
        <v>3.4818016339277058E-2</v>
      </c>
      <c r="H997" s="3">
        <f>1-E997/MAX(E$2:E997)</f>
        <v>0.59180221874361938</v>
      </c>
      <c r="I997" s="2">
        <f t="shared" si="153"/>
        <v>2349.5133333333329</v>
      </c>
      <c r="J997" s="2">
        <f t="shared" si="156"/>
        <v>2318.2066666666665</v>
      </c>
      <c r="K997" s="2">
        <f t="shared" si="157"/>
        <v>2205.8183333333332</v>
      </c>
      <c r="L997" s="2">
        <f t="shared" si="158"/>
        <v>2079.4462499999995</v>
      </c>
      <c r="M997" s="2">
        <f t="shared" si="149"/>
        <v>2017.5156250000002</v>
      </c>
      <c r="N997" s="2">
        <f t="shared" si="154"/>
        <v>2100.926736111111</v>
      </c>
      <c r="O997" s="4" t="str">
        <f t="shared" si="155"/>
        <v>买</v>
      </c>
      <c r="P997" s="4" t="str">
        <f t="shared" si="151"/>
        <v/>
      </c>
      <c r="Q997" s="3">
        <f>IF(O996="买",E997/E996-1,0)-IF(P997=1,计算结果!B$17,0)</f>
        <v>3.4818016339277058E-2</v>
      </c>
      <c r="R997" s="2">
        <f t="shared" si="152"/>
        <v>4.4472835197757883</v>
      </c>
      <c r="S997" s="3">
        <f>1-R997/MAX(R$2:R997)</f>
        <v>0.12834879757931072</v>
      </c>
    </row>
    <row r="998" spans="1:19" x14ac:dyDescent="0.15">
      <c r="A998" s="1">
        <v>39860</v>
      </c>
      <c r="B998">
        <v>2421.19</v>
      </c>
      <c r="C998">
        <v>2462.39</v>
      </c>
      <c r="D998">
        <v>2397.1799999999998</v>
      </c>
      <c r="E998" s="2">
        <v>2462.25</v>
      </c>
      <c r="F998" s="16">
        <v>147380371456</v>
      </c>
      <c r="G998" s="3">
        <f t="shared" si="150"/>
        <v>2.6339482964160998E-2</v>
      </c>
      <c r="H998" s="3">
        <f>1-E998/MAX(E$2:E998)</f>
        <v>0.5810505002382087</v>
      </c>
      <c r="I998" s="2">
        <f t="shared" si="153"/>
        <v>2393.2166666666667</v>
      </c>
      <c r="J998" s="2">
        <f t="shared" si="156"/>
        <v>2355.7016666666664</v>
      </c>
      <c r="K998" s="2">
        <f t="shared" si="157"/>
        <v>2240.6266666666666</v>
      </c>
      <c r="L998" s="2">
        <f t="shared" si="158"/>
        <v>2101.0899999999997</v>
      </c>
      <c r="M998" s="2">
        <f t="shared" si="149"/>
        <v>2029.9750000000001</v>
      </c>
      <c r="N998" s="2">
        <f t="shared" si="154"/>
        <v>2123.8972222222224</v>
      </c>
      <c r="O998" s="4" t="str">
        <f t="shared" si="155"/>
        <v>买</v>
      </c>
      <c r="P998" s="4" t="str">
        <f t="shared" si="151"/>
        <v/>
      </c>
      <c r="Q998" s="3">
        <f>IF(O997="买",E998/E997-1,0)-IF(P998=1,计算结果!B$17,0)</f>
        <v>2.6339482964160998E-2</v>
      </c>
      <c r="R998" s="2">
        <f t="shared" si="152"/>
        <v>4.5644226682817166</v>
      </c>
      <c r="S998" s="3">
        <f>1-R998/MAX(R$2:R998)</f>
        <v>0.10538995558246045</v>
      </c>
    </row>
    <row r="999" spans="1:19" x14ac:dyDescent="0.15">
      <c r="A999" s="1">
        <v>39861</v>
      </c>
      <c r="B999">
        <v>2460.5700000000002</v>
      </c>
      <c r="C999">
        <v>2470.62</v>
      </c>
      <c r="D999">
        <v>2384.79</v>
      </c>
      <c r="E999" s="2">
        <v>2385.29</v>
      </c>
      <c r="F999" s="16">
        <v>137971302400</v>
      </c>
      <c r="G999" s="3">
        <f t="shared" si="150"/>
        <v>-3.1255965072596203E-2</v>
      </c>
      <c r="H999" s="3">
        <f>1-E999/MAX(E$2:E999)</f>
        <v>0.59414517116994481</v>
      </c>
      <c r="I999" s="2">
        <f t="shared" si="153"/>
        <v>2415.5333333333333</v>
      </c>
      <c r="J999" s="2">
        <f t="shared" si="156"/>
        <v>2370.4716666666664</v>
      </c>
      <c r="K999" s="2">
        <f t="shared" si="157"/>
        <v>2270.0108333333333</v>
      </c>
      <c r="L999" s="2">
        <f t="shared" si="158"/>
        <v>2120.01125</v>
      </c>
      <c r="M999" s="2">
        <f t="shared" si="149"/>
        <v>2040.7387499999998</v>
      </c>
      <c r="N999" s="2">
        <f t="shared" si="154"/>
        <v>2143.5869444444443</v>
      </c>
      <c r="O999" s="4" t="str">
        <f t="shared" si="155"/>
        <v>买</v>
      </c>
      <c r="P999" s="4" t="str">
        <f t="shared" si="151"/>
        <v/>
      </c>
      <c r="Q999" s="3">
        <f>IF(O998="买",E999/E998-1,0)-IF(P999=1,计算结果!B$17,0)</f>
        <v>-3.1255965072596203E-2</v>
      </c>
      <c r="R999" s="2">
        <f t="shared" si="152"/>
        <v>4.4217572327853372</v>
      </c>
      <c r="S999" s="3">
        <f>1-R999/MAX(R$2:R999)</f>
        <v>0.13335185588436882</v>
      </c>
    </row>
    <row r="1000" spans="1:19" x14ac:dyDescent="0.15">
      <c r="A1000" s="1">
        <v>39862</v>
      </c>
      <c r="B1000">
        <v>2331.66</v>
      </c>
      <c r="C1000">
        <v>2369.0500000000002</v>
      </c>
      <c r="D1000">
        <v>2272.5</v>
      </c>
      <c r="E1000" s="2">
        <v>2275.84</v>
      </c>
      <c r="F1000" s="16">
        <v>112455680000</v>
      </c>
      <c r="G1000" s="3">
        <f t="shared" si="150"/>
        <v>-4.5885405967408532E-2</v>
      </c>
      <c r="H1000" s="3">
        <f>1-E1000/MAX(E$2:E1000)</f>
        <v>0.612767984754645</v>
      </c>
      <c r="I1000" s="2">
        <f t="shared" si="153"/>
        <v>2374.46</v>
      </c>
      <c r="J1000" s="2">
        <f t="shared" si="156"/>
        <v>2361.9866666666662</v>
      </c>
      <c r="K1000" s="2">
        <f t="shared" si="157"/>
        <v>2288.2425000000003</v>
      </c>
      <c r="L1000" s="2">
        <f t="shared" si="158"/>
        <v>2136.1716666666666</v>
      </c>
      <c r="M1000" s="2">
        <f t="shared" si="149"/>
        <v>2047.4714583333332</v>
      </c>
      <c r="N1000" s="2">
        <f t="shared" si="154"/>
        <v>2157.2952083333334</v>
      </c>
      <c r="O1000" s="4" t="str">
        <f t="shared" si="155"/>
        <v>买</v>
      </c>
      <c r="P1000" s="4" t="str">
        <f t="shared" si="151"/>
        <v/>
      </c>
      <c r="Q1000" s="3">
        <f>IF(O999="买",E1000/E999-1,0)-IF(P1000=1,计算结果!B$17,0)</f>
        <v>-4.5885405967408532E-2</v>
      </c>
      <c r="R1000" s="2">
        <f t="shared" si="152"/>
        <v>4.2188631070696569</v>
      </c>
      <c r="S1000" s="3">
        <f>1-R1000/MAX(R$2:R1000)</f>
        <v>0.17311835780801577</v>
      </c>
    </row>
    <row r="1001" spans="1:19" x14ac:dyDescent="0.15">
      <c r="A1001" s="1">
        <v>39863</v>
      </c>
      <c r="B1001">
        <v>2295.65</v>
      </c>
      <c r="C1001">
        <v>2324.6799999999998</v>
      </c>
      <c r="D1001">
        <v>2259.59</v>
      </c>
      <c r="E1001" s="2">
        <v>2298.41</v>
      </c>
      <c r="F1001" s="16">
        <v>88398856192</v>
      </c>
      <c r="G1001" s="3">
        <f t="shared" si="150"/>
        <v>9.9172173790775808E-3</v>
      </c>
      <c r="H1001" s="3">
        <f>1-E1001/MAX(E$2:E1001)</f>
        <v>0.60892772068331857</v>
      </c>
      <c r="I1001" s="2">
        <f t="shared" si="153"/>
        <v>2319.8466666666668</v>
      </c>
      <c r="J1001" s="2">
        <f t="shared" si="156"/>
        <v>2356.5316666666663</v>
      </c>
      <c r="K1001" s="2">
        <f t="shared" si="157"/>
        <v>2304.0341666666668</v>
      </c>
      <c r="L1001" s="2">
        <f t="shared" si="158"/>
        <v>2152.0070833333339</v>
      </c>
      <c r="M1001" s="2">
        <f t="shared" si="149"/>
        <v>2054.0439583333332</v>
      </c>
      <c r="N1001" s="2">
        <f t="shared" si="154"/>
        <v>2170.028402777778</v>
      </c>
      <c r="O1001" s="4" t="str">
        <f t="shared" si="155"/>
        <v>买</v>
      </c>
      <c r="P1001" s="4" t="str">
        <f t="shared" si="151"/>
        <v/>
      </c>
      <c r="Q1001" s="3">
        <f>IF(O1000="买",E1001/E1000-1,0)-IF(P1001=1,计算结果!B$17,0)</f>
        <v>9.9172173790775808E-3</v>
      </c>
      <c r="R1001" s="2">
        <f t="shared" si="152"/>
        <v>4.2607024895950376</v>
      </c>
      <c r="S1001" s="3">
        <f>1-R1001/MAX(R$2:R1001)</f>
        <v>0.16491799281562913</v>
      </c>
    </row>
    <row r="1002" spans="1:19" x14ac:dyDescent="0.15">
      <c r="A1002" s="1">
        <v>39864</v>
      </c>
      <c r="B1002">
        <v>2300.81</v>
      </c>
      <c r="C1002">
        <v>2344.77</v>
      </c>
      <c r="D1002">
        <v>2276.3000000000002</v>
      </c>
      <c r="E1002" s="2">
        <v>2344.3200000000002</v>
      </c>
      <c r="F1002" s="16">
        <v>85247213568</v>
      </c>
      <c r="G1002" s="3">
        <f t="shared" si="150"/>
        <v>1.9974678147067104E-2</v>
      </c>
      <c r="H1002" s="3">
        <f>1-E1002/MAX(E$2:E1002)</f>
        <v>0.60111617777172799</v>
      </c>
      <c r="I1002" s="2">
        <f t="shared" si="153"/>
        <v>2306.19</v>
      </c>
      <c r="J1002" s="2">
        <f t="shared" si="156"/>
        <v>2360.8616666666662</v>
      </c>
      <c r="K1002" s="2">
        <f t="shared" si="157"/>
        <v>2318.86</v>
      </c>
      <c r="L1002" s="2">
        <f t="shared" si="158"/>
        <v>2169.6583333333338</v>
      </c>
      <c r="M1002" s="2">
        <f t="shared" si="149"/>
        <v>2060.9427083333335</v>
      </c>
      <c r="N1002" s="2">
        <f t="shared" si="154"/>
        <v>2183.1536805555556</v>
      </c>
      <c r="O1002" s="4" t="str">
        <f t="shared" si="155"/>
        <v>买</v>
      </c>
      <c r="P1002" s="4" t="str">
        <f t="shared" si="151"/>
        <v/>
      </c>
      <c r="Q1002" s="3">
        <f>IF(O1001="买",E1002/E1001-1,0)-IF(P1002=1,计算结果!B$17,0)</f>
        <v>1.9974678147067104E-2</v>
      </c>
      <c r="R1002" s="2">
        <f t="shared" si="152"/>
        <v>4.3458086505051057</v>
      </c>
      <c r="S1002" s="3">
        <f>1-R1002/MAX(R$2:R1002)</f>
        <v>0.14823749849571466</v>
      </c>
    </row>
    <row r="1003" spans="1:19" x14ac:dyDescent="0.15">
      <c r="A1003" s="1">
        <v>39867</v>
      </c>
      <c r="B1003">
        <v>2333.81</v>
      </c>
      <c r="C1003">
        <v>2419.5300000000002</v>
      </c>
      <c r="D1003">
        <v>2307.92</v>
      </c>
      <c r="E1003" s="2">
        <v>2410.48</v>
      </c>
      <c r="F1003" s="16">
        <v>109379772416</v>
      </c>
      <c r="G1003" s="3">
        <f t="shared" si="150"/>
        <v>2.8221403221403207E-2</v>
      </c>
      <c r="H1003" s="3">
        <f>1-E1003/MAX(E$2:E1003)</f>
        <v>0.58985911658612944</v>
      </c>
      <c r="I1003" s="2">
        <f t="shared" si="153"/>
        <v>2351.0699999999997</v>
      </c>
      <c r="J1003" s="2">
        <f t="shared" si="156"/>
        <v>2362.7649999999999</v>
      </c>
      <c r="K1003" s="2">
        <f t="shared" si="157"/>
        <v>2340.4858333333332</v>
      </c>
      <c r="L1003" s="2">
        <f t="shared" si="158"/>
        <v>2191.9204166666673</v>
      </c>
      <c r="M1003" s="2">
        <f t="shared" si="149"/>
        <v>2067.5143749999997</v>
      </c>
      <c r="N1003" s="2">
        <f t="shared" si="154"/>
        <v>2199.9735416666667</v>
      </c>
      <c r="O1003" s="4" t="str">
        <f t="shared" si="155"/>
        <v>买</v>
      </c>
      <c r="P1003" s="4" t="str">
        <f t="shared" si="151"/>
        <v/>
      </c>
      <c r="Q1003" s="3">
        <f>IF(O1002="买",E1003/E1002-1,0)-IF(P1003=1,计算结果!B$17,0)</f>
        <v>2.8221403221403207E-2</v>
      </c>
      <c r="R1003" s="2">
        <f t="shared" si="152"/>
        <v>4.4684534687540722</v>
      </c>
      <c r="S1003" s="3">
        <f>1-R1003/MAX(R$2:R1003)</f>
        <v>0.12419956549189115</v>
      </c>
    </row>
    <row r="1004" spans="1:19" x14ac:dyDescent="0.15">
      <c r="A1004" s="1">
        <v>39868</v>
      </c>
      <c r="B1004">
        <v>2376.6999999999998</v>
      </c>
      <c r="C1004">
        <v>2411.91</v>
      </c>
      <c r="D1004">
        <v>2294.52</v>
      </c>
      <c r="E1004" s="2">
        <v>2301.85</v>
      </c>
      <c r="F1004" s="16">
        <v>127131164672</v>
      </c>
      <c r="G1004" s="3">
        <f t="shared" si="150"/>
        <v>-4.5065713053001888E-2</v>
      </c>
      <c r="H1004" s="3">
        <f>1-E1004/MAX(E$2:E1004)</f>
        <v>0.60834240794936367</v>
      </c>
      <c r="I1004" s="2">
        <f t="shared" si="153"/>
        <v>2352.2166666666667</v>
      </c>
      <c r="J1004" s="2">
        <f t="shared" si="156"/>
        <v>2336.0316666666668</v>
      </c>
      <c r="K1004" s="2">
        <f t="shared" si="157"/>
        <v>2345.8666666666663</v>
      </c>
      <c r="L1004" s="2">
        <f t="shared" si="158"/>
        <v>2206.3625000000002</v>
      </c>
      <c r="M1004" s="2">
        <f t="shared" si="149"/>
        <v>2072.9518750000002</v>
      </c>
      <c r="N1004" s="2">
        <f t="shared" si="154"/>
        <v>2208.3936805555554</v>
      </c>
      <c r="O1004" s="4" t="str">
        <f t="shared" si="155"/>
        <v>买</v>
      </c>
      <c r="P1004" s="4" t="str">
        <f t="shared" si="151"/>
        <v/>
      </c>
      <c r="Q1004" s="3">
        <f>IF(O1003="买",E1004/E1003-1,0)-IF(P1004=1,计算结果!B$17,0)</f>
        <v>-4.5065713053001888E-2</v>
      </c>
      <c r="R1004" s="2">
        <f t="shared" si="152"/>
        <v>4.2670794269405103</v>
      </c>
      <c r="S1004" s="3">
        <f>1-R1004/MAX(R$2:R1004)</f>
        <v>0.16366813656512791</v>
      </c>
    </row>
    <row r="1005" spans="1:19" x14ac:dyDescent="0.15">
      <c r="A1005" s="1">
        <v>39869</v>
      </c>
      <c r="B1005">
        <v>2325.04</v>
      </c>
      <c r="C1005">
        <v>2337.42</v>
      </c>
      <c r="D1005">
        <v>2226.44</v>
      </c>
      <c r="E1005" s="2">
        <v>2304.25</v>
      </c>
      <c r="F1005" s="16">
        <v>108878061568</v>
      </c>
      <c r="G1005" s="3">
        <f t="shared" si="150"/>
        <v>1.0426396159610718E-3</v>
      </c>
      <c r="H1005" s="3">
        <f>1-E1005/MAX(E$2:E1005)</f>
        <v>0.60793405022799973</v>
      </c>
      <c r="I1005" s="2">
        <f t="shared" si="153"/>
        <v>2338.86</v>
      </c>
      <c r="J1005" s="2">
        <f t="shared" si="156"/>
        <v>2322.5250000000001</v>
      </c>
      <c r="K1005" s="2">
        <f t="shared" si="157"/>
        <v>2346.498333333333</v>
      </c>
      <c r="L1005" s="2">
        <f t="shared" si="158"/>
        <v>2220.9200000000005</v>
      </c>
      <c r="M1005" s="2">
        <f t="shared" si="149"/>
        <v>2077.2822916666669</v>
      </c>
      <c r="N1005" s="2">
        <f t="shared" si="154"/>
        <v>2214.900208333333</v>
      </c>
      <c r="O1005" s="4" t="str">
        <f t="shared" si="155"/>
        <v>买</v>
      </c>
      <c r="P1005" s="4" t="str">
        <f t="shared" si="151"/>
        <v/>
      </c>
      <c r="Q1005" s="3">
        <f>IF(O1004="买",E1005/E1004-1,0)-IF(P1005=1,计算结果!B$17,0)</f>
        <v>1.0426396159610718E-3</v>
      </c>
      <c r="R1005" s="2">
        <f t="shared" si="152"/>
        <v>4.2715284529954909</v>
      </c>
      <c r="S1005" s="3">
        <f>1-R1005/MAX(R$2:R1005)</f>
        <v>0.16279614383222019</v>
      </c>
    </row>
    <row r="1006" spans="1:19" x14ac:dyDescent="0.15">
      <c r="A1006" s="1">
        <v>39870</v>
      </c>
      <c r="B1006">
        <v>2295.4299999999998</v>
      </c>
      <c r="C1006">
        <v>2332.35</v>
      </c>
      <c r="D1006">
        <v>2167.15</v>
      </c>
      <c r="E1006" s="2">
        <v>2190.19</v>
      </c>
      <c r="F1006" s="16">
        <v>101795389440</v>
      </c>
      <c r="G1006" s="3">
        <f t="shared" si="150"/>
        <v>-4.9499837257242052E-2</v>
      </c>
      <c r="H1006" s="3">
        <f>1-E1006/MAX(E$2:E1006)</f>
        <v>0.62734125093581983</v>
      </c>
      <c r="I1006" s="2">
        <f t="shared" si="153"/>
        <v>2265.4300000000003</v>
      </c>
      <c r="J1006" s="2">
        <f t="shared" si="156"/>
        <v>2308.25</v>
      </c>
      <c r="K1006" s="2">
        <f t="shared" si="157"/>
        <v>2335.1183333333329</v>
      </c>
      <c r="L1006" s="2">
        <f t="shared" si="158"/>
        <v>2229.2525000000001</v>
      </c>
      <c r="M1006" s="2">
        <f t="shared" si="149"/>
        <v>2080.2791666666667</v>
      </c>
      <c r="N1006" s="2">
        <f t="shared" si="154"/>
        <v>2214.8833333333332</v>
      </c>
      <c r="O1006" s="4" t="str">
        <f t="shared" si="155"/>
        <v>卖</v>
      </c>
      <c r="P1006" s="4">
        <f t="shared" si="151"/>
        <v>1</v>
      </c>
      <c r="Q1006" s="3">
        <f>IF(O1005="买",E1006/E1005-1,0)-IF(P1006=1,计算结果!B$17,0)</f>
        <v>-4.9499837257242052E-2</v>
      </c>
      <c r="R1006" s="2">
        <f t="shared" si="152"/>
        <v>4.0600884897325349</v>
      </c>
      <c r="S1006" s="3">
        <f>1-R1006/MAX(R$2:R1006)</f>
        <v>0.20423759846366085</v>
      </c>
    </row>
    <row r="1007" spans="1:19" x14ac:dyDescent="0.15">
      <c r="A1007" s="1">
        <v>39871</v>
      </c>
      <c r="B1007">
        <v>2164.54</v>
      </c>
      <c r="C1007">
        <v>2186.8200000000002</v>
      </c>
      <c r="D1007">
        <v>2117.06</v>
      </c>
      <c r="E1007" s="2">
        <v>2140.4899999999998</v>
      </c>
      <c r="F1007" s="16">
        <v>80337453056</v>
      </c>
      <c r="G1007" s="3">
        <f t="shared" si="150"/>
        <v>-2.269209520635207E-2</v>
      </c>
      <c r="H1007" s="3">
        <f>1-E1007/MAX(E$2:E1007)</f>
        <v>0.63579765874906413</v>
      </c>
      <c r="I1007" s="2">
        <f t="shared" si="153"/>
        <v>2211.6433333333334</v>
      </c>
      <c r="J1007" s="2">
        <f t="shared" si="156"/>
        <v>2281.9299999999998</v>
      </c>
      <c r="K1007" s="2">
        <f t="shared" si="157"/>
        <v>2319.2308333333331</v>
      </c>
      <c r="L1007" s="2">
        <f t="shared" si="158"/>
        <v>2234.5870833333338</v>
      </c>
      <c r="M1007" s="2">
        <f t="shared" si="149"/>
        <v>2084.0314583333334</v>
      </c>
      <c r="N1007" s="2">
        <f t="shared" si="154"/>
        <v>2212.6164583333334</v>
      </c>
      <c r="O1007" s="4" t="str">
        <f t="shared" si="155"/>
        <v>卖</v>
      </c>
      <c r="P1007" s="4" t="str">
        <f t="shared" si="151"/>
        <v/>
      </c>
      <c r="Q1007" s="3">
        <f>IF(O1006="买",E1007/E1006-1,0)-IF(P1007=1,计算结果!B$17,0)</f>
        <v>0</v>
      </c>
      <c r="R1007" s="2">
        <f t="shared" si="152"/>
        <v>4.0600884897325349</v>
      </c>
      <c r="S1007" s="3">
        <f>1-R1007/MAX(R$2:R1007)</f>
        <v>0.20423759846366085</v>
      </c>
    </row>
    <row r="1008" spans="1:19" x14ac:dyDescent="0.15">
      <c r="A1008" s="1">
        <v>39874</v>
      </c>
      <c r="B1008">
        <v>2123.37</v>
      </c>
      <c r="C1008">
        <v>2177.29</v>
      </c>
      <c r="D1008">
        <v>2112.34</v>
      </c>
      <c r="E1008" s="2">
        <v>2164.67</v>
      </c>
      <c r="F1008" s="16">
        <v>60877955072</v>
      </c>
      <c r="G1008" s="3">
        <f t="shared" si="150"/>
        <v>1.1296478843629387E-2</v>
      </c>
      <c r="H1008" s="3">
        <f>1-E1008/MAX(E$2:E1008)</f>
        <v>0.6316834547063227</v>
      </c>
      <c r="I1008" s="2">
        <f t="shared" si="153"/>
        <v>2165.1166666666668</v>
      </c>
      <c r="J1008" s="2">
        <f t="shared" si="156"/>
        <v>2251.9883333333332</v>
      </c>
      <c r="K1008" s="2">
        <f t="shared" si="157"/>
        <v>2306.4249999999993</v>
      </c>
      <c r="L1008" s="2">
        <f t="shared" si="158"/>
        <v>2240.3987500000003</v>
      </c>
      <c r="M1008" s="2">
        <f t="shared" si="149"/>
        <v>2087.9822916666667</v>
      </c>
      <c r="N1008" s="2">
        <f t="shared" si="154"/>
        <v>2211.6020138888889</v>
      </c>
      <c r="O1008" s="4" t="str">
        <f t="shared" si="155"/>
        <v>卖</v>
      </c>
      <c r="P1008" s="4" t="str">
        <f t="shared" si="151"/>
        <v/>
      </c>
      <c r="Q1008" s="3">
        <f>IF(O1007="买",E1008/E1007-1,0)-IF(P1008=1,计算结果!B$17,0)</f>
        <v>0</v>
      </c>
      <c r="R1008" s="2">
        <f t="shared" si="152"/>
        <v>4.0600884897325349</v>
      </c>
      <c r="S1008" s="3">
        <f>1-R1008/MAX(R$2:R1008)</f>
        <v>0.20423759846366085</v>
      </c>
    </row>
    <row r="1009" spans="1:19" x14ac:dyDescent="0.15">
      <c r="A1009" s="1">
        <v>39875</v>
      </c>
      <c r="B1009">
        <v>2109.84</v>
      </c>
      <c r="C1009">
        <v>2168.2199999999998</v>
      </c>
      <c r="D1009">
        <v>2100.64</v>
      </c>
      <c r="E1009" s="2">
        <v>2142.15</v>
      </c>
      <c r="F1009" s="16">
        <v>64109641728</v>
      </c>
      <c r="G1009" s="3">
        <f t="shared" si="150"/>
        <v>-1.0403433317780486E-2</v>
      </c>
      <c r="H1009" s="3">
        <f>1-E1009/MAX(E$2:E1009)</f>
        <v>0.63551521132512079</v>
      </c>
      <c r="I1009" s="2">
        <f t="shared" si="153"/>
        <v>2149.103333333333</v>
      </c>
      <c r="J1009" s="2">
        <f t="shared" si="156"/>
        <v>2207.2666666666669</v>
      </c>
      <c r="K1009" s="2">
        <f t="shared" si="157"/>
        <v>2285.0158333333329</v>
      </c>
      <c r="L1009" s="2">
        <f t="shared" si="158"/>
        <v>2245.4170833333333</v>
      </c>
      <c r="M1009" s="2">
        <f t="shared" si="149"/>
        <v>2091.0593750000003</v>
      </c>
      <c r="N1009" s="2">
        <f t="shared" si="154"/>
        <v>2207.1640972222226</v>
      </c>
      <c r="O1009" s="4" t="str">
        <f t="shared" si="155"/>
        <v>卖</v>
      </c>
      <c r="P1009" s="4" t="str">
        <f t="shared" si="151"/>
        <v/>
      </c>
      <c r="Q1009" s="3">
        <f>IF(O1008="买",E1009/E1008-1,0)-IF(P1009=1,计算结果!B$17,0)</f>
        <v>0</v>
      </c>
      <c r="R1009" s="2">
        <f t="shared" si="152"/>
        <v>4.0600884897325349</v>
      </c>
      <c r="S1009" s="3">
        <f>1-R1009/MAX(R$2:R1009)</f>
        <v>0.20423759846366085</v>
      </c>
    </row>
    <row r="1010" spans="1:19" x14ac:dyDescent="0.15">
      <c r="A1010" s="1">
        <v>39876</v>
      </c>
      <c r="B1010">
        <v>2150.2399999999998</v>
      </c>
      <c r="C1010">
        <v>2290.94</v>
      </c>
      <c r="D1010">
        <v>2150.2399999999998</v>
      </c>
      <c r="E1010" s="2">
        <v>2285.15</v>
      </c>
      <c r="F1010" s="16">
        <v>105872089088</v>
      </c>
      <c r="G1010" s="3">
        <f t="shared" si="150"/>
        <v>6.6755362602992419E-2</v>
      </c>
      <c r="H1010" s="3">
        <f>1-E1010/MAX(E$2:E1010)</f>
        <v>0.61118389709385412</v>
      </c>
      <c r="I1010" s="2">
        <f t="shared" si="153"/>
        <v>2197.3233333333333</v>
      </c>
      <c r="J1010" s="2">
        <f t="shared" si="156"/>
        <v>2204.4833333333331</v>
      </c>
      <c r="K1010" s="2">
        <f t="shared" si="157"/>
        <v>2270.2575000000002</v>
      </c>
      <c r="L1010" s="2">
        <f t="shared" si="158"/>
        <v>2255.4420833333334</v>
      </c>
      <c r="M1010" s="2">
        <f t="shared" ref="M1010:M1073" si="159">AVERAGE(E963:E1010)</f>
        <v>2096.9704166666666</v>
      </c>
      <c r="N1010" s="2">
        <f t="shared" si="154"/>
        <v>2207.5566666666668</v>
      </c>
      <c r="O1010" s="4" t="str">
        <f t="shared" si="155"/>
        <v>买</v>
      </c>
      <c r="P1010" s="4">
        <f t="shared" si="151"/>
        <v>1</v>
      </c>
      <c r="Q1010" s="3">
        <f>IF(O1009="买",E1010/E1009-1,0)-IF(P1010=1,计算结果!B$17,0)</f>
        <v>0</v>
      </c>
      <c r="R1010" s="2">
        <f t="shared" si="152"/>
        <v>4.0600884897325349</v>
      </c>
      <c r="S1010" s="3">
        <f>1-R1010/MAX(R$2:R1010)</f>
        <v>0.20423759846366085</v>
      </c>
    </row>
    <row r="1011" spans="1:19" x14ac:dyDescent="0.15">
      <c r="A1011" s="1">
        <v>39877</v>
      </c>
      <c r="B1011">
        <v>2314.08</v>
      </c>
      <c r="C1011">
        <v>2340.37</v>
      </c>
      <c r="D1011">
        <v>2259.8000000000002</v>
      </c>
      <c r="E1011" s="2">
        <v>2304.92</v>
      </c>
      <c r="F1011" s="16">
        <v>128866648064</v>
      </c>
      <c r="G1011" s="3">
        <f t="shared" si="150"/>
        <v>8.6515108417390962E-3</v>
      </c>
      <c r="H1011" s="3">
        <f>1-E1011/MAX(E$2:E1011)</f>
        <v>0.6078200503641189</v>
      </c>
      <c r="I1011" s="2">
        <f t="shared" si="153"/>
        <v>2244.0733333333333</v>
      </c>
      <c r="J1011" s="2">
        <f t="shared" si="156"/>
        <v>2204.5949999999998</v>
      </c>
      <c r="K1011" s="2">
        <f t="shared" si="157"/>
        <v>2263.56</v>
      </c>
      <c r="L1011" s="2">
        <f t="shared" si="158"/>
        <v>2266.7854166666671</v>
      </c>
      <c r="M1011" s="2">
        <f t="shared" si="159"/>
        <v>2102.3833333333332</v>
      </c>
      <c r="N1011" s="2">
        <f t="shared" si="154"/>
        <v>2210.9095833333336</v>
      </c>
      <c r="O1011" s="4" t="str">
        <f t="shared" si="155"/>
        <v>买</v>
      </c>
      <c r="P1011" s="4" t="str">
        <f t="shared" si="151"/>
        <v/>
      </c>
      <c r="Q1011" s="3">
        <f>IF(O1010="买",E1011/E1010-1,0)-IF(P1011=1,计算结果!B$17,0)</f>
        <v>8.6515108417390962E-3</v>
      </c>
      <c r="R1011" s="2">
        <f t="shared" si="152"/>
        <v>4.0952143893198762</v>
      </c>
      <c r="S1011" s="3">
        <f>1-R1011/MAX(R$2:R1011)</f>
        <v>0.1973530514193208</v>
      </c>
    </row>
    <row r="1012" spans="1:19" x14ac:dyDescent="0.15">
      <c r="A1012" s="1">
        <v>39878</v>
      </c>
      <c r="B1012">
        <v>2260.7600000000002</v>
      </c>
      <c r="C1012">
        <v>2313.1999999999998</v>
      </c>
      <c r="D1012">
        <v>2255.8200000000002</v>
      </c>
      <c r="E1012" s="2">
        <v>2286.58</v>
      </c>
      <c r="F1012" s="16">
        <v>85495316480</v>
      </c>
      <c r="G1012" s="3">
        <f t="shared" si="150"/>
        <v>-7.9568922131788566E-3</v>
      </c>
      <c r="H1012" s="3">
        <f>1-E1012/MAX(E$2:E1012)</f>
        <v>0.6109405839515416</v>
      </c>
      <c r="I1012" s="2">
        <f t="shared" si="153"/>
        <v>2292.2166666666667</v>
      </c>
      <c r="J1012" s="2">
        <f t="shared" si="156"/>
        <v>2220.66</v>
      </c>
      <c r="K1012" s="2">
        <f t="shared" si="157"/>
        <v>2264.4550000000004</v>
      </c>
      <c r="L1012" s="2">
        <f t="shared" si="158"/>
        <v>2276.3487500000001</v>
      </c>
      <c r="M1012" s="2">
        <f t="shared" si="159"/>
        <v>2107.2681250000001</v>
      </c>
      <c r="N1012" s="2">
        <f t="shared" si="154"/>
        <v>2216.0239583333337</v>
      </c>
      <c r="O1012" s="4" t="str">
        <f t="shared" si="155"/>
        <v>买</v>
      </c>
      <c r="P1012" s="4" t="str">
        <f t="shared" si="151"/>
        <v/>
      </c>
      <c r="Q1012" s="3">
        <f>IF(O1011="买",E1012/E1011-1,0)-IF(P1012=1,计算结果!B$17,0)</f>
        <v>-7.9568922131788566E-3</v>
      </c>
      <c r="R1012" s="2">
        <f t="shared" si="152"/>
        <v>4.0626292098341992</v>
      </c>
      <c r="S1012" s="3">
        <f>1-R1012/MAX(R$2:R1012)</f>
        <v>0.20373962667441414</v>
      </c>
    </row>
    <row r="1013" spans="1:19" x14ac:dyDescent="0.15">
      <c r="A1013" s="1">
        <v>39881</v>
      </c>
      <c r="B1013">
        <v>2302.0100000000002</v>
      </c>
      <c r="C1013">
        <v>2333.98</v>
      </c>
      <c r="D1013">
        <v>2198.54</v>
      </c>
      <c r="E1013" s="2">
        <v>2202.5300000000002</v>
      </c>
      <c r="F1013" s="16">
        <v>83758907392</v>
      </c>
      <c r="G1013" s="3">
        <f t="shared" si="150"/>
        <v>-3.6757952925329462E-2</v>
      </c>
      <c r="H1013" s="3">
        <f>1-E1013/MAX(E$2:E1013)</f>
        <v>0.62524161165180692</v>
      </c>
      <c r="I1013" s="2">
        <f t="shared" si="153"/>
        <v>2264.6766666666667</v>
      </c>
      <c r="J1013" s="2">
        <f t="shared" si="156"/>
        <v>2231</v>
      </c>
      <c r="K1013" s="2">
        <f t="shared" si="157"/>
        <v>2256.4650000000001</v>
      </c>
      <c r="L1013" s="2">
        <f t="shared" si="158"/>
        <v>2280.2495833333332</v>
      </c>
      <c r="M1013" s="2">
        <f t="shared" si="159"/>
        <v>2111.1218749999998</v>
      </c>
      <c r="N1013" s="2">
        <f t="shared" si="154"/>
        <v>2215.9454861111112</v>
      </c>
      <c r="O1013" s="4" t="str">
        <f t="shared" si="155"/>
        <v>卖</v>
      </c>
      <c r="P1013" s="4">
        <f t="shared" si="151"/>
        <v>1</v>
      </c>
      <c r="Q1013" s="3">
        <f>IF(O1012="买",E1013/E1012-1,0)-IF(P1013=1,计算结果!B$17,0)</f>
        <v>-3.6757952925329462E-2</v>
      </c>
      <c r="R1013" s="2">
        <f t="shared" si="152"/>
        <v>3.9132952765860454</v>
      </c>
      <c r="S1013" s="3">
        <f>1-R1013/MAX(R$2:R1013)</f>
        <v>0.23300852799342131</v>
      </c>
    </row>
    <row r="1014" spans="1:19" x14ac:dyDescent="0.15">
      <c r="A1014" s="1">
        <v>39882</v>
      </c>
      <c r="B1014">
        <v>2175.31</v>
      </c>
      <c r="C1014">
        <v>2241.2399999999998</v>
      </c>
      <c r="D1014">
        <v>2168.3200000000002</v>
      </c>
      <c r="E1014" s="2">
        <v>2240.7800000000002</v>
      </c>
      <c r="F1014" s="16">
        <v>55058100224</v>
      </c>
      <c r="G1014" s="3">
        <f t="shared" si="150"/>
        <v>1.7366392285235621E-2</v>
      </c>
      <c r="H1014" s="3">
        <f>1-E1014/MAX(E$2:E1014)</f>
        <v>0.61873341046756947</v>
      </c>
      <c r="I1014" s="2">
        <f t="shared" si="153"/>
        <v>2243.2966666666671</v>
      </c>
      <c r="J1014" s="2">
        <f t="shared" si="156"/>
        <v>2243.6849999999999</v>
      </c>
      <c r="K1014" s="2">
        <f t="shared" si="157"/>
        <v>2247.8366666666666</v>
      </c>
      <c r="L1014" s="2">
        <f t="shared" si="158"/>
        <v>2283.3483333333329</v>
      </c>
      <c r="M1014" s="2">
        <f t="shared" si="159"/>
        <v>2117.8266666666664</v>
      </c>
      <c r="N1014" s="2">
        <f t="shared" si="154"/>
        <v>2216.337222222222</v>
      </c>
      <c r="O1014" s="4" t="str">
        <f t="shared" si="155"/>
        <v>买</v>
      </c>
      <c r="P1014" s="4">
        <f t="shared" si="151"/>
        <v>1</v>
      </c>
      <c r="Q1014" s="3">
        <f>IF(O1013="买",E1014/E1013-1,0)-IF(P1014=1,计算结果!B$17,0)</f>
        <v>0</v>
      </c>
      <c r="R1014" s="2">
        <f t="shared" si="152"/>
        <v>3.9132952765860454</v>
      </c>
      <c r="S1014" s="3">
        <f>1-R1014/MAX(R$2:R1014)</f>
        <v>0.23300852799342131</v>
      </c>
    </row>
    <row r="1015" spans="1:19" x14ac:dyDescent="0.15">
      <c r="A1015" s="1">
        <v>39883</v>
      </c>
      <c r="B1015">
        <v>2288.0500000000002</v>
      </c>
      <c r="C1015">
        <v>2292.4</v>
      </c>
      <c r="D1015">
        <v>2212.88</v>
      </c>
      <c r="E1015" s="2">
        <v>2220.38</v>
      </c>
      <c r="F1015" s="16">
        <v>70589120512</v>
      </c>
      <c r="G1015" s="3">
        <f t="shared" si="150"/>
        <v>-9.1039727237837154E-3</v>
      </c>
      <c r="H1015" s="3">
        <f>1-E1015/MAX(E$2:E1015)</f>
        <v>0.62220445109916289</v>
      </c>
      <c r="I1015" s="2">
        <f t="shared" si="153"/>
        <v>2221.23</v>
      </c>
      <c r="J1015" s="2">
        <f t="shared" si="156"/>
        <v>2256.7233333333334</v>
      </c>
      <c r="K1015" s="2">
        <f t="shared" si="157"/>
        <v>2231.9949999999999</v>
      </c>
      <c r="L1015" s="2">
        <f t="shared" si="158"/>
        <v>2286.2404166666661</v>
      </c>
      <c r="M1015" s="2">
        <f t="shared" si="159"/>
        <v>2124.7706249999997</v>
      </c>
      <c r="N1015" s="2">
        <f t="shared" si="154"/>
        <v>2214.335347222222</v>
      </c>
      <c r="O1015" s="4" t="str">
        <f t="shared" si="155"/>
        <v>买</v>
      </c>
      <c r="P1015" s="4" t="str">
        <f t="shared" si="151"/>
        <v/>
      </c>
      <c r="Q1015" s="3">
        <f>IF(O1014="买",E1015/E1014-1,0)-IF(P1015=1,计算结果!B$17,0)</f>
        <v>-9.1039727237837154E-3</v>
      </c>
      <c r="R1015" s="2">
        <f t="shared" si="152"/>
        <v>3.8776687431278942</v>
      </c>
      <c r="S1015" s="3">
        <f>1-R1015/MAX(R$2:R1015)</f>
        <v>0.23999119743394393</v>
      </c>
    </row>
    <row r="1016" spans="1:19" x14ac:dyDescent="0.15">
      <c r="A1016" s="1">
        <v>39884</v>
      </c>
      <c r="B1016">
        <v>2208.04</v>
      </c>
      <c r="C1016">
        <v>2220.3000000000002</v>
      </c>
      <c r="D1016">
        <v>2156.6</v>
      </c>
      <c r="E1016" s="2">
        <v>2215.6999999999998</v>
      </c>
      <c r="F1016" s="16">
        <v>53843902464</v>
      </c>
      <c r="G1016" s="3">
        <f t="shared" si="150"/>
        <v>-2.1077473225304955E-3</v>
      </c>
      <c r="H1016" s="3">
        <f>1-E1016/MAX(E$2:E1016)</f>
        <v>0.62300074865582244</v>
      </c>
      <c r="I1016" s="2">
        <f t="shared" si="153"/>
        <v>2225.62</v>
      </c>
      <c r="J1016" s="2">
        <f t="shared" si="156"/>
        <v>2245.148333333334</v>
      </c>
      <c r="K1016" s="2">
        <f t="shared" si="157"/>
        <v>2224.8158333333336</v>
      </c>
      <c r="L1016" s="2">
        <f t="shared" si="158"/>
        <v>2285.3412499999995</v>
      </c>
      <c r="M1016" s="2">
        <f t="shared" si="159"/>
        <v>2131.9566666666665</v>
      </c>
      <c r="N1016" s="2">
        <f t="shared" si="154"/>
        <v>2214.0379166666667</v>
      </c>
      <c r="O1016" s="4" t="str">
        <f t="shared" si="155"/>
        <v>买</v>
      </c>
      <c r="P1016" s="4" t="str">
        <f t="shared" si="151"/>
        <v/>
      </c>
      <c r="Q1016" s="3">
        <f>IF(O1015="买",E1016/E1015-1,0)-IF(P1016=1,计算结果!B$17,0)</f>
        <v>-2.1077473225304955E-3</v>
      </c>
      <c r="R1016" s="2">
        <f t="shared" si="152"/>
        <v>3.8694955972169063</v>
      </c>
      <c r="S1016" s="3">
        <f>1-R1016/MAX(R$2:R1016)</f>
        <v>0.2415931039526521</v>
      </c>
    </row>
    <row r="1017" spans="1:19" x14ac:dyDescent="0.15">
      <c r="A1017" s="1">
        <v>39885</v>
      </c>
      <c r="B1017">
        <v>2229.25</v>
      </c>
      <c r="C1017">
        <v>2250.2399999999998</v>
      </c>
      <c r="D1017">
        <v>2200.9699999999998</v>
      </c>
      <c r="E1017" s="2">
        <v>2205.42</v>
      </c>
      <c r="F1017" s="16">
        <v>54636249088</v>
      </c>
      <c r="G1017" s="3">
        <f t="shared" si="150"/>
        <v>-4.6396172767070309E-3</v>
      </c>
      <c r="H1017" s="3">
        <f>1-E1017/MAX(E$2:E1017)</f>
        <v>0.62474988089566463</v>
      </c>
      <c r="I1017" s="2">
        <f t="shared" si="153"/>
        <v>2213.8333333333335</v>
      </c>
      <c r="J1017" s="2">
        <f t="shared" si="156"/>
        <v>2228.5650000000001</v>
      </c>
      <c r="K1017" s="2">
        <f t="shared" si="157"/>
        <v>2216.58</v>
      </c>
      <c r="L1017" s="2">
        <f t="shared" si="158"/>
        <v>2281.539166666666</v>
      </c>
      <c r="M1017" s="2">
        <f t="shared" si="159"/>
        <v>2139.1091666666666</v>
      </c>
      <c r="N1017" s="2">
        <f t="shared" si="154"/>
        <v>2212.409444444444</v>
      </c>
      <c r="O1017" s="4" t="str">
        <f t="shared" si="155"/>
        <v>卖</v>
      </c>
      <c r="P1017" s="4">
        <f t="shared" si="151"/>
        <v>1</v>
      </c>
      <c r="Q1017" s="3">
        <f>IF(O1016="买",E1017/E1016-1,0)-IF(P1017=1,计算结果!B$17,0)</f>
        <v>-4.6396172767070309E-3</v>
      </c>
      <c r="R1017" s="2">
        <f t="shared" si="152"/>
        <v>3.851542618591917</v>
      </c>
      <c r="S1017" s="3">
        <f>1-R1017/MAX(R$2:R1017)</f>
        <v>0.24511182169032708</v>
      </c>
    </row>
    <row r="1018" spans="1:19" x14ac:dyDescent="0.15">
      <c r="A1018" s="1">
        <v>39888</v>
      </c>
      <c r="B1018">
        <v>2197.25</v>
      </c>
      <c r="C1018">
        <v>2247.11</v>
      </c>
      <c r="D1018">
        <v>2180.0500000000002</v>
      </c>
      <c r="E1018" s="2">
        <v>2241.61</v>
      </c>
      <c r="F1018" s="16">
        <v>48128303104</v>
      </c>
      <c r="G1018" s="3">
        <f t="shared" si="150"/>
        <v>1.640957277978794E-2</v>
      </c>
      <c r="H1018" s="3">
        <f>1-E1018/MAX(E$2:E1018)</f>
        <v>0.61859218675559791</v>
      </c>
      <c r="I1018" s="2">
        <f t="shared" si="153"/>
        <v>2220.91</v>
      </c>
      <c r="J1018" s="2">
        <f t="shared" si="156"/>
        <v>2221.0700000000002</v>
      </c>
      <c r="K1018" s="2">
        <f t="shared" si="157"/>
        <v>2220.8650000000002</v>
      </c>
      <c r="L1018" s="2">
        <f t="shared" si="158"/>
        <v>2277.9916666666663</v>
      </c>
      <c r="M1018" s="2">
        <f t="shared" si="159"/>
        <v>2147.1685416666664</v>
      </c>
      <c r="N1018" s="2">
        <f t="shared" si="154"/>
        <v>2215.341736111111</v>
      </c>
      <c r="O1018" s="4" t="str">
        <f t="shared" si="155"/>
        <v>买</v>
      </c>
      <c r="P1018" s="4">
        <f t="shared" si="151"/>
        <v>1</v>
      </c>
      <c r="Q1018" s="3">
        <f>IF(O1017="买",E1018/E1017-1,0)-IF(P1018=1,计算结果!B$17,0)</f>
        <v>0</v>
      </c>
      <c r="R1018" s="2">
        <f t="shared" si="152"/>
        <v>3.851542618591917</v>
      </c>
      <c r="S1018" s="3">
        <f>1-R1018/MAX(R$2:R1018)</f>
        <v>0.24511182169032708</v>
      </c>
    </row>
    <row r="1019" spans="1:19" x14ac:dyDescent="0.15">
      <c r="A1019" s="1">
        <v>39889</v>
      </c>
      <c r="B1019">
        <v>2244.11</v>
      </c>
      <c r="C1019">
        <v>2329.3000000000002</v>
      </c>
      <c r="D1019">
        <v>2239.67</v>
      </c>
      <c r="E1019" s="2">
        <v>2322.4</v>
      </c>
      <c r="F1019" s="16">
        <v>94028685312</v>
      </c>
      <c r="G1019" s="3">
        <f t="shared" si="150"/>
        <v>3.6041059774001738E-2</v>
      </c>
      <c r="H1019" s="3">
        <f>1-E1019/MAX(E$2:E1019)</f>
        <v>0.60484584496018512</v>
      </c>
      <c r="I1019" s="2">
        <f t="shared" si="153"/>
        <v>2256.4766666666669</v>
      </c>
      <c r="J1019" s="2">
        <f t="shared" si="156"/>
        <v>2241.0483333333332</v>
      </c>
      <c r="K1019" s="2">
        <f t="shared" si="157"/>
        <v>2236.0241666666666</v>
      </c>
      <c r="L1019" s="2">
        <f t="shared" si="158"/>
        <v>2277.6274999999996</v>
      </c>
      <c r="M1019" s="2">
        <f t="shared" si="159"/>
        <v>2157.3552083333334</v>
      </c>
      <c r="N1019" s="2">
        <f t="shared" si="154"/>
        <v>2223.6689583333332</v>
      </c>
      <c r="O1019" s="4" t="str">
        <f t="shared" si="155"/>
        <v>买</v>
      </c>
      <c r="P1019" s="4" t="str">
        <f t="shared" si="151"/>
        <v/>
      </c>
      <c r="Q1019" s="3">
        <f>IF(O1018="买",E1019/E1018-1,0)-IF(P1019=1,计算结果!B$17,0)</f>
        <v>3.6041059774001738E-2</v>
      </c>
      <c r="R1019" s="2">
        <f t="shared" si="152"/>
        <v>3.9903562963307033</v>
      </c>
      <c r="S1019" s="3">
        <f>1-R1019/MAX(R$2:R1019)</f>
        <v>0.21790485173318097</v>
      </c>
    </row>
    <row r="1020" spans="1:19" x14ac:dyDescent="0.15">
      <c r="A1020" s="1">
        <v>39890</v>
      </c>
      <c r="B1020">
        <v>2335.42</v>
      </c>
      <c r="C1020">
        <v>2370.56</v>
      </c>
      <c r="D1020">
        <v>2328.86</v>
      </c>
      <c r="E1020" s="2">
        <v>2332.65</v>
      </c>
      <c r="F1020" s="16">
        <v>103619592192</v>
      </c>
      <c r="G1020" s="3">
        <f t="shared" si="150"/>
        <v>4.4135377196004022E-3</v>
      </c>
      <c r="H1020" s="3">
        <f>1-E1020/MAX(E$2:E1020)</f>
        <v>0.60310181719186007</v>
      </c>
      <c r="I1020" s="2">
        <f t="shared" si="153"/>
        <v>2298.8866666666668</v>
      </c>
      <c r="J1020" s="2">
        <f t="shared" si="156"/>
        <v>2256.36</v>
      </c>
      <c r="K1020" s="2">
        <f t="shared" si="157"/>
        <v>2250.0225000000005</v>
      </c>
      <c r="L1020" s="2">
        <f t="shared" si="158"/>
        <v>2278.2237499999997</v>
      </c>
      <c r="M1020" s="2">
        <f t="shared" si="159"/>
        <v>2168.0829166666667</v>
      </c>
      <c r="N1020" s="2">
        <f t="shared" si="154"/>
        <v>2232.109722222222</v>
      </c>
      <c r="O1020" s="4" t="str">
        <f t="shared" si="155"/>
        <v>买</v>
      </c>
      <c r="P1020" s="4" t="str">
        <f t="shared" si="151"/>
        <v/>
      </c>
      <c r="Q1020" s="3">
        <f>IF(O1019="买",E1020/E1019-1,0)-IF(P1020=1,计算结果!B$17,0)</f>
        <v>4.4135377196004022E-3</v>
      </c>
      <c r="R1020" s="2">
        <f t="shared" si="152"/>
        <v>4.0079678843592035</v>
      </c>
      <c r="S1020" s="3">
        <f>1-R1020/MAX(R$2:R1020)</f>
        <v>0.21445304529598896</v>
      </c>
    </row>
    <row r="1021" spans="1:19" x14ac:dyDescent="0.15">
      <c r="A1021" s="1">
        <v>39891</v>
      </c>
      <c r="B1021">
        <v>2337.52</v>
      </c>
      <c r="C1021">
        <v>2386.23</v>
      </c>
      <c r="D1021">
        <v>2331.2600000000002</v>
      </c>
      <c r="E1021" s="2">
        <v>2382.56</v>
      </c>
      <c r="F1021" s="16">
        <v>101348433920</v>
      </c>
      <c r="G1021" s="3">
        <f t="shared" si="150"/>
        <v>2.1396266049342971E-2</v>
      </c>
      <c r="H1021" s="3">
        <f>1-E1021/MAX(E$2:E1021)</f>
        <v>0.59460967807799636</v>
      </c>
      <c r="I1021" s="2">
        <f t="shared" si="153"/>
        <v>2345.8700000000003</v>
      </c>
      <c r="J1021" s="2">
        <f t="shared" si="156"/>
        <v>2283.39</v>
      </c>
      <c r="K1021" s="2">
        <f t="shared" si="157"/>
        <v>2270.0566666666668</v>
      </c>
      <c r="L1021" s="2">
        <f t="shared" si="158"/>
        <v>2277.5362499999997</v>
      </c>
      <c r="M1021" s="2">
        <f t="shared" si="159"/>
        <v>2178.4912499999996</v>
      </c>
      <c r="N1021" s="2">
        <f t="shared" si="154"/>
        <v>2242.0280555555551</v>
      </c>
      <c r="O1021" s="4" t="str">
        <f t="shared" si="155"/>
        <v>买</v>
      </c>
      <c r="P1021" s="4" t="str">
        <f t="shared" si="151"/>
        <v/>
      </c>
      <c r="Q1021" s="3">
        <f>IF(O1020="买",E1021/E1020-1,0)-IF(P1021=1,计算结果!B$17,0)</f>
        <v>2.1396266049342971E-2</v>
      </c>
      <c r="R1021" s="2">
        <f t="shared" si="152"/>
        <v>4.0937234315301749</v>
      </c>
      <c r="S1021" s="3">
        <f>1-R1021/MAX(R$2:R1021)</f>
        <v>0.19764527365889084</v>
      </c>
    </row>
    <row r="1022" spans="1:19" x14ac:dyDescent="0.15">
      <c r="A1022" s="1">
        <v>39892</v>
      </c>
      <c r="B1022">
        <v>2389.89</v>
      </c>
      <c r="C1022">
        <v>2397.21</v>
      </c>
      <c r="D1022">
        <v>2343.27</v>
      </c>
      <c r="E1022" s="2">
        <v>2379.84</v>
      </c>
      <c r="F1022" s="16">
        <v>114786508800</v>
      </c>
      <c r="G1022" s="3">
        <f t="shared" si="150"/>
        <v>-1.1416291719830163E-3</v>
      </c>
      <c r="H1022" s="3">
        <f>1-E1022/MAX(E$2:E1022)</f>
        <v>0.59507248349554209</v>
      </c>
      <c r="I1022" s="2">
        <f t="shared" si="153"/>
        <v>2365.0166666666669</v>
      </c>
      <c r="J1022" s="2">
        <f t="shared" si="156"/>
        <v>2310.7466666666664</v>
      </c>
      <c r="K1022" s="2">
        <f t="shared" si="157"/>
        <v>2277.9475000000007</v>
      </c>
      <c r="L1022" s="2">
        <f t="shared" si="158"/>
        <v>2274.1024999999995</v>
      </c>
      <c r="M1022" s="2">
        <f t="shared" si="159"/>
        <v>2187.5962499999996</v>
      </c>
      <c r="N1022" s="2">
        <f t="shared" si="154"/>
        <v>2246.5487499999999</v>
      </c>
      <c r="O1022" s="4" t="str">
        <f t="shared" si="155"/>
        <v>买</v>
      </c>
      <c r="P1022" s="4" t="str">
        <f t="shared" si="151"/>
        <v/>
      </c>
      <c r="Q1022" s="3">
        <f>IF(O1021="买",E1022/E1021-1,0)-IF(P1022=1,计算结果!B$17,0)</f>
        <v>-1.1416291719830163E-3</v>
      </c>
      <c r="R1022" s="2">
        <f t="shared" si="152"/>
        <v>4.08904991743871</v>
      </c>
      <c r="S1022" s="3">
        <f>1-R1022/MAX(R$2:R1022)</f>
        <v>0.19856126522076023</v>
      </c>
    </row>
    <row r="1023" spans="1:19" x14ac:dyDescent="0.15">
      <c r="A1023" s="1">
        <v>39895</v>
      </c>
      <c r="B1023">
        <v>2384.67</v>
      </c>
      <c r="C1023">
        <v>2448.35</v>
      </c>
      <c r="D1023">
        <v>2375.52</v>
      </c>
      <c r="E1023" s="2">
        <v>2439.4</v>
      </c>
      <c r="F1023" s="16">
        <v>127794036736</v>
      </c>
      <c r="G1023" s="3">
        <f t="shared" si="150"/>
        <v>2.5026892564205871E-2</v>
      </c>
      <c r="H1023" s="3">
        <f>1-E1023/MAX(E$2:E1023)</f>
        <v>0.58493840604369418</v>
      </c>
      <c r="I1023" s="2">
        <f t="shared" si="153"/>
        <v>2400.6</v>
      </c>
      <c r="J1023" s="2">
        <f t="shared" si="156"/>
        <v>2349.7433333333333</v>
      </c>
      <c r="K1023" s="2">
        <f t="shared" si="157"/>
        <v>2289.1541666666672</v>
      </c>
      <c r="L1023" s="2">
        <f t="shared" si="158"/>
        <v>2276.3570833333333</v>
      </c>
      <c r="M1023" s="2">
        <f t="shared" si="159"/>
        <v>2198.184166666666</v>
      </c>
      <c r="N1023" s="2">
        <f t="shared" si="154"/>
        <v>2254.5651388888887</v>
      </c>
      <c r="O1023" s="4" t="str">
        <f t="shared" si="155"/>
        <v>买</v>
      </c>
      <c r="P1023" s="4" t="str">
        <f t="shared" si="151"/>
        <v/>
      </c>
      <c r="Q1023" s="3">
        <f>IF(O1022="买",E1023/E1022-1,0)-IF(P1023=1,计算结果!B$17,0)</f>
        <v>2.5026892564205871E-2</v>
      </c>
      <c r="R1023" s="2">
        <f t="shared" si="152"/>
        <v>4.1913861304121234</v>
      </c>
      <c r="S1023" s="3">
        <f>1-R1023/MAX(R$2:R1023)</f>
        <v>0.17850374410864711</v>
      </c>
    </row>
    <row r="1024" spans="1:19" x14ac:dyDescent="0.15">
      <c r="A1024" s="1">
        <v>39896</v>
      </c>
      <c r="B1024">
        <v>2477.5700000000002</v>
      </c>
      <c r="C1024">
        <v>2483.83</v>
      </c>
      <c r="D1024">
        <v>2440.5300000000002</v>
      </c>
      <c r="E1024" s="2">
        <v>2451.7800000000002</v>
      </c>
      <c r="F1024" s="16">
        <v>121593356288</v>
      </c>
      <c r="G1024" s="3">
        <f t="shared" si="150"/>
        <v>5.0750184471590742E-3</v>
      </c>
      <c r="H1024" s="3">
        <f>1-E1024/MAX(E$2:E1024)</f>
        <v>0.58283196079765864</v>
      </c>
      <c r="I1024" s="2">
        <f t="shared" si="153"/>
        <v>2423.6733333333336</v>
      </c>
      <c r="J1024" s="2">
        <f t="shared" si="156"/>
        <v>2384.771666666667</v>
      </c>
      <c r="K1024" s="2">
        <f t="shared" si="157"/>
        <v>2302.9208333333336</v>
      </c>
      <c r="L1024" s="2">
        <f t="shared" si="158"/>
        <v>2283.6879166666668</v>
      </c>
      <c r="M1024" s="2">
        <f t="shared" si="159"/>
        <v>2209.929791666666</v>
      </c>
      <c r="N1024" s="2">
        <f t="shared" si="154"/>
        <v>2265.5128472222223</v>
      </c>
      <c r="O1024" s="4" t="str">
        <f t="shared" si="155"/>
        <v>买</v>
      </c>
      <c r="P1024" s="4" t="str">
        <f t="shared" si="151"/>
        <v/>
      </c>
      <c r="Q1024" s="3">
        <f>IF(O1023="买",E1024/E1023-1,0)-IF(P1024=1,计算结果!B$17,0)</f>
        <v>5.0750184471590742E-3</v>
      </c>
      <c r="R1024" s="2">
        <f t="shared" si="152"/>
        <v>4.2126574923431317</v>
      </c>
      <c r="S1024" s="3">
        <f>1-R1024/MAX(R$2:R1024)</f>
        <v>0.17433463545572636</v>
      </c>
    </row>
    <row r="1025" spans="1:19" x14ac:dyDescent="0.15">
      <c r="A1025" s="1">
        <v>39897</v>
      </c>
      <c r="B1025">
        <v>2435.63</v>
      </c>
      <c r="C1025">
        <v>2472.94</v>
      </c>
      <c r="D1025">
        <v>2401.0500000000002</v>
      </c>
      <c r="E1025" s="2">
        <v>2401.33</v>
      </c>
      <c r="F1025" s="16">
        <v>105406226432</v>
      </c>
      <c r="G1025" s="3">
        <f t="shared" si="150"/>
        <v>-2.0576886996386379E-2</v>
      </c>
      <c r="H1025" s="3">
        <f>1-E1025/MAX(E$2:E1025)</f>
        <v>0.59141598039882937</v>
      </c>
      <c r="I1025" s="2">
        <f t="shared" si="153"/>
        <v>2430.8366666666666</v>
      </c>
      <c r="J1025" s="2">
        <f t="shared" si="156"/>
        <v>2397.9266666666667</v>
      </c>
      <c r="K1025" s="2">
        <f t="shared" si="157"/>
        <v>2319.4874999999997</v>
      </c>
      <c r="L1025" s="2">
        <f t="shared" si="158"/>
        <v>2287.9762500000002</v>
      </c>
      <c r="M1025" s="2">
        <f t="shared" si="159"/>
        <v>2219.9916666666663</v>
      </c>
      <c r="N1025" s="2">
        <f t="shared" si="154"/>
        <v>2275.8184722222218</v>
      </c>
      <c r="O1025" s="4" t="str">
        <f t="shared" si="155"/>
        <v>买</v>
      </c>
      <c r="P1025" s="4" t="str">
        <f t="shared" si="151"/>
        <v/>
      </c>
      <c r="Q1025" s="3">
        <f>IF(O1024="买",E1025/E1024-1,0)-IF(P1025=1,计算结果!B$17,0)</f>
        <v>-2.0576886996386379E-2</v>
      </c>
      <c r="R1025" s="2">
        <f t="shared" si="152"/>
        <v>4.1259741151687068</v>
      </c>
      <c r="S1025" s="3">
        <f>1-R1025/MAX(R$2:R1025)</f>
        <v>0.19132425835878408</v>
      </c>
    </row>
    <row r="1026" spans="1:19" x14ac:dyDescent="0.15">
      <c r="A1026" s="1">
        <v>39898</v>
      </c>
      <c r="B1026">
        <v>2407.7600000000002</v>
      </c>
      <c r="C1026">
        <v>2479.83</v>
      </c>
      <c r="D1026">
        <v>2379.9499999999998</v>
      </c>
      <c r="E1026" s="2">
        <v>2479.79</v>
      </c>
      <c r="F1026" s="16">
        <v>118048784384</v>
      </c>
      <c r="G1026" s="3">
        <f t="shared" si="150"/>
        <v>3.2673560068795293E-2</v>
      </c>
      <c r="H1026" s="3">
        <f>1-E1026/MAX(E$2:E1026)</f>
        <v>0.57806608589124076</v>
      </c>
      <c r="I1026" s="2">
        <f t="shared" si="153"/>
        <v>2444.3000000000002</v>
      </c>
      <c r="J1026" s="2">
        <f t="shared" si="156"/>
        <v>2422.4500000000003</v>
      </c>
      <c r="K1026" s="2">
        <f t="shared" si="157"/>
        <v>2339.4050000000002</v>
      </c>
      <c r="L1026" s="2">
        <f t="shared" si="158"/>
        <v>2293.6208333333338</v>
      </c>
      <c r="M1026" s="2">
        <f t="shared" si="159"/>
        <v>2231.6395833333327</v>
      </c>
      <c r="N1026" s="2">
        <f t="shared" si="154"/>
        <v>2288.2218055555554</v>
      </c>
      <c r="O1026" s="4" t="str">
        <f t="shared" si="155"/>
        <v>买</v>
      </c>
      <c r="P1026" s="4" t="str">
        <f t="shared" si="151"/>
        <v/>
      </c>
      <c r="Q1026" s="3">
        <f>IF(O1025="买",E1026/E1025-1,0)-IF(P1026=1,计算结果!B$17,0)</f>
        <v>3.2673560068795293E-2</v>
      </c>
      <c r="R1026" s="2">
        <f t="shared" si="152"/>
        <v>4.260784378262966</v>
      </c>
      <c r="S1026" s="3">
        <f>1-R1026/MAX(R$2:R1026)</f>
        <v>0.16490194293809224</v>
      </c>
    </row>
    <row r="1027" spans="1:19" x14ac:dyDescent="0.15">
      <c r="A1027" s="1">
        <v>39899</v>
      </c>
      <c r="B1027">
        <v>2501</v>
      </c>
      <c r="C1027">
        <v>2516.38</v>
      </c>
      <c r="D1027">
        <v>2481.69</v>
      </c>
      <c r="E1027" s="2">
        <v>2498.9299999999998</v>
      </c>
      <c r="F1027" s="16">
        <v>134140076032</v>
      </c>
      <c r="G1027" s="3">
        <f t="shared" ref="G1027:G1090" si="160">E1027/E1026-1</f>
        <v>7.7183955092972045E-3</v>
      </c>
      <c r="H1027" s="3">
        <f>1-E1027/MAX(E$2:E1027)</f>
        <v>0.57480943306336352</v>
      </c>
      <c r="I1027" s="2">
        <f t="shared" si="153"/>
        <v>2460.0166666666664</v>
      </c>
      <c r="J1027" s="2">
        <f t="shared" si="156"/>
        <v>2441.8449999999998</v>
      </c>
      <c r="K1027" s="2">
        <f t="shared" si="157"/>
        <v>2362.6174999999998</v>
      </c>
      <c r="L1027" s="2">
        <f t="shared" si="158"/>
        <v>2297.3062500000001</v>
      </c>
      <c r="M1027" s="2">
        <f t="shared" si="159"/>
        <v>2244.6133333333323</v>
      </c>
      <c r="N1027" s="2">
        <f t="shared" si="154"/>
        <v>2301.5123611111107</v>
      </c>
      <c r="O1027" s="4" t="str">
        <f t="shared" si="155"/>
        <v>买</v>
      </c>
      <c r="P1027" s="4" t="str">
        <f t="shared" si="151"/>
        <v/>
      </c>
      <c r="Q1027" s="3">
        <f>IF(O1026="买",E1027/E1026-1,0)-IF(P1027=1,计算结果!B$17,0)</f>
        <v>7.7183955092972045E-3</v>
      </c>
      <c r="R1027" s="2">
        <f t="shared" si="152"/>
        <v>4.2936707972742347</v>
      </c>
      <c r="S1027" s="3">
        <f>1-R1027/MAX(R$2:R1027)</f>
        <v>0.15845632584464275</v>
      </c>
    </row>
    <row r="1028" spans="1:19" x14ac:dyDescent="0.15">
      <c r="A1028" s="1">
        <v>39902</v>
      </c>
      <c r="B1028">
        <v>2501.31</v>
      </c>
      <c r="C1028">
        <v>2508.14</v>
      </c>
      <c r="D1028">
        <v>2471.37</v>
      </c>
      <c r="E1028" s="2">
        <v>2484.4899999999998</v>
      </c>
      <c r="F1028" s="16">
        <v>100003471360</v>
      </c>
      <c r="G1028" s="3">
        <f t="shared" si="160"/>
        <v>-5.7784731865238026E-3</v>
      </c>
      <c r="H1028" s="3">
        <f>1-E1028/MAX(E$2:E1028)</f>
        <v>0.57726638535356978</v>
      </c>
      <c r="I1028" s="2">
        <f t="shared" si="153"/>
        <v>2487.7366666666662</v>
      </c>
      <c r="J1028" s="2">
        <f t="shared" si="156"/>
        <v>2459.2866666666664</v>
      </c>
      <c r="K1028" s="2">
        <f t="shared" si="157"/>
        <v>2385.0166666666664</v>
      </c>
      <c r="L1028" s="2">
        <f t="shared" si="158"/>
        <v>2304.9162500000002</v>
      </c>
      <c r="M1028" s="2">
        <f t="shared" si="159"/>
        <v>2255.6393749999993</v>
      </c>
      <c r="N1028" s="2">
        <f t="shared" si="154"/>
        <v>2315.1907638888883</v>
      </c>
      <c r="O1028" s="4" t="str">
        <f t="shared" si="155"/>
        <v>买</v>
      </c>
      <c r="P1028" s="4" t="str">
        <f t="shared" ref="P1028:P1091" si="161">IF(O1027&lt;&gt;O1028,1,"")</f>
        <v/>
      </c>
      <c r="Q1028" s="3">
        <f>IF(O1027="买",E1028/E1027-1,0)-IF(P1028=1,计算结果!B$17,0)</f>
        <v>-5.7784731865238026E-3</v>
      </c>
      <c r="R1028" s="2">
        <f t="shared" ref="R1028:R1091" si="162">IFERROR(R1027*(1+Q1028),R1027)</f>
        <v>4.2688599357004255</v>
      </c>
      <c r="S1028" s="3">
        <f>1-R1028/MAX(R$2:R1028)</f>
        <v>0.16331916340103814</v>
      </c>
    </row>
    <row r="1029" spans="1:19" x14ac:dyDescent="0.15">
      <c r="A1029" s="1">
        <v>39903</v>
      </c>
      <c r="B1029">
        <v>2436.7800000000002</v>
      </c>
      <c r="C1029">
        <v>2507.9</v>
      </c>
      <c r="D1029">
        <v>2423.5700000000002</v>
      </c>
      <c r="E1029" s="2">
        <v>2507.79</v>
      </c>
      <c r="F1029" s="16">
        <v>106631225344</v>
      </c>
      <c r="G1029" s="3">
        <f t="shared" si="160"/>
        <v>9.378182242633315E-3</v>
      </c>
      <c r="H1029" s="3">
        <f>1-E1029/MAX(E$2:E1029)</f>
        <v>0.57330191247532836</v>
      </c>
      <c r="I1029" s="2">
        <f t="shared" ref="I1029:I1092" si="163">AVERAGE(E1027:E1029)</f>
        <v>2497.0700000000002</v>
      </c>
      <c r="J1029" s="2">
        <f t="shared" si="156"/>
        <v>2470.6849999999999</v>
      </c>
      <c r="K1029" s="2">
        <f t="shared" si="157"/>
        <v>2410.2141666666666</v>
      </c>
      <c r="L1029" s="2">
        <f t="shared" si="158"/>
        <v>2313.3970833333337</v>
      </c>
      <c r="M1029" s="2">
        <f t="shared" si="159"/>
        <v>2267.1585416666662</v>
      </c>
      <c r="N1029" s="2">
        <f t="shared" ref="N1029:N1092" si="164">IFERROR(AVERAGE(K1029:M1029),"")</f>
        <v>2330.2565972222219</v>
      </c>
      <c r="O1029" s="4" t="str">
        <f t="shared" ref="O1029:O1092" si="165">IF(E1029&gt;N1029,"买","卖")</f>
        <v>买</v>
      </c>
      <c r="P1029" s="4" t="str">
        <f t="shared" si="161"/>
        <v/>
      </c>
      <c r="Q1029" s="3">
        <f>IF(O1028="买",E1029/E1028-1,0)-IF(P1029=1,计算结果!B$17,0)</f>
        <v>9.378182242633315E-3</v>
      </c>
      <c r="R1029" s="2">
        <f t="shared" si="162"/>
        <v>4.3088940821457005</v>
      </c>
      <c r="S1029" s="3">
        <f>1-R1029/MAX(R$2:R1029)</f>
        <v>0.15547261803649404</v>
      </c>
    </row>
    <row r="1030" spans="1:19" x14ac:dyDescent="0.15">
      <c r="A1030" s="1">
        <v>39904</v>
      </c>
      <c r="B1030">
        <v>2519.89</v>
      </c>
      <c r="C1030">
        <v>2566.54</v>
      </c>
      <c r="D1030">
        <v>2519.89</v>
      </c>
      <c r="E1030" s="2">
        <v>2548.2199999999998</v>
      </c>
      <c r="F1030" s="16">
        <v>137117556736</v>
      </c>
      <c r="G1030" s="3">
        <f t="shared" si="160"/>
        <v>1.6121764581563891E-2</v>
      </c>
      <c r="H1030" s="3">
        <f>1-E1030/MAX(E$2:E1030)</f>
        <v>0.56642278636085219</v>
      </c>
      <c r="I1030" s="2">
        <f t="shared" si="163"/>
        <v>2513.5</v>
      </c>
      <c r="J1030" s="2">
        <f t="shared" si="156"/>
        <v>2486.7583333333328</v>
      </c>
      <c r="K1030" s="2">
        <f t="shared" si="157"/>
        <v>2435.7649999999999</v>
      </c>
      <c r="L1030" s="2">
        <f t="shared" si="158"/>
        <v>2328.3150000000001</v>
      </c>
      <c r="M1030" s="2">
        <f t="shared" si="159"/>
        <v>2278.7837499999991</v>
      </c>
      <c r="N1030" s="2">
        <f t="shared" si="164"/>
        <v>2347.6212499999997</v>
      </c>
      <c r="O1030" s="4" t="str">
        <f t="shared" si="165"/>
        <v>买</v>
      </c>
      <c r="P1030" s="4" t="str">
        <f t="shared" si="161"/>
        <v/>
      </c>
      <c r="Q1030" s="3">
        <f>IF(O1029="买",E1030/E1029-1,0)-IF(P1030=1,计算结果!B$17,0)</f>
        <v>1.6121764581563891E-2</v>
      </c>
      <c r="R1030" s="2">
        <f t="shared" si="162"/>
        <v>4.3783610581449475</v>
      </c>
      <c r="S1030" s="3">
        <f>1-R1030/MAX(R$2:R1030)</f>
        <v>0.14185734640179393</v>
      </c>
    </row>
    <row r="1031" spans="1:19" x14ac:dyDescent="0.15">
      <c r="A1031" s="1">
        <v>39905</v>
      </c>
      <c r="B1031">
        <v>2558.77</v>
      </c>
      <c r="C1031">
        <v>2599.25</v>
      </c>
      <c r="D1031">
        <v>2558.2600000000002</v>
      </c>
      <c r="E1031" s="2">
        <v>2576.4</v>
      </c>
      <c r="F1031" s="16">
        <v>143708979200</v>
      </c>
      <c r="G1031" s="3">
        <f t="shared" si="160"/>
        <v>1.1058699798290661E-2</v>
      </c>
      <c r="H1031" s="3">
        <f>1-E1031/MAX(E$2:E1031)</f>
        <v>0.56162798611583742</v>
      </c>
      <c r="I1031" s="2">
        <f t="shared" si="163"/>
        <v>2544.1366666666668</v>
      </c>
      <c r="J1031" s="2">
        <f t="shared" si="156"/>
        <v>2515.9366666666665</v>
      </c>
      <c r="K1031" s="2">
        <f t="shared" si="157"/>
        <v>2456.9316666666673</v>
      </c>
      <c r="L1031" s="2">
        <f t="shared" si="158"/>
        <v>2346.4779166666672</v>
      </c>
      <c r="M1031" s="2">
        <f t="shared" si="159"/>
        <v>2290.5324999999993</v>
      </c>
      <c r="N1031" s="2">
        <f t="shared" si="164"/>
        <v>2364.647361111111</v>
      </c>
      <c r="O1031" s="4" t="str">
        <f t="shared" si="165"/>
        <v>买</v>
      </c>
      <c r="P1031" s="4" t="str">
        <f t="shared" si="161"/>
        <v/>
      </c>
      <c r="Q1031" s="3">
        <f>IF(O1030="买",E1031/E1030-1,0)-IF(P1031=1,计算结果!B$17,0)</f>
        <v>1.1058699798290661E-2</v>
      </c>
      <c r="R1031" s="2">
        <f t="shared" si="162"/>
        <v>4.4267800386954983</v>
      </c>
      <c r="S1031" s="3">
        <f>1-R1031/MAX(R$2:R1031)</f>
        <v>0.13236740441154293</v>
      </c>
    </row>
    <row r="1032" spans="1:19" x14ac:dyDescent="0.15">
      <c r="A1032" s="1">
        <v>39906</v>
      </c>
      <c r="B1032">
        <v>2597.92</v>
      </c>
      <c r="C1032">
        <v>2612.37</v>
      </c>
      <c r="D1032">
        <v>2555.61</v>
      </c>
      <c r="E1032" s="2">
        <v>2570.5</v>
      </c>
      <c r="F1032" s="16">
        <v>131075727360</v>
      </c>
      <c r="G1032" s="3">
        <f t="shared" si="160"/>
        <v>-2.2900170780935092E-3</v>
      </c>
      <c r="H1032" s="3">
        <f>1-E1032/MAX(E$2:E1032)</f>
        <v>0.56263186551419042</v>
      </c>
      <c r="I1032" s="2">
        <f t="shared" si="163"/>
        <v>2565.04</v>
      </c>
      <c r="J1032" s="2">
        <f t="shared" ref="J1032:J1095" si="166">AVERAGE(E1027:E1032)</f>
        <v>2531.0549999999998</v>
      </c>
      <c r="K1032" s="2">
        <f t="shared" si="157"/>
        <v>2476.7525000000005</v>
      </c>
      <c r="L1032" s="2">
        <f t="shared" si="158"/>
        <v>2363.3875000000003</v>
      </c>
      <c r="M1032" s="2">
        <f t="shared" si="159"/>
        <v>2301.8931249999991</v>
      </c>
      <c r="N1032" s="2">
        <f t="shared" si="164"/>
        <v>2380.6777083333332</v>
      </c>
      <c r="O1032" s="4" t="str">
        <f t="shared" si="165"/>
        <v>买</v>
      </c>
      <c r="P1032" s="4" t="str">
        <f t="shared" si="161"/>
        <v/>
      </c>
      <c r="Q1032" s="3">
        <f>IF(O1031="买",E1032/E1031-1,0)-IF(P1032=1,计算结果!B$17,0)</f>
        <v>-2.2900170780935092E-3</v>
      </c>
      <c r="R1032" s="2">
        <f t="shared" si="162"/>
        <v>4.4166426368059222</v>
      </c>
      <c r="S1032" s="3">
        <f>1-R1032/MAX(R$2:R1032)</f>
        <v>0.13435429787295106</v>
      </c>
    </row>
    <row r="1033" spans="1:19" x14ac:dyDescent="0.15">
      <c r="A1033" s="1">
        <v>39910</v>
      </c>
      <c r="B1033">
        <v>2570.63</v>
      </c>
      <c r="C1033">
        <v>2597.06</v>
      </c>
      <c r="D1033">
        <v>2543.65</v>
      </c>
      <c r="E1033" s="2">
        <v>2576.9499999999998</v>
      </c>
      <c r="F1033" s="16">
        <v>93919117312</v>
      </c>
      <c r="G1033" s="3">
        <f t="shared" si="160"/>
        <v>2.5092394475783042E-3</v>
      </c>
      <c r="H1033" s="3">
        <f>1-E1033/MAX(E$2:E1033)</f>
        <v>0.56153440413802491</v>
      </c>
      <c r="I1033" s="2">
        <f t="shared" si="163"/>
        <v>2574.6166666666663</v>
      </c>
      <c r="J1033" s="2">
        <f t="shared" si="166"/>
        <v>2544.0583333333329</v>
      </c>
      <c r="K1033" s="2">
        <f t="shared" si="157"/>
        <v>2492.9516666666668</v>
      </c>
      <c r="L1033" s="2">
        <f t="shared" si="158"/>
        <v>2381.5041666666671</v>
      </c>
      <c r="M1033" s="2">
        <f t="shared" si="159"/>
        <v>2313.4606249999993</v>
      </c>
      <c r="N1033" s="2">
        <f t="shared" si="164"/>
        <v>2395.9721527777779</v>
      </c>
      <c r="O1033" s="4" t="str">
        <f t="shared" si="165"/>
        <v>买</v>
      </c>
      <c r="P1033" s="4" t="str">
        <f t="shared" si="161"/>
        <v/>
      </c>
      <c r="Q1033" s="3">
        <f>IF(O1032="买",E1033/E1032-1,0)-IF(P1033=1,计算结果!B$17,0)</f>
        <v>2.5092394475783042E-3</v>
      </c>
      <c r="R1033" s="2">
        <f t="shared" si="162"/>
        <v>4.4277250507360515</v>
      </c>
      <c r="S1033" s="3">
        <f>1-R1033/MAX(R$2:R1033)</f>
        <v>0.1321821855295473</v>
      </c>
    </row>
    <row r="1034" spans="1:19" x14ac:dyDescent="0.15">
      <c r="A1034" s="1">
        <v>39911</v>
      </c>
      <c r="B1034">
        <v>2563.7199999999998</v>
      </c>
      <c r="C1034">
        <v>2573.09</v>
      </c>
      <c r="D1034">
        <v>2479.35</v>
      </c>
      <c r="E1034" s="2">
        <v>2479.35</v>
      </c>
      <c r="F1034" s="16">
        <v>107144421376</v>
      </c>
      <c r="G1034" s="3">
        <f t="shared" si="160"/>
        <v>-3.7874231164748973E-2</v>
      </c>
      <c r="H1034" s="3">
        <f>1-E1034/MAX(E$2:E1034)</f>
        <v>0.57814095147349076</v>
      </c>
      <c r="I1034" s="2">
        <f t="shared" si="163"/>
        <v>2542.2666666666664</v>
      </c>
      <c r="J1034" s="2">
        <f t="shared" si="166"/>
        <v>2543.2016666666668</v>
      </c>
      <c r="K1034" s="2">
        <f t="shared" si="157"/>
        <v>2501.2441666666668</v>
      </c>
      <c r="L1034" s="2">
        <f t="shared" si="158"/>
        <v>2389.5958333333333</v>
      </c>
      <c r="M1034" s="2">
        <f t="shared" si="159"/>
        <v>2322.5189583333326</v>
      </c>
      <c r="N1034" s="2">
        <f t="shared" si="164"/>
        <v>2404.4529861111109</v>
      </c>
      <c r="O1034" s="4" t="str">
        <f t="shared" si="165"/>
        <v>买</v>
      </c>
      <c r="P1034" s="4" t="str">
        <f t="shared" si="161"/>
        <v/>
      </c>
      <c r="Q1034" s="3">
        <f>IF(O1033="买",E1034/E1033-1,0)-IF(P1034=1,计算结果!B$17,0)</f>
        <v>-3.7874231164748973E-2</v>
      </c>
      <c r="R1034" s="2">
        <f t="shared" si="162"/>
        <v>4.2600283686305245</v>
      </c>
      <c r="S1034" s="3">
        <f>1-R1034/MAX(R$2:R1034)</f>
        <v>0.16505011804368841</v>
      </c>
    </row>
    <row r="1035" spans="1:19" x14ac:dyDescent="0.15">
      <c r="A1035" s="1">
        <v>39912</v>
      </c>
      <c r="B1035">
        <v>2477.42</v>
      </c>
      <c r="C1035">
        <v>2517.7399999999998</v>
      </c>
      <c r="D1035">
        <v>2457.42</v>
      </c>
      <c r="E1035" s="2">
        <v>2517.67</v>
      </c>
      <c r="F1035" s="16">
        <v>82860990464</v>
      </c>
      <c r="G1035" s="3">
        <f t="shared" si="160"/>
        <v>1.5455663782846463E-2</v>
      </c>
      <c r="H1035" s="3">
        <f>1-E1035/MAX(E$2:E1035)</f>
        <v>0.57162083985571366</v>
      </c>
      <c r="I1035" s="2">
        <f t="shared" si="163"/>
        <v>2524.6566666666663</v>
      </c>
      <c r="J1035" s="2">
        <f t="shared" si="166"/>
        <v>2544.8483333333334</v>
      </c>
      <c r="K1035" s="2">
        <f t="shared" si="157"/>
        <v>2507.7666666666669</v>
      </c>
      <c r="L1035" s="2">
        <f t="shared" si="158"/>
        <v>2398.4604166666668</v>
      </c>
      <c r="M1035" s="2">
        <f t="shared" si="159"/>
        <v>2332.6229166666658</v>
      </c>
      <c r="N1035" s="2">
        <f t="shared" si="164"/>
        <v>2412.9499999999994</v>
      </c>
      <c r="O1035" s="4" t="str">
        <f t="shared" si="165"/>
        <v>买</v>
      </c>
      <c r="P1035" s="4" t="str">
        <f t="shared" si="161"/>
        <v/>
      </c>
      <c r="Q1035" s="3">
        <f>IF(O1034="买",E1035/E1034-1,0)-IF(P1035=1,计算结果!B$17,0)</f>
        <v>1.5455663782846463E-2</v>
      </c>
      <c r="R1035" s="2">
        <f t="shared" si="162"/>
        <v>4.3258699348014655</v>
      </c>
      <c r="S1035" s="3">
        <f>1-R1035/MAX(R$2:R1035)</f>
        <v>0.15214541339264442</v>
      </c>
    </row>
    <row r="1036" spans="1:19" x14ac:dyDescent="0.15">
      <c r="A1036" s="1">
        <v>39913</v>
      </c>
      <c r="B1036">
        <v>2540.11</v>
      </c>
      <c r="C1036">
        <v>2595.6</v>
      </c>
      <c r="D1036">
        <v>2530.62</v>
      </c>
      <c r="E1036" s="2">
        <v>2595.5300000000002</v>
      </c>
      <c r="F1036" s="16">
        <v>121859850240</v>
      </c>
      <c r="G1036" s="3">
        <f t="shared" si="160"/>
        <v>3.0925419137535881E-2</v>
      </c>
      <c r="H1036" s="3">
        <f>1-E1036/MAX(E$2:E1036)</f>
        <v>0.55837303477846589</v>
      </c>
      <c r="I1036" s="2">
        <f t="shared" si="163"/>
        <v>2530.8500000000004</v>
      </c>
      <c r="J1036" s="2">
        <f t="shared" si="166"/>
        <v>2552.7333333333331</v>
      </c>
      <c r="K1036" s="2">
        <f t="shared" si="157"/>
        <v>2519.7458333333329</v>
      </c>
      <c r="L1036" s="2">
        <f t="shared" si="158"/>
        <v>2411.3333333333335</v>
      </c>
      <c r="M1036" s="2">
        <f t="shared" si="159"/>
        <v>2343.8410416666657</v>
      </c>
      <c r="N1036" s="2">
        <f t="shared" si="164"/>
        <v>2424.9734027777772</v>
      </c>
      <c r="O1036" s="4" t="str">
        <f t="shared" si="165"/>
        <v>买</v>
      </c>
      <c r="P1036" s="4" t="str">
        <f t="shared" si="161"/>
        <v/>
      </c>
      <c r="Q1036" s="3">
        <f>IF(O1035="买",E1036/E1035-1,0)-IF(P1036=1,计算结果!B$17,0)</f>
        <v>3.0925419137535881E-2</v>
      </c>
      <c r="R1036" s="2">
        <f t="shared" si="162"/>
        <v>4.4596492756696655</v>
      </c>
      <c r="S1036" s="3">
        <f>1-R1036/MAX(R$2:R1036)</f>
        <v>0.12592515493412981</v>
      </c>
    </row>
    <row r="1037" spans="1:19" x14ac:dyDescent="0.15">
      <c r="A1037" s="1">
        <v>39916</v>
      </c>
      <c r="B1037">
        <v>2621.98</v>
      </c>
      <c r="C1037">
        <v>2668.28</v>
      </c>
      <c r="D1037">
        <v>2619.37</v>
      </c>
      <c r="E1037" s="2">
        <v>2656.52</v>
      </c>
      <c r="F1037" s="16">
        <v>156801974272</v>
      </c>
      <c r="G1037" s="3">
        <f t="shared" si="160"/>
        <v>2.3498090948669281E-2</v>
      </c>
      <c r="H1037" s="3">
        <f>1-E1037/MAX(E$2:E1037)</f>
        <v>0.54799564418430546</v>
      </c>
      <c r="I1037" s="2">
        <f t="shared" si="163"/>
        <v>2589.9066666666672</v>
      </c>
      <c r="J1037" s="2">
        <f t="shared" si="166"/>
        <v>2566.0866666666666</v>
      </c>
      <c r="K1037" s="2">
        <f t="shared" si="157"/>
        <v>2541.0116666666663</v>
      </c>
      <c r="L1037" s="2">
        <f t="shared" si="158"/>
        <v>2430.2495833333328</v>
      </c>
      <c r="M1037" s="2">
        <f t="shared" si="159"/>
        <v>2355.2495833333323</v>
      </c>
      <c r="N1037" s="2">
        <f t="shared" si="164"/>
        <v>2442.1702777777773</v>
      </c>
      <c r="O1037" s="4" t="str">
        <f t="shared" si="165"/>
        <v>买</v>
      </c>
      <c r="P1037" s="4" t="str">
        <f t="shared" si="161"/>
        <v/>
      </c>
      <c r="Q1037" s="3">
        <f>IF(O1036="买",E1037/E1036-1,0)-IF(P1037=1,计算结果!B$17,0)</f>
        <v>2.3498090948669281E-2</v>
      </c>
      <c r="R1037" s="2">
        <f t="shared" si="162"/>
        <v>4.5644425199485186</v>
      </c>
      <c r="S1037" s="3">
        <f>1-R1037/MAX(R$2:R1037)</f>
        <v>0.10538606472882794</v>
      </c>
    </row>
    <row r="1038" spans="1:19" x14ac:dyDescent="0.15">
      <c r="A1038" s="1">
        <v>39917</v>
      </c>
      <c r="B1038">
        <v>2651.2</v>
      </c>
      <c r="C1038">
        <v>2682.91</v>
      </c>
      <c r="D1038">
        <v>2637.38</v>
      </c>
      <c r="E1038" s="2">
        <v>2676.87</v>
      </c>
      <c r="F1038" s="16">
        <v>126839873536</v>
      </c>
      <c r="G1038" s="3">
        <f t="shared" si="160"/>
        <v>7.6603978136811079E-3</v>
      </c>
      <c r="H1038" s="3">
        <f>1-E1038/MAX(E$2:E1038)</f>
        <v>0.5445331110052406</v>
      </c>
      <c r="I1038" s="2">
        <f t="shared" si="163"/>
        <v>2642.9733333333334</v>
      </c>
      <c r="J1038" s="2">
        <f t="shared" si="166"/>
        <v>2583.8150000000001</v>
      </c>
      <c r="K1038" s="2">
        <f t="shared" ref="K1038:K1101" si="167">AVERAGE(E1027:E1038)</f>
        <v>2557.4349999999995</v>
      </c>
      <c r="L1038" s="2">
        <f t="shared" si="158"/>
        <v>2448.4199999999996</v>
      </c>
      <c r="M1038" s="2">
        <f t="shared" si="159"/>
        <v>2365.8841666666654</v>
      </c>
      <c r="N1038" s="2">
        <f t="shared" si="164"/>
        <v>2457.2463888888883</v>
      </c>
      <c r="O1038" s="4" t="str">
        <f t="shared" si="165"/>
        <v>买</v>
      </c>
      <c r="P1038" s="4" t="str">
        <f t="shared" si="161"/>
        <v/>
      </c>
      <c r="Q1038" s="3">
        <f>IF(O1037="买",E1038/E1037-1,0)-IF(P1038=1,计算结果!B$17,0)</f>
        <v>7.6603978136811079E-3</v>
      </c>
      <c r="R1038" s="2">
        <f t="shared" si="162"/>
        <v>4.5994079654490054</v>
      </c>
      <c r="S1038" s="3">
        <f>1-R1038/MAX(R$2:R1038)</f>
        <v>9.8532966094987962E-2</v>
      </c>
    </row>
    <row r="1039" spans="1:19" x14ac:dyDescent="0.15">
      <c r="A1039" s="1">
        <v>39918</v>
      </c>
      <c r="B1039">
        <v>2662.73</v>
      </c>
      <c r="C1039">
        <v>2690.64</v>
      </c>
      <c r="D1039">
        <v>2627.81</v>
      </c>
      <c r="E1039" s="2">
        <v>2686.99</v>
      </c>
      <c r="F1039" s="16">
        <v>133586132992</v>
      </c>
      <c r="G1039" s="3">
        <f t="shared" si="160"/>
        <v>3.7805347289932012E-3</v>
      </c>
      <c r="H1039" s="3">
        <f>1-E1039/MAX(E$2:E1039)</f>
        <v>0.54281120261348947</v>
      </c>
      <c r="I1039" s="2">
        <f t="shared" si="163"/>
        <v>2673.4599999999996</v>
      </c>
      <c r="J1039" s="2">
        <f t="shared" si="166"/>
        <v>2602.1550000000002</v>
      </c>
      <c r="K1039" s="2">
        <f t="shared" si="167"/>
        <v>2573.1066666666661</v>
      </c>
      <c r="L1039" s="2">
        <f t="shared" si="158"/>
        <v>2467.862083333333</v>
      </c>
      <c r="M1039" s="2">
        <f t="shared" si="159"/>
        <v>2377.0512499999991</v>
      </c>
      <c r="N1039" s="2">
        <f t="shared" si="164"/>
        <v>2472.6733333333327</v>
      </c>
      <c r="O1039" s="4" t="str">
        <f t="shared" si="165"/>
        <v>买</v>
      </c>
      <c r="P1039" s="4" t="str">
        <f t="shared" si="161"/>
        <v/>
      </c>
      <c r="Q1039" s="3">
        <f>IF(O1038="买",E1039/E1038-1,0)-IF(P1039=1,计算结果!B$17,0)</f>
        <v>3.7805347289932012E-3</v>
      </c>
      <c r="R1039" s="2">
        <f t="shared" si="162"/>
        <v>4.6167961869951935</v>
      </c>
      <c r="S1039" s="3">
        <f>1-R1039/MAX(R$2:R1039)</f>
        <v>9.5124938666267589E-2</v>
      </c>
    </row>
    <row r="1040" spans="1:19" x14ac:dyDescent="0.15">
      <c r="A1040" s="1">
        <v>39919</v>
      </c>
      <c r="B1040">
        <v>2690.51</v>
      </c>
      <c r="C1040">
        <v>2706.63</v>
      </c>
      <c r="D1040">
        <v>2643.32</v>
      </c>
      <c r="E1040" s="2">
        <v>2687.11</v>
      </c>
      <c r="F1040" s="16">
        <v>131609722880</v>
      </c>
      <c r="G1040" s="3">
        <f t="shared" si="160"/>
        <v>4.465963773614412E-5</v>
      </c>
      <c r="H1040" s="3">
        <f>1-E1040/MAX(E$2:E1040)</f>
        <v>0.54279078472742115</v>
      </c>
      <c r="I1040" s="2">
        <f t="shared" si="163"/>
        <v>2683.6566666666663</v>
      </c>
      <c r="J1040" s="2">
        <f t="shared" si="166"/>
        <v>2636.7816666666668</v>
      </c>
      <c r="K1040" s="2">
        <f t="shared" si="167"/>
        <v>2589.9916666666668</v>
      </c>
      <c r="L1040" s="2">
        <f t="shared" si="158"/>
        <v>2487.5041666666662</v>
      </c>
      <c r="M1040" s="2">
        <f t="shared" si="159"/>
        <v>2386.4227083333326</v>
      </c>
      <c r="N1040" s="2">
        <f t="shared" si="164"/>
        <v>2487.9728472222218</v>
      </c>
      <c r="O1040" s="4" t="str">
        <f t="shared" si="165"/>
        <v>买</v>
      </c>
      <c r="P1040" s="4" t="str">
        <f t="shared" si="161"/>
        <v/>
      </c>
      <c r="Q1040" s="3">
        <f>IF(O1039="买",E1040/E1039-1,0)-IF(P1040=1,计算结果!B$17,0)</f>
        <v>4.465963773614412E-5</v>
      </c>
      <c r="R1040" s="2">
        <f t="shared" si="162"/>
        <v>4.6170023714404067</v>
      </c>
      <c r="S1040" s="3">
        <f>1-R1040/MAX(R$2:R1040)</f>
        <v>9.5084527273831876E-2</v>
      </c>
    </row>
    <row r="1041" spans="1:19" x14ac:dyDescent="0.15">
      <c r="A1041" s="1">
        <v>39920</v>
      </c>
      <c r="B1041">
        <v>2675.67</v>
      </c>
      <c r="C1041">
        <v>2693.29</v>
      </c>
      <c r="D1041">
        <v>2628.63</v>
      </c>
      <c r="E1041" s="2">
        <v>2650.69</v>
      </c>
      <c r="F1041" s="16">
        <v>116184842240</v>
      </c>
      <c r="G1041" s="3">
        <f t="shared" si="160"/>
        <v>-1.355359475421547E-2</v>
      </c>
      <c r="H1041" s="3">
        <f>1-E1041/MAX(E$2:E1041)</f>
        <v>0.54898761314911859</v>
      </c>
      <c r="I1041" s="2">
        <f t="shared" si="163"/>
        <v>2674.9300000000003</v>
      </c>
      <c r="J1041" s="2">
        <f t="shared" si="166"/>
        <v>2658.9516666666668</v>
      </c>
      <c r="K1041" s="2">
        <f t="shared" si="167"/>
        <v>2601.9</v>
      </c>
      <c r="L1041" s="2">
        <f t="shared" si="158"/>
        <v>2506.0570833333331</v>
      </c>
      <c r="M1041" s="2">
        <f t="shared" si="159"/>
        <v>2393.7981249999993</v>
      </c>
      <c r="N1041" s="2">
        <f t="shared" si="164"/>
        <v>2500.5850694444439</v>
      </c>
      <c r="O1041" s="4" t="str">
        <f t="shared" si="165"/>
        <v>买</v>
      </c>
      <c r="P1041" s="4" t="str">
        <f t="shared" si="161"/>
        <v/>
      </c>
      <c r="Q1041" s="3">
        <f>IF(O1040="买",E1041/E1040-1,0)-IF(P1041=1,计算结果!B$17,0)</f>
        <v>-1.355359475421547E-2</v>
      </c>
      <c r="R1041" s="2">
        <f t="shared" si="162"/>
        <v>4.5544253923186515</v>
      </c>
      <c r="S1041" s="3">
        <f>1-R1041/MAX(R$2:R1041)</f>
        <v>0.10734938487798162</v>
      </c>
    </row>
    <row r="1042" spans="1:19" x14ac:dyDescent="0.15">
      <c r="A1042" s="1">
        <v>39923</v>
      </c>
      <c r="B1042">
        <v>2643.73</v>
      </c>
      <c r="C1042">
        <v>2708.45</v>
      </c>
      <c r="D1042">
        <v>2640.99</v>
      </c>
      <c r="E1042" s="2">
        <v>2707.67</v>
      </c>
      <c r="F1042" s="16">
        <v>105081495552</v>
      </c>
      <c r="G1042" s="3">
        <f t="shared" si="160"/>
        <v>2.1496289645337674E-2</v>
      </c>
      <c r="H1042" s="3">
        <f>1-E1042/MAX(E$2:E1042)</f>
        <v>0.539292520247737</v>
      </c>
      <c r="I1042" s="2">
        <f t="shared" si="163"/>
        <v>2681.8233333333333</v>
      </c>
      <c r="J1042" s="2">
        <f t="shared" si="166"/>
        <v>2677.6416666666669</v>
      </c>
      <c r="K1042" s="2">
        <f t="shared" si="167"/>
        <v>2615.1875</v>
      </c>
      <c r="L1042" s="2">
        <f t="shared" si="158"/>
        <v>2525.4762499999997</v>
      </c>
      <c r="M1042" s="2">
        <f t="shared" si="159"/>
        <v>2401.7339583333328</v>
      </c>
      <c r="N1042" s="2">
        <f t="shared" si="164"/>
        <v>2514.132569444444</v>
      </c>
      <c r="O1042" s="4" t="str">
        <f t="shared" si="165"/>
        <v>买</v>
      </c>
      <c r="P1042" s="4" t="str">
        <f t="shared" si="161"/>
        <v/>
      </c>
      <c r="Q1042" s="3">
        <f>IF(O1041="买",E1042/E1041-1,0)-IF(P1042=1,计算结果!B$17,0)</f>
        <v>2.1496289645337674E-2</v>
      </c>
      <c r="R1042" s="2">
        <f t="shared" si="162"/>
        <v>4.6523286397200136</v>
      </c>
      <c r="S1042" s="3">
        <f>1-R1042/MAX(R$2:R1042)</f>
        <v>8.8160708703230006E-2</v>
      </c>
    </row>
    <row r="1043" spans="1:19" x14ac:dyDescent="0.15">
      <c r="A1043" s="1">
        <v>39924</v>
      </c>
      <c r="B1043">
        <v>2670.28</v>
      </c>
      <c r="C1043">
        <v>2697.72</v>
      </c>
      <c r="D1043">
        <v>2634.53</v>
      </c>
      <c r="E1043" s="2">
        <v>2675.44</v>
      </c>
      <c r="F1043" s="16">
        <v>118473949184</v>
      </c>
      <c r="G1043" s="3">
        <f t="shared" si="160"/>
        <v>-1.1903223066326407E-2</v>
      </c>
      <c r="H1043" s="3">
        <f>1-E1043/MAX(E$2:E1043)</f>
        <v>0.54477642414755323</v>
      </c>
      <c r="I1043" s="2">
        <f t="shared" si="163"/>
        <v>2677.9333333333338</v>
      </c>
      <c r="J1043" s="2">
        <f t="shared" si="166"/>
        <v>2680.7950000000001</v>
      </c>
      <c r="K1043" s="2">
        <f t="shared" si="167"/>
        <v>2623.4408333333331</v>
      </c>
      <c r="L1043" s="2">
        <f t="shared" si="158"/>
        <v>2540.1862500000002</v>
      </c>
      <c r="M1043" s="2">
        <f t="shared" si="159"/>
        <v>2408.9068749999997</v>
      </c>
      <c r="N1043" s="2">
        <f t="shared" si="164"/>
        <v>2524.1779861111108</v>
      </c>
      <c r="O1043" s="4" t="str">
        <f t="shared" si="165"/>
        <v>买</v>
      </c>
      <c r="P1043" s="4" t="str">
        <f t="shared" si="161"/>
        <v/>
      </c>
      <c r="Q1043" s="3">
        <f>IF(O1042="买",E1043/E1042-1,0)-IF(P1043=1,计算结果!B$17,0)</f>
        <v>-1.1903223066326407E-2</v>
      </c>
      <c r="R1043" s="2">
        <f t="shared" si="162"/>
        <v>4.5969509341435675</v>
      </c>
      <c r="S1043" s="3">
        <f>1-R1043/MAX(R$2:R1043)</f>
        <v>9.9014535188176378E-2</v>
      </c>
    </row>
    <row r="1044" spans="1:19" x14ac:dyDescent="0.15">
      <c r="A1044" s="1">
        <v>39925</v>
      </c>
      <c r="B1044">
        <v>2687.86</v>
      </c>
      <c r="C1044">
        <v>2713.3</v>
      </c>
      <c r="D1044">
        <v>2563.36</v>
      </c>
      <c r="E1044" s="2">
        <v>2576.2800000000002</v>
      </c>
      <c r="F1044" s="16">
        <v>131945283584</v>
      </c>
      <c r="G1044" s="3">
        <f t="shared" si="160"/>
        <v>-3.7063062524295032E-2</v>
      </c>
      <c r="H1044" s="3">
        <f>1-E1044/MAX(E$2:E1044)</f>
        <v>0.56164840400190563</v>
      </c>
      <c r="I1044" s="2">
        <f t="shared" si="163"/>
        <v>2653.1300000000006</v>
      </c>
      <c r="J1044" s="2">
        <f t="shared" si="166"/>
        <v>2664.03</v>
      </c>
      <c r="K1044" s="2">
        <f t="shared" si="167"/>
        <v>2623.9224999999997</v>
      </c>
      <c r="L1044" s="2">
        <f t="shared" si="158"/>
        <v>2550.3375000000001</v>
      </c>
      <c r="M1044" s="2">
        <f t="shared" si="159"/>
        <v>2414.2806249999994</v>
      </c>
      <c r="N1044" s="2">
        <f t="shared" si="164"/>
        <v>2529.5135416666667</v>
      </c>
      <c r="O1044" s="4" t="str">
        <f t="shared" si="165"/>
        <v>买</v>
      </c>
      <c r="P1044" s="4" t="str">
        <f t="shared" si="161"/>
        <v/>
      </c>
      <c r="Q1044" s="3">
        <f>IF(O1043="买",E1044/E1043-1,0)-IF(P1044=1,计算结果!B$17,0)</f>
        <v>-3.7063062524295032E-2</v>
      </c>
      <c r="R1044" s="2">
        <f t="shared" si="162"/>
        <v>4.4265738542502877</v>
      </c>
      <c r="S1044" s="3">
        <f>1-R1044/MAX(R$2:R1044)</f>
        <v>0.13240781580397809</v>
      </c>
    </row>
    <row r="1045" spans="1:19" x14ac:dyDescent="0.15">
      <c r="A1045" s="1">
        <v>39926</v>
      </c>
      <c r="B1045">
        <v>2555.5300000000002</v>
      </c>
      <c r="C1045">
        <v>2604.16</v>
      </c>
      <c r="D1045">
        <v>2543.91</v>
      </c>
      <c r="E1045" s="2">
        <v>2593.56</v>
      </c>
      <c r="F1045" s="16">
        <v>84795654144</v>
      </c>
      <c r="G1045" s="3">
        <f t="shared" si="160"/>
        <v>6.7073454748707295E-3</v>
      </c>
      <c r="H1045" s="3">
        <f>1-E1045/MAX(E$2:E1045)</f>
        <v>0.55870822840808554</v>
      </c>
      <c r="I1045" s="2">
        <f t="shared" si="163"/>
        <v>2615.0933333333337</v>
      </c>
      <c r="J1045" s="2">
        <f t="shared" si="166"/>
        <v>2648.4583333333335</v>
      </c>
      <c r="K1045" s="2">
        <f t="shared" si="167"/>
        <v>2625.3066666666668</v>
      </c>
      <c r="L1045" s="2">
        <f t="shared" si="158"/>
        <v>2559.1291666666666</v>
      </c>
      <c r="M1045" s="2">
        <f t="shared" si="159"/>
        <v>2418.3327083333329</v>
      </c>
      <c r="N1045" s="2">
        <f t="shared" si="164"/>
        <v>2534.2561805555556</v>
      </c>
      <c r="O1045" s="4" t="str">
        <f t="shared" si="165"/>
        <v>买</v>
      </c>
      <c r="P1045" s="4" t="str">
        <f t="shared" si="161"/>
        <v/>
      </c>
      <c r="Q1045" s="3">
        <f>IF(O1044="买",E1045/E1044-1,0)-IF(P1045=1,计算结果!B$17,0)</f>
        <v>6.7073454748707295E-3</v>
      </c>
      <c r="R1045" s="2">
        <f t="shared" si="162"/>
        <v>4.4562644143607741</v>
      </c>
      <c r="S1045" s="3">
        <f>1-R1045/MAX(R$2:R1045)</f>
        <v>0.12658857529327772</v>
      </c>
    </row>
    <row r="1046" spans="1:19" x14ac:dyDescent="0.15">
      <c r="A1046" s="1">
        <v>39927</v>
      </c>
      <c r="B1046">
        <v>2605.6999999999998</v>
      </c>
      <c r="C1046">
        <v>2609.87</v>
      </c>
      <c r="D1046">
        <v>2570.38</v>
      </c>
      <c r="E1046" s="2">
        <v>2572.89</v>
      </c>
      <c r="F1046" s="16">
        <v>81956593664</v>
      </c>
      <c r="G1046" s="3">
        <f t="shared" si="160"/>
        <v>-7.9697404339981182E-3</v>
      </c>
      <c r="H1046" s="3">
        <f>1-E1046/MAX(E$2:E1046)</f>
        <v>0.56222520928333219</v>
      </c>
      <c r="I1046" s="2">
        <f t="shared" si="163"/>
        <v>2580.91</v>
      </c>
      <c r="J1046" s="2">
        <f t="shared" si="166"/>
        <v>2629.4216666666666</v>
      </c>
      <c r="K1046" s="2">
        <f t="shared" si="167"/>
        <v>2633.1016666666669</v>
      </c>
      <c r="L1046" s="2">
        <f t="shared" si="158"/>
        <v>2567.1729166666664</v>
      </c>
      <c r="M1046" s="2">
        <f t="shared" si="159"/>
        <v>2420.6377083333332</v>
      </c>
      <c r="N1046" s="2">
        <f t="shared" si="164"/>
        <v>2540.3040972222225</v>
      </c>
      <c r="O1046" s="4" t="str">
        <f t="shared" si="165"/>
        <v>买</v>
      </c>
      <c r="P1046" s="4" t="str">
        <f t="shared" si="161"/>
        <v/>
      </c>
      <c r="Q1046" s="3">
        <f>IF(O1045="买",E1046/E1045-1,0)-IF(P1046=1,计算结果!B$17,0)</f>
        <v>-7.9697404339981182E-3</v>
      </c>
      <c r="R1046" s="2">
        <f t="shared" si="162"/>
        <v>4.4207491436730564</v>
      </c>
      <c r="S1046" s="3">
        <f>1-R1046/MAX(R$2:R1046)</f>
        <v>0.13354943764027871</v>
      </c>
    </row>
    <row r="1047" spans="1:19" x14ac:dyDescent="0.15">
      <c r="A1047" s="1">
        <v>39930</v>
      </c>
      <c r="B1047">
        <v>2566.92</v>
      </c>
      <c r="C1047">
        <v>2576.52</v>
      </c>
      <c r="D1047">
        <v>2499.44</v>
      </c>
      <c r="E1047" s="2">
        <v>2513.29</v>
      </c>
      <c r="F1047" s="16">
        <v>75040612352</v>
      </c>
      <c r="G1047" s="3">
        <f t="shared" si="160"/>
        <v>-2.3164612556308195E-2</v>
      </c>
      <c r="H1047" s="3">
        <f>1-E1047/MAX(E$2:E1047)</f>
        <v>0.57236609269720273</v>
      </c>
      <c r="I1047" s="2">
        <f t="shared" si="163"/>
        <v>2559.9133333333334</v>
      </c>
      <c r="J1047" s="2">
        <f t="shared" si="166"/>
        <v>2606.521666666667</v>
      </c>
      <c r="K1047" s="2">
        <f t="shared" si="167"/>
        <v>2632.7366666666667</v>
      </c>
      <c r="L1047" s="2">
        <f t="shared" si="158"/>
        <v>2570.2516666666666</v>
      </c>
      <c r="M1047" s="2">
        <f t="shared" si="159"/>
        <v>2423.3043749999997</v>
      </c>
      <c r="N1047" s="2">
        <f t="shared" si="164"/>
        <v>2542.0975694444442</v>
      </c>
      <c r="O1047" s="4" t="str">
        <f t="shared" si="165"/>
        <v>卖</v>
      </c>
      <c r="P1047" s="4">
        <f t="shared" si="161"/>
        <v>1</v>
      </c>
      <c r="Q1047" s="3">
        <f>IF(O1046="买",E1047/E1046-1,0)-IF(P1047=1,计算结果!B$17,0)</f>
        <v>-2.3164612556308195E-2</v>
      </c>
      <c r="R1047" s="2">
        <f t="shared" si="162"/>
        <v>4.3183442025512386</v>
      </c>
      <c r="S1047" s="3">
        <f>1-R1047/MAX(R$2:R1047)</f>
        <v>0.15362042921653707</v>
      </c>
    </row>
    <row r="1048" spans="1:19" x14ac:dyDescent="0.15">
      <c r="A1048" s="1">
        <v>39931</v>
      </c>
      <c r="B1048">
        <v>2490.5300000000002</v>
      </c>
      <c r="C1048">
        <v>2531.54</v>
      </c>
      <c r="D1048">
        <v>2485.8000000000002</v>
      </c>
      <c r="E1048" s="2">
        <v>2518.5300000000002</v>
      </c>
      <c r="F1048" s="16">
        <v>66247491584</v>
      </c>
      <c r="G1048" s="3">
        <f t="shared" si="160"/>
        <v>2.0849165834424532E-3</v>
      </c>
      <c r="H1048" s="3">
        <f>1-E1048/MAX(E$2:E1048)</f>
        <v>0.57147451167222485</v>
      </c>
      <c r="I1048" s="2">
        <f t="shared" si="163"/>
        <v>2534.9033333333336</v>
      </c>
      <c r="J1048" s="2">
        <f t="shared" si="166"/>
        <v>2574.9983333333334</v>
      </c>
      <c r="K1048" s="2">
        <f t="shared" si="167"/>
        <v>2626.32</v>
      </c>
      <c r="L1048" s="2">
        <f t="shared" si="158"/>
        <v>2573.0329166666666</v>
      </c>
      <c r="M1048" s="2">
        <f t="shared" si="159"/>
        <v>2428.3604166666664</v>
      </c>
      <c r="N1048" s="2">
        <f t="shared" si="164"/>
        <v>2542.5711111111109</v>
      </c>
      <c r="O1048" s="4" t="str">
        <f t="shared" si="165"/>
        <v>卖</v>
      </c>
      <c r="P1048" s="4" t="str">
        <f t="shared" si="161"/>
        <v/>
      </c>
      <c r="Q1048" s="3">
        <f>IF(O1047="买",E1048/E1047-1,0)-IF(P1048=1,计算结果!B$17,0)</f>
        <v>0</v>
      </c>
      <c r="R1048" s="2">
        <f t="shared" si="162"/>
        <v>4.3183442025512386</v>
      </c>
      <c r="S1048" s="3">
        <f>1-R1048/MAX(R$2:R1048)</f>
        <v>0.15362042921653707</v>
      </c>
    </row>
    <row r="1049" spans="1:19" x14ac:dyDescent="0.15">
      <c r="A1049" s="1">
        <v>39932</v>
      </c>
      <c r="B1049">
        <v>2518.85</v>
      </c>
      <c r="C1049">
        <v>2615.81</v>
      </c>
      <c r="D1049">
        <v>2514.14</v>
      </c>
      <c r="E1049" s="2">
        <v>2605.37</v>
      </c>
      <c r="F1049" s="16">
        <v>91496800256</v>
      </c>
      <c r="G1049" s="3">
        <f t="shared" si="160"/>
        <v>3.4480431045093685E-2</v>
      </c>
      <c r="H1049" s="3">
        <f>1-E1049/MAX(E$2:E1049)</f>
        <v>0.55669876812087393</v>
      </c>
      <c r="I1049" s="2">
        <f t="shared" si="163"/>
        <v>2545.73</v>
      </c>
      <c r="J1049" s="2">
        <f t="shared" si="166"/>
        <v>2563.3200000000002</v>
      </c>
      <c r="K1049" s="2">
        <f t="shared" si="167"/>
        <v>2622.0574999999999</v>
      </c>
      <c r="L1049" s="2">
        <f t="shared" si="158"/>
        <v>2581.5345833333331</v>
      </c>
      <c r="M1049" s="2">
        <f t="shared" si="159"/>
        <v>2434.7554166666664</v>
      </c>
      <c r="N1049" s="2">
        <f t="shared" si="164"/>
        <v>2546.1158333333333</v>
      </c>
      <c r="O1049" s="4" t="str">
        <f t="shared" si="165"/>
        <v>买</v>
      </c>
      <c r="P1049" s="4">
        <f t="shared" si="161"/>
        <v>1</v>
      </c>
      <c r="Q1049" s="3">
        <f>IF(O1048="买",E1049/E1048-1,0)-IF(P1049=1,计算结果!B$17,0)</f>
        <v>0</v>
      </c>
      <c r="R1049" s="2">
        <f t="shared" si="162"/>
        <v>4.3183442025512386</v>
      </c>
      <c r="S1049" s="3">
        <f>1-R1049/MAX(R$2:R1049)</f>
        <v>0.15362042921653707</v>
      </c>
    </row>
    <row r="1050" spans="1:19" x14ac:dyDescent="0.15">
      <c r="A1050" s="1">
        <v>39933</v>
      </c>
      <c r="B1050">
        <v>2616.4899999999998</v>
      </c>
      <c r="C1050">
        <v>2640.02</v>
      </c>
      <c r="D1050">
        <v>2604.4499999999998</v>
      </c>
      <c r="E1050" s="2">
        <v>2622.93</v>
      </c>
      <c r="F1050" s="16">
        <v>96903684096</v>
      </c>
      <c r="G1050" s="3">
        <f t="shared" si="160"/>
        <v>6.7399256151716713E-3</v>
      </c>
      <c r="H1050" s="3">
        <f>1-E1050/MAX(E$2:E1050)</f>
        <v>0.55371095079289456</v>
      </c>
      <c r="I1050" s="2">
        <f t="shared" si="163"/>
        <v>2582.2766666666666</v>
      </c>
      <c r="J1050" s="2">
        <f t="shared" si="166"/>
        <v>2571.0949999999998</v>
      </c>
      <c r="K1050" s="2">
        <f t="shared" si="167"/>
        <v>2617.5625</v>
      </c>
      <c r="L1050" s="2">
        <f t="shared" ref="L1050:L1113" si="168">AVERAGE(E1027:E1050)</f>
        <v>2587.4987499999997</v>
      </c>
      <c r="M1050" s="2">
        <f t="shared" si="159"/>
        <v>2440.5597916666666</v>
      </c>
      <c r="N1050" s="2">
        <f t="shared" si="164"/>
        <v>2548.540347222222</v>
      </c>
      <c r="O1050" s="4" t="str">
        <f t="shared" si="165"/>
        <v>买</v>
      </c>
      <c r="P1050" s="4" t="str">
        <f t="shared" si="161"/>
        <v/>
      </c>
      <c r="Q1050" s="3">
        <f>IF(O1049="买",E1050/E1049-1,0)-IF(P1050=1,计算结果!B$17,0)</f>
        <v>6.7399256151716713E-3</v>
      </c>
      <c r="R1050" s="2">
        <f t="shared" si="162"/>
        <v>4.3474495212571416</v>
      </c>
      <c r="S1050" s="3">
        <f>1-R1050/MAX(R$2:R1050)</f>
        <v>0.14791589386725568</v>
      </c>
    </row>
    <row r="1051" spans="1:19" x14ac:dyDescent="0.15">
      <c r="A1051" s="1">
        <v>39937</v>
      </c>
      <c r="B1051">
        <v>2635.13</v>
      </c>
      <c r="C1051">
        <v>2715.19</v>
      </c>
      <c r="D1051">
        <v>2632.3</v>
      </c>
      <c r="E1051" s="2">
        <v>2714.3</v>
      </c>
      <c r="F1051" s="16">
        <v>113351098368</v>
      </c>
      <c r="G1051" s="3">
        <f t="shared" si="160"/>
        <v>3.4835089003519171E-2</v>
      </c>
      <c r="H1051" s="3">
        <f>1-E1051/MAX(E$2:E1051)</f>
        <v>0.53816443204246922</v>
      </c>
      <c r="I1051" s="2">
        <f t="shared" si="163"/>
        <v>2647.5333333333333</v>
      </c>
      <c r="J1051" s="2">
        <f t="shared" si="166"/>
        <v>2591.2183333333337</v>
      </c>
      <c r="K1051" s="2">
        <f t="shared" si="167"/>
        <v>2619.8383333333331</v>
      </c>
      <c r="L1051" s="2">
        <f t="shared" si="168"/>
        <v>2596.4724999999999</v>
      </c>
      <c r="M1051" s="2">
        <f t="shared" si="159"/>
        <v>2446.8893749999997</v>
      </c>
      <c r="N1051" s="2">
        <f t="shared" si="164"/>
        <v>2554.4000694444444</v>
      </c>
      <c r="O1051" s="4" t="str">
        <f t="shared" si="165"/>
        <v>买</v>
      </c>
      <c r="P1051" s="4" t="str">
        <f t="shared" si="161"/>
        <v/>
      </c>
      <c r="Q1051" s="3">
        <f>IF(O1050="买",E1051/E1050-1,0)-IF(P1051=1,计算结果!B$17,0)</f>
        <v>3.4835089003519171E-2</v>
      </c>
      <c r="R1051" s="2">
        <f t="shared" si="162"/>
        <v>4.4988933122684411</v>
      </c>
      <c r="S1051" s="3">
        <f>1-R1051/MAX(R$2:R1051)</f>
        <v>0.11823346819163738</v>
      </c>
    </row>
    <row r="1052" spans="1:19" x14ac:dyDescent="0.15">
      <c r="A1052" s="1">
        <v>39938</v>
      </c>
      <c r="B1052">
        <v>2733.11</v>
      </c>
      <c r="C1052">
        <v>2751.25</v>
      </c>
      <c r="D1052">
        <v>2713.23</v>
      </c>
      <c r="E1052" s="2">
        <v>2727.01</v>
      </c>
      <c r="F1052" s="16">
        <v>112641884160</v>
      </c>
      <c r="G1052" s="3">
        <f t="shared" si="160"/>
        <v>4.6826069336476372E-3</v>
      </c>
      <c r="H1052" s="3">
        <f>1-E1052/MAX(E$2:E1052)</f>
        <v>0.53600183760974607</v>
      </c>
      <c r="I1052" s="2">
        <f t="shared" si="163"/>
        <v>2688.08</v>
      </c>
      <c r="J1052" s="2">
        <f t="shared" si="166"/>
        <v>2616.9049999999997</v>
      </c>
      <c r="K1052" s="2">
        <f t="shared" si="167"/>
        <v>2623.1633333333334</v>
      </c>
      <c r="L1052" s="2">
        <f t="shared" si="168"/>
        <v>2606.5775000000003</v>
      </c>
      <c r="M1052" s="2">
        <f t="shared" si="159"/>
        <v>2455.7468749999998</v>
      </c>
      <c r="N1052" s="2">
        <f t="shared" si="164"/>
        <v>2561.8292361111112</v>
      </c>
      <c r="O1052" s="4" t="str">
        <f t="shared" si="165"/>
        <v>买</v>
      </c>
      <c r="P1052" s="4" t="str">
        <f t="shared" si="161"/>
        <v/>
      </c>
      <c r="Q1052" s="3">
        <f>IF(O1051="买",E1052/E1051-1,0)-IF(P1052=1,计算结果!B$17,0)</f>
        <v>4.6826069336476372E-3</v>
      </c>
      <c r="R1052" s="2">
        <f t="shared" si="162"/>
        <v>4.5199598612862104</v>
      </c>
      <c r="S1052" s="3">
        <f>1-R1052/MAX(R$2:R1052)</f>
        <v>0.11410450211593315</v>
      </c>
    </row>
    <row r="1053" spans="1:19" x14ac:dyDescent="0.15">
      <c r="A1053" s="1">
        <v>39939</v>
      </c>
      <c r="B1053">
        <v>2721.82</v>
      </c>
      <c r="C1053">
        <v>2771.21</v>
      </c>
      <c r="D1053">
        <v>2713.54</v>
      </c>
      <c r="E1053" s="2">
        <v>2764.98</v>
      </c>
      <c r="F1053" s="16">
        <v>118232080384</v>
      </c>
      <c r="G1053" s="3">
        <f t="shared" si="160"/>
        <v>1.3923674647324358E-2</v>
      </c>
      <c r="H1053" s="3">
        <f>1-E1053/MAX(E$2:E1053)</f>
        <v>0.52954127815966778</v>
      </c>
      <c r="I1053" s="2">
        <f t="shared" si="163"/>
        <v>2735.4300000000003</v>
      </c>
      <c r="J1053" s="2">
        <f t="shared" si="166"/>
        <v>2658.8533333333335</v>
      </c>
      <c r="K1053" s="2">
        <f t="shared" si="167"/>
        <v>2632.6874999999995</v>
      </c>
      <c r="L1053" s="2">
        <f t="shared" si="168"/>
        <v>2617.2937500000003</v>
      </c>
      <c r="M1053" s="2">
        <f t="shared" si="159"/>
        <v>2465.3454166666666</v>
      </c>
      <c r="N1053" s="2">
        <f t="shared" si="164"/>
        <v>2571.7755555555555</v>
      </c>
      <c r="O1053" s="4" t="str">
        <f t="shared" si="165"/>
        <v>买</v>
      </c>
      <c r="P1053" s="4" t="str">
        <f t="shared" si="161"/>
        <v/>
      </c>
      <c r="Q1053" s="3">
        <f>IF(O1052="买",E1053/E1052-1,0)-IF(P1053=1,计算结果!B$17,0)</f>
        <v>1.3923674647324358E-2</v>
      </c>
      <c r="R1053" s="2">
        <f t="shared" si="162"/>
        <v>4.5828943118137246</v>
      </c>
      <c r="S1053" s="3">
        <f>1-R1053/MAX(R$2:R1053)</f>
        <v>0.10176958143186599</v>
      </c>
    </row>
    <row r="1054" spans="1:19" x14ac:dyDescent="0.15">
      <c r="A1054" s="1">
        <v>39940</v>
      </c>
      <c r="B1054">
        <v>2783.58</v>
      </c>
      <c r="C1054">
        <v>2797.47</v>
      </c>
      <c r="D1054">
        <v>2731.8</v>
      </c>
      <c r="E1054" s="2">
        <v>2767.08</v>
      </c>
      <c r="F1054" s="16">
        <v>136965824512</v>
      </c>
      <c r="G1054" s="3">
        <f t="shared" si="160"/>
        <v>7.5949916455098077E-4</v>
      </c>
      <c r="H1054" s="3">
        <f>1-E1054/MAX(E$2:E1054)</f>
        <v>0.52918396515347443</v>
      </c>
      <c r="I1054" s="2">
        <f t="shared" si="163"/>
        <v>2753.0233333333331</v>
      </c>
      <c r="J1054" s="2">
        <f t="shared" si="166"/>
        <v>2700.2783333333332</v>
      </c>
      <c r="K1054" s="2">
        <f t="shared" si="167"/>
        <v>2637.6383333333329</v>
      </c>
      <c r="L1054" s="2">
        <f t="shared" si="168"/>
        <v>2626.4129166666671</v>
      </c>
      <c r="M1054" s="2">
        <f t="shared" si="159"/>
        <v>2477.3639583333329</v>
      </c>
      <c r="N1054" s="2">
        <f t="shared" si="164"/>
        <v>2580.4717361111111</v>
      </c>
      <c r="O1054" s="4" t="str">
        <f t="shared" si="165"/>
        <v>买</v>
      </c>
      <c r="P1054" s="4" t="str">
        <f t="shared" si="161"/>
        <v/>
      </c>
      <c r="Q1054" s="3">
        <f>IF(O1053="买",E1054/E1053-1,0)-IF(P1054=1,计算结果!B$17,0)</f>
        <v>7.5949916455098077E-4</v>
      </c>
      <c r="R1054" s="2">
        <f t="shared" si="162"/>
        <v>4.5863750162147729</v>
      </c>
      <c r="S1054" s="3">
        <f>1-R1054/MAX(R$2:R1054)</f>
        <v>0.10108737617938912</v>
      </c>
    </row>
    <row r="1055" spans="1:19" x14ac:dyDescent="0.15">
      <c r="A1055" s="1">
        <v>39941</v>
      </c>
      <c r="B1055">
        <v>2751.5</v>
      </c>
      <c r="C1055">
        <v>2800.22</v>
      </c>
      <c r="D1055">
        <v>2733.33</v>
      </c>
      <c r="E1055" s="2">
        <v>2789.22</v>
      </c>
      <c r="F1055" s="16">
        <v>120873172992</v>
      </c>
      <c r="G1055" s="3">
        <f t="shared" si="160"/>
        <v>8.001214276421198E-3</v>
      </c>
      <c r="H1055" s="3">
        <f>1-E1055/MAX(E$2:E1055)</f>
        <v>0.52541686517389241</v>
      </c>
      <c r="I1055" s="2">
        <f t="shared" si="163"/>
        <v>2773.7599999999998</v>
      </c>
      <c r="J1055" s="2">
        <f t="shared" si="166"/>
        <v>2730.92</v>
      </c>
      <c r="K1055" s="2">
        <f t="shared" si="167"/>
        <v>2647.1200000000003</v>
      </c>
      <c r="L1055" s="2">
        <f t="shared" si="168"/>
        <v>2635.280416666667</v>
      </c>
      <c r="M1055" s="2">
        <f t="shared" si="159"/>
        <v>2490.8791666666662</v>
      </c>
      <c r="N1055" s="2">
        <f t="shared" si="164"/>
        <v>2591.0931944444442</v>
      </c>
      <c r="O1055" s="4" t="str">
        <f t="shared" si="165"/>
        <v>买</v>
      </c>
      <c r="P1055" s="4" t="str">
        <f t="shared" si="161"/>
        <v/>
      </c>
      <c r="Q1055" s="3">
        <f>IF(O1054="买",E1055/E1054-1,0)-IF(P1055=1,计算结果!B$17,0)</f>
        <v>8.001214276421198E-3</v>
      </c>
      <c r="R1055" s="2">
        <f t="shared" si="162"/>
        <v>4.6230715854715321</v>
      </c>
      <c r="S1055" s="3">
        <f>1-R1055/MAX(R$2:R1055)</f>
        <v>9.3894983660420483E-2</v>
      </c>
    </row>
    <row r="1056" spans="1:19" x14ac:dyDescent="0.15">
      <c r="A1056" s="1">
        <v>39944</v>
      </c>
      <c r="B1056">
        <v>2808.14</v>
      </c>
      <c r="C1056">
        <v>2839.61</v>
      </c>
      <c r="D1056">
        <v>2725.27</v>
      </c>
      <c r="E1056" s="2">
        <v>2725.32</v>
      </c>
      <c r="F1056" s="16">
        <v>140455755776</v>
      </c>
      <c r="G1056" s="3">
        <f t="shared" si="160"/>
        <v>-2.2909630649428747E-2</v>
      </c>
      <c r="H1056" s="3">
        <f>1-E1056/MAX(E$2:E1056)</f>
        <v>0.53628938950520655</v>
      </c>
      <c r="I1056" s="2">
        <f t="shared" si="163"/>
        <v>2760.5399999999995</v>
      </c>
      <c r="J1056" s="2">
        <f t="shared" si="166"/>
        <v>2747.9850000000001</v>
      </c>
      <c r="K1056" s="2">
        <f t="shared" si="167"/>
        <v>2659.5399999999995</v>
      </c>
      <c r="L1056" s="2">
        <f t="shared" si="168"/>
        <v>2641.7312500000003</v>
      </c>
      <c r="M1056" s="2">
        <f t="shared" si="159"/>
        <v>2502.5593749999998</v>
      </c>
      <c r="N1056" s="2">
        <f t="shared" si="164"/>
        <v>2601.276875</v>
      </c>
      <c r="O1056" s="4" t="str">
        <f t="shared" si="165"/>
        <v>买</v>
      </c>
      <c r="P1056" s="4" t="str">
        <f t="shared" si="161"/>
        <v/>
      </c>
      <c r="Q1056" s="3">
        <f>IF(O1055="买",E1056/E1055-1,0)-IF(P1056=1,计算结果!B$17,0)</f>
        <v>-2.2909630649428747E-2</v>
      </c>
      <c r="R1056" s="2">
        <f t="shared" si="162"/>
        <v>4.5171587229825105</v>
      </c>
      <c r="S1056" s="3">
        <f>1-R1056/MAX(R$2:R1056)</f>
        <v>0.11465351491435483</v>
      </c>
    </row>
    <row r="1057" spans="1:19" x14ac:dyDescent="0.15">
      <c r="A1057" s="1">
        <v>39945</v>
      </c>
      <c r="B1057">
        <v>2702.74</v>
      </c>
      <c r="C1057">
        <v>2788.61</v>
      </c>
      <c r="D1057">
        <v>2699.95</v>
      </c>
      <c r="E1057" s="2">
        <v>2788.56</v>
      </c>
      <c r="F1057" s="16">
        <v>93421461504</v>
      </c>
      <c r="G1057" s="3">
        <f t="shared" si="160"/>
        <v>2.3204614503984811E-2</v>
      </c>
      <c r="H1057" s="3">
        <f>1-E1057/MAX(E$2:E1057)</f>
        <v>0.52552916354726742</v>
      </c>
      <c r="I1057" s="2">
        <f t="shared" si="163"/>
        <v>2767.7000000000003</v>
      </c>
      <c r="J1057" s="2">
        <f t="shared" si="166"/>
        <v>2760.3616666666662</v>
      </c>
      <c r="K1057" s="2">
        <f t="shared" si="167"/>
        <v>2675.79</v>
      </c>
      <c r="L1057" s="2">
        <f t="shared" si="168"/>
        <v>2650.5483333333336</v>
      </c>
      <c r="M1057" s="2">
        <f t="shared" si="159"/>
        <v>2516.0262499999994</v>
      </c>
      <c r="N1057" s="2">
        <f t="shared" si="164"/>
        <v>2614.1215277777774</v>
      </c>
      <c r="O1057" s="4" t="str">
        <f t="shared" si="165"/>
        <v>买</v>
      </c>
      <c r="P1057" s="4" t="str">
        <f t="shared" si="161"/>
        <v/>
      </c>
      <c r="Q1057" s="3">
        <f>IF(O1056="买",E1057/E1056-1,0)-IF(P1057=1,计算结果!B$17,0)</f>
        <v>2.3204614503984811E-2</v>
      </c>
      <c r="R1057" s="2">
        <f t="shared" si="162"/>
        <v>4.6219776498026324</v>
      </c>
      <c r="S1057" s="3">
        <f>1-R1057/MAX(R$2:R1057)</f>
        <v>9.4109391025484324E-2</v>
      </c>
    </row>
    <row r="1058" spans="1:19" x14ac:dyDescent="0.15">
      <c r="A1058" s="1">
        <v>39946</v>
      </c>
      <c r="B1058">
        <v>2792.42</v>
      </c>
      <c r="C1058">
        <v>2822.71</v>
      </c>
      <c r="D1058">
        <v>2775.57</v>
      </c>
      <c r="E1058" s="2">
        <v>2814</v>
      </c>
      <c r="F1058" s="16">
        <v>123637956608</v>
      </c>
      <c r="G1058" s="3">
        <f t="shared" si="160"/>
        <v>9.1229882089680636E-3</v>
      </c>
      <c r="H1058" s="3">
        <f>1-E1058/MAX(E$2:E1058)</f>
        <v>0.52120057170080991</v>
      </c>
      <c r="I1058" s="2">
        <f t="shared" si="163"/>
        <v>2775.9600000000005</v>
      </c>
      <c r="J1058" s="2">
        <f t="shared" si="166"/>
        <v>2774.8599999999992</v>
      </c>
      <c r="K1058" s="2">
        <f t="shared" si="167"/>
        <v>2695.8825000000002</v>
      </c>
      <c r="L1058" s="2">
        <f t="shared" si="168"/>
        <v>2664.492083333334</v>
      </c>
      <c r="M1058" s="2">
        <f t="shared" si="159"/>
        <v>2527.0439583333332</v>
      </c>
      <c r="N1058" s="2">
        <f t="shared" si="164"/>
        <v>2629.1395138888893</v>
      </c>
      <c r="O1058" s="4" t="str">
        <f t="shared" si="165"/>
        <v>买</v>
      </c>
      <c r="P1058" s="4" t="str">
        <f t="shared" si="161"/>
        <v/>
      </c>
      <c r="Q1058" s="3">
        <f>IF(O1057="买",E1058/E1057-1,0)-IF(P1058=1,计算结果!B$17,0)</f>
        <v>9.1229882089680636E-3</v>
      </c>
      <c r="R1058" s="2">
        <f t="shared" si="162"/>
        <v>4.6641438974038953</v>
      </c>
      <c r="S1058" s="3">
        <f>1-R1058/MAX(R$2:R1058)</f>
        <v>8.5844961681195042E-2</v>
      </c>
    </row>
    <row r="1059" spans="1:19" x14ac:dyDescent="0.15">
      <c r="A1059" s="1">
        <v>39947</v>
      </c>
      <c r="B1059">
        <v>2781.05</v>
      </c>
      <c r="C1059">
        <v>2804.48</v>
      </c>
      <c r="D1059">
        <v>2757.54</v>
      </c>
      <c r="E1059" s="2">
        <v>2792.6</v>
      </c>
      <c r="F1059" s="16">
        <v>96156098560</v>
      </c>
      <c r="G1059" s="3">
        <f t="shared" si="160"/>
        <v>-7.604832977967324E-3</v>
      </c>
      <c r="H1059" s="3">
        <f>1-E1059/MAX(E$2:E1059)</f>
        <v>0.52484176138297145</v>
      </c>
      <c r="I1059" s="2">
        <f t="shared" si="163"/>
        <v>2798.3866666666668</v>
      </c>
      <c r="J1059" s="2">
        <f t="shared" si="166"/>
        <v>2779.4633333333331</v>
      </c>
      <c r="K1059" s="2">
        <f t="shared" si="167"/>
        <v>2719.1583333333333</v>
      </c>
      <c r="L1059" s="2">
        <f t="shared" si="168"/>
        <v>2675.9475000000007</v>
      </c>
      <c r="M1059" s="2">
        <f t="shared" si="159"/>
        <v>2537.203958333333</v>
      </c>
      <c r="N1059" s="2">
        <f t="shared" si="164"/>
        <v>2644.1032638888887</v>
      </c>
      <c r="O1059" s="4" t="str">
        <f t="shared" si="165"/>
        <v>买</v>
      </c>
      <c r="P1059" s="4" t="str">
        <f t="shared" si="161"/>
        <v/>
      </c>
      <c r="Q1059" s="3">
        <f>IF(O1058="买",E1059/E1058-1,0)-IF(P1059=1,计算结果!B$17,0)</f>
        <v>-7.604832977967324E-3</v>
      </c>
      <c r="R1059" s="2">
        <f t="shared" si="162"/>
        <v>4.6286738620789327</v>
      </c>
      <c r="S1059" s="3">
        <f>1-R1059/MAX(R$2:R1059)</f>
        <v>9.2796958063576906E-2</v>
      </c>
    </row>
    <row r="1060" spans="1:19" x14ac:dyDescent="0.15">
      <c r="A1060" s="1">
        <v>39948</v>
      </c>
      <c r="B1060">
        <v>2800.57</v>
      </c>
      <c r="C1060">
        <v>2815.46</v>
      </c>
      <c r="D1060">
        <v>2773.32</v>
      </c>
      <c r="E1060" s="2">
        <v>2796.12</v>
      </c>
      <c r="F1060" s="16">
        <v>74973036544</v>
      </c>
      <c r="G1060" s="3">
        <f t="shared" si="160"/>
        <v>1.2604741101482908E-3</v>
      </c>
      <c r="H1060" s="3">
        <f>1-E1060/MAX(E$2:E1060)</f>
        <v>0.52424283672497107</v>
      </c>
      <c r="I1060" s="2">
        <f t="shared" si="163"/>
        <v>2800.9066666666672</v>
      </c>
      <c r="J1060" s="2">
        <f t="shared" si="166"/>
        <v>2784.3033333333333</v>
      </c>
      <c r="K1060" s="2">
        <f t="shared" si="167"/>
        <v>2742.290833333333</v>
      </c>
      <c r="L1060" s="2">
        <f t="shared" si="168"/>
        <v>2684.305416666667</v>
      </c>
      <c r="M1060" s="2">
        <f t="shared" si="159"/>
        <v>2547.8193749999996</v>
      </c>
      <c r="N1060" s="2">
        <f t="shared" si="164"/>
        <v>2658.1385416666667</v>
      </c>
      <c r="O1060" s="4" t="str">
        <f t="shared" si="165"/>
        <v>买</v>
      </c>
      <c r="P1060" s="4" t="str">
        <f t="shared" si="161"/>
        <v/>
      </c>
      <c r="Q1060" s="3">
        <f>IF(O1059="买",E1060/E1059-1,0)-IF(P1060=1,计算结果!B$17,0)</f>
        <v>1.2604741101482908E-3</v>
      </c>
      <c r="R1060" s="2">
        <f t="shared" si="162"/>
        <v>4.6345081856464034</v>
      </c>
      <c r="S1060" s="3">
        <f>1-R1060/MAX(R$2:R1060)</f>
        <v>9.1653452116568279E-2</v>
      </c>
    </row>
    <row r="1061" spans="1:19" x14ac:dyDescent="0.15">
      <c r="A1061" s="1">
        <v>39951</v>
      </c>
      <c r="B1061">
        <v>2782.58</v>
      </c>
      <c r="C1061">
        <v>2813.76</v>
      </c>
      <c r="D1061">
        <v>2740.92</v>
      </c>
      <c r="E1061" s="2">
        <v>2810.57</v>
      </c>
      <c r="F1061" s="16">
        <v>88479088640</v>
      </c>
      <c r="G1061" s="3">
        <f t="shared" si="160"/>
        <v>5.1678754846002928E-3</v>
      </c>
      <c r="H1061" s="3">
        <f>1-E1061/MAX(E$2:E1061)</f>
        <v>0.5217841829442591</v>
      </c>
      <c r="I1061" s="2">
        <f t="shared" si="163"/>
        <v>2799.7633333333329</v>
      </c>
      <c r="J1061" s="2">
        <f t="shared" si="166"/>
        <v>2787.8616666666671</v>
      </c>
      <c r="K1061" s="2">
        <f t="shared" si="167"/>
        <v>2759.3908333333334</v>
      </c>
      <c r="L1061" s="2">
        <f t="shared" si="168"/>
        <v>2690.7241666666669</v>
      </c>
      <c r="M1061" s="2">
        <f t="shared" si="159"/>
        <v>2560.4868749999996</v>
      </c>
      <c r="N1061" s="2">
        <f t="shared" si="164"/>
        <v>2670.2006249999999</v>
      </c>
      <c r="O1061" s="4" t="str">
        <f t="shared" si="165"/>
        <v>买</v>
      </c>
      <c r="P1061" s="4" t="str">
        <f t="shared" si="161"/>
        <v/>
      </c>
      <c r="Q1061" s="3">
        <f>IF(O1060="买",E1061/E1060-1,0)-IF(P1061=1,计算结果!B$17,0)</f>
        <v>5.1678754846002928E-3</v>
      </c>
      <c r="R1061" s="2">
        <f t="shared" si="162"/>
        <v>4.658458746882185</v>
      </c>
      <c r="S1061" s="3">
        <f>1-R1061/MAX(R$2:R1061)</f>
        <v>8.6959230260240217E-2</v>
      </c>
    </row>
    <row r="1062" spans="1:19" x14ac:dyDescent="0.15">
      <c r="A1062" s="1">
        <v>39952</v>
      </c>
      <c r="B1062">
        <v>2836.34</v>
      </c>
      <c r="C1062">
        <v>2849.63</v>
      </c>
      <c r="D1062">
        <v>2821.95</v>
      </c>
      <c r="E1062" s="2">
        <v>2840.08</v>
      </c>
      <c r="F1062" s="16">
        <v>116543193088</v>
      </c>
      <c r="G1062" s="3">
        <f t="shared" si="160"/>
        <v>1.0499649537282441E-2</v>
      </c>
      <c r="H1062" s="3">
        <f>1-E1062/MAX(E$2:E1062)</f>
        <v>0.51676308446198871</v>
      </c>
      <c r="I1062" s="2">
        <f t="shared" si="163"/>
        <v>2815.59</v>
      </c>
      <c r="J1062" s="2">
        <f t="shared" si="166"/>
        <v>2806.9883333333332</v>
      </c>
      <c r="K1062" s="2">
        <f t="shared" si="167"/>
        <v>2777.4866666666662</v>
      </c>
      <c r="L1062" s="2">
        <f t="shared" si="168"/>
        <v>2697.5245833333338</v>
      </c>
      <c r="M1062" s="2">
        <f t="shared" si="159"/>
        <v>2572.9722916666665</v>
      </c>
      <c r="N1062" s="2">
        <f t="shared" si="164"/>
        <v>2682.6611805555553</v>
      </c>
      <c r="O1062" s="4" t="str">
        <f t="shared" si="165"/>
        <v>买</v>
      </c>
      <c r="P1062" s="4" t="str">
        <f t="shared" si="161"/>
        <v/>
      </c>
      <c r="Q1062" s="3">
        <f>IF(O1061="买",E1062/E1061-1,0)-IF(P1062=1,计算结果!B$17,0)</f>
        <v>1.0499649537282441E-2</v>
      </c>
      <c r="R1062" s="2">
        <f t="shared" si="162"/>
        <v>4.7073709311083363</v>
      </c>
      <c r="S1062" s="3">
        <f>1-R1062/MAX(R$2:R1062)</f>
        <v>7.7372622164722071E-2</v>
      </c>
    </row>
    <row r="1063" spans="1:19" x14ac:dyDescent="0.15">
      <c r="A1063" s="1">
        <v>39953</v>
      </c>
      <c r="B1063">
        <v>2843.54</v>
      </c>
      <c r="C1063">
        <v>2849.64</v>
      </c>
      <c r="D1063">
        <v>2812.6</v>
      </c>
      <c r="E1063" s="2">
        <v>2812.86</v>
      </c>
      <c r="F1063" s="16">
        <v>105146163200</v>
      </c>
      <c r="G1063" s="3">
        <f t="shared" si="160"/>
        <v>-9.5842370637445606E-3</v>
      </c>
      <c r="H1063" s="3">
        <f>1-E1063/MAX(E$2:E1063)</f>
        <v>0.52139454161845777</v>
      </c>
      <c r="I1063" s="2">
        <f t="shared" si="163"/>
        <v>2821.17</v>
      </c>
      <c r="J1063" s="2">
        <f t="shared" si="166"/>
        <v>2811.0383333333334</v>
      </c>
      <c r="K1063" s="2">
        <f t="shared" si="167"/>
        <v>2785.6999999999994</v>
      </c>
      <c r="L1063" s="2">
        <f t="shared" si="168"/>
        <v>2702.7691666666669</v>
      </c>
      <c r="M1063" s="2">
        <f t="shared" si="159"/>
        <v>2585.3156249999997</v>
      </c>
      <c r="N1063" s="2">
        <f t="shared" si="164"/>
        <v>2691.2615972222216</v>
      </c>
      <c r="O1063" s="4" t="str">
        <f t="shared" si="165"/>
        <v>买</v>
      </c>
      <c r="P1063" s="4" t="str">
        <f t="shared" si="161"/>
        <v/>
      </c>
      <c r="Q1063" s="3">
        <f>IF(O1062="买",E1063/E1062-1,0)-IF(P1063=1,计算结果!B$17,0)</f>
        <v>-9.5842370637445606E-3</v>
      </c>
      <c r="R1063" s="2">
        <f t="shared" si="162"/>
        <v>4.662254372157614</v>
      </c>
      <c r="S1063" s="3">
        <f>1-R1063/MAX(R$2:R1063)</f>
        <v>8.6215301675396372E-2</v>
      </c>
    </row>
    <row r="1064" spans="1:19" x14ac:dyDescent="0.15">
      <c r="A1064" s="1">
        <v>39954</v>
      </c>
      <c r="B1064">
        <v>2795.83</v>
      </c>
      <c r="C1064">
        <v>2808.29</v>
      </c>
      <c r="D1064">
        <v>2735.77</v>
      </c>
      <c r="E1064" s="2">
        <v>2750.01</v>
      </c>
      <c r="F1064" s="16">
        <v>102875824128</v>
      </c>
      <c r="G1064" s="3">
        <f t="shared" si="160"/>
        <v>-2.2343806659414267E-2</v>
      </c>
      <c r="H1064" s="3">
        <f>1-E1064/MAX(E$2:E1064)</f>
        <v>0.53208840944667524</v>
      </c>
      <c r="I1064" s="2">
        <f t="shared" si="163"/>
        <v>2800.9833333333336</v>
      </c>
      <c r="J1064" s="2">
        <f t="shared" si="166"/>
        <v>2800.373333333333</v>
      </c>
      <c r="K1064" s="2">
        <f t="shared" si="167"/>
        <v>2787.6166666666663</v>
      </c>
      <c r="L1064" s="2">
        <f t="shared" si="168"/>
        <v>2705.3900000000003</v>
      </c>
      <c r="M1064" s="2">
        <f t="shared" si="159"/>
        <v>2596.447083333333</v>
      </c>
      <c r="N1064" s="2">
        <f t="shared" si="164"/>
        <v>2696.4845833333329</v>
      </c>
      <c r="O1064" s="4" t="str">
        <f t="shared" si="165"/>
        <v>买</v>
      </c>
      <c r="P1064" s="4" t="str">
        <f t="shared" si="161"/>
        <v/>
      </c>
      <c r="Q1064" s="3">
        <f>IF(O1063="买",E1064/E1063-1,0)-IF(P1064=1,计算结果!B$17,0)</f>
        <v>-2.2343806659414267E-2</v>
      </c>
      <c r="R1064" s="2">
        <f t="shared" si="162"/>
        <v>4.5580818618691152</v>
      </c>
      <c r="S1064" s="3">
        <f>1-R1064/MAX(R$2:R1064)</f>
        <v>0.1066327303030925</v>
      </c>
    </row>
    <row r="1065" spans="1:19" x14ac:dyDescent="0.15">
      <c r="A1065" s="1">
        <v>39955</v>
      </c>
      <c r="B1065">
        <v>2733.02</v>
      </c>
      <c r="C1065">
        <v>2762.74</v>
      </c>
      <c r="D1065">
        <v>2719.12</v>
      </c>
      <c r="E1065" s="2">
        <v>2740.68</v>
      </c>
      <c r="F1065" s="16">
        <v>74407198720</v>
      </c>
      <c r="G1065" s="3">
        <f t="shared" si="160"/>
        <v>-3.3927149355822417E-3</v>
      </c>
      <c r="H1065" s="3">
        <f>1-E1065/MAX(E$2:E1065)</f>
        <v>0.53367590008847754</v>
      </c>
      <c r="I1065" s="2">
        <f t="shared" si="163"/>
        <v>2767.8500000000004</v>
      </c>
      <c r="J1065" s="2">
        <f t="shared" si="166"/>
        <v>2791.72</v>
      </c>
      <c r="K1065" s="2">
        <f t="shared" si="167"/>
        <v>2785.5916666666667</v>
      </c>
      <c r="L1065" s="2">
        <f t="shared" si="168"/>
        <v>2709.1395833333331</v>
      </c>
      <c r="M1065" s="2">
        <f t="shared" si="159"/>
        <v>2607.5983333333329</v>
      </c>
      <c r="N1065" s="2">
        <f t="shared" si="164"/>
        <v>2700.7765277777776</v>
      </c>
      <c r="O1065" s="4" t="str">
        <f t="shared" si="165"/>
        <v>买</v>
      </c>
      <c r="P1065" s="4" t="str">
        <f t="shared" si="161"/>
        <v/>
      </c>
      <c r="Q1065" s="3">
        <f>IF(O1064="买",E1065/E1064-1,0)-IF(P1065=1,计算结果!B$17,0)</f>
        <v>-3.3927149355822417E-3</v>
      </c>
      <c r="R1065" s="2">
        <f t="shared" si="162"/>
        <v>4.5426175894587457</v>
      </c>
      <c r="S1065" s="3">
        <f>1-R1065/MAX(R$2:R1065)</f>
        <v>0.10966367078195349</v>
      </c>
    </row>
    <row r="1066" spans="1:19" x14ac:dyDescent="0.15">
      <c r="A1066" s="1">
        <v>39958</v>
      </c>
      <c r="B1066">
        <v>2684.21</v>
      </c>
      <c r="C1066">
        <v>2761.39</v>
      </c>
      <c r="D1066">
        <v>2675.28</v>
      </c>
      <c r="E1066" s="2">
        <v>2752.72</v>
      </c>
      <c r="F1066" s="16">
        <v>91048812544</v>
      </c>
      <c r="G1066" s="3">
        <f t="shared" si="160"/>
        <v>4.3930703329100318E-3</v>
      </c>
      <c r="H1066" s="3">
        <f>1-E1066/MAX(E$2:E1066)</f>
        <v>0.53162730551963522</v>
      </c>
      <c r="I1066" s="2">
        <f t="shared" si="163"/>
        <v>2747.8033333333333</v>
      </c>
      <c r="J1066" s="2">
        <f t="shared" si="166"/>
        <v>2784.4866666666671</v>
      </c>
      <c r="K1066" s="2">
        <f t="shared" si="167"/>
        <v>2784.3950000000004</v>
      </c>
      <c r="L1066" s="2">
        <f t="shared" si="168"/>
        <v>2711.0166666666669</v>
      </c>
      <c r="M1066" s="2">
        <f t="shared" si="159"/>
        <v>2618.2464583333326</v>
      </c>
      <c r="N1066" s="2">
        <f t="shared" si="164"/>
        <v>2704.5527083333332</v>
      </c>
      <c r="O1066" s="4" t="str">
        <f t="shared" si="165"/>
        <v>买</v>
      </c>
      <c r="P1066" s="4" t="str">
        <f t="shared" si="161"/>
        <v/>
      </c>
      <c r="Q1066" s="3">
        <f>IF(O1065="买",E1066/E1065-1,0)-IF(P1066=1,计算结果!B$17,0)</f>
        <v>4.3930703329100318E-3</v>
      </c>
      <c r="R1066" s="2">
        <f t="shared" si="162"/>
        <v>4.5625736280247526</v>
      </c>
      <c r="S1066" s="3">
        <f>1-R1066/MAX(R$2:R1066)</f>
        <v>0.10575236066775362</v>
      </c>
    </row>
    <row r="1067" spans="1:19" x14ac:dyDescent="0.15">
      <c r="A1067" s="1">
        <v>39959</v>
      </c>
      <c r="B1067">
        <v>2757.31</v>
      </c>
      <c r="C1067">
        <v>2762.81</v>
      </c>
      <c r="D1067">
        <v>2718.55</v>
      </c>
      <c r="E1067" s="2">
        <v>2719.76</v>
      </c>
      <c r="F1067" s="16">
        <v>88894898176</v>
      </c>
      <c r="G1067" s="3">
        <f t="shared" si="160"/>
        <v>-1.1973611555116226E-2</v>
      </c>
      <c r="H1067" s="3">
        <f>1-E1067/MAX(E$2:E1067)</f>
        <v>0.53723541822636622</v>
      </c>
      <c r="I1067" s="2">
        <f t="shared" si="163"/>
        <v>2737.72</v>
      </c>
      <c r="J1067" s="2">
        <f t="shared" si="166"/>
        <v>2769.3516666666669</v>
      </c>
      <c r="K1067" s="2">
        <f t="shared" si="167"/>
        <v>2778.606666666667</v>
      </c>
      <c r="L1067" s="2">
        <f t="shared" si="168"/>
        <v>2712.8633333333337</v>
      </c>
      <c r="M1067" s="2">
        <f t="shared" si="159"/>
        <v>2626.5247916666663</v>
      </c>
      <c r="N1067" s="2">
        <f t="shared" si="164"/>
        <v>2705.9982638888891</v>
      </c>
      <c r="O1067" s="4" t="str">
        <f t="shared" si="165"/>
        <v>买</v>
      </c>
      <c r="P1067" s="4" t="str">
        <f t="shared" si="161"/>
        <v/>
      </c>
      <c r="Q1067" s="3">
        <f>IF(O1066="买",E1067/E1066-1,0)-IF(P1067=1,计算结果!B$17,0)</f>
        <v>-1.1973611555116226E-2</v>
      </c>
      <c r="R1067" s="2">
        <f t="shared" si="162"/>
        <v>4.5079431437111666</v>
      </c>
      <c r="S1067" s="3">
        <f>1-R1067/MAX(R$2:R1067)</f>
        <v>0.11645973453519765</v>
      </c>
    </row>
    <row r="1068" spans="1:19" x14ac:dyDescent="0.15">
      <c r="A1068" s="1">
        <v>39960</v>
      </c>
      <c r="B1068">
        <v>2734.42</v>
      </c>
      <c r="C1068">
        <v>2768.57</v>
      </c>
      <c r="D1068">
        <v>2715.82</v>
      </c>
      <c r="E1068" s="2">
        <v>2759.71</v>
      </c>
      <c r="F1068" s="16">
        <v>78602248192</v>
      </c>
      <c r="G1068" s="3">
        <f t="shared" si="160"/>
        <v>1.4688796070241317E-2</v>
      </c>
      <c r="H1068" s="3">
        <f>1-E1068/MAX(E$2:E1068)</f>
        <v>0.5304379636561628</v>
      </c>
      <c r="I1068" s="2">
        <f t="shared" si="163"/>
        <v>2744.063333333333</v>
      </c>
      <c r="J1068" s="2">
        <f t="shared" si="166"/>
        <v>2755.9566666666669</v>
      </c>
      <c r="K1068" s="2">
        <f t="shared" si="167"/>
        <v>2781.4725000000003</v>
      </c>
      <c r="L1068" s="2">
        <f t="shared" si="168"/>
        <v>2720.5062499999999</v>
      </c>
      <c r="M1068" s="2">
        <f t="shared" si="159"/>
        <v>2635.4218749999995</v>
      </c>
      <c r="N1068" s="2">
        <f t="shared" si="164"/>
        <v>2712.4668750000001</v>
      </c>
      <c r="O1068" s="4" t="str">
        <f t="shared" si="165"/>
        <v>买</v>
      </c>
      <c r="P1068" s="4" t="str">
        <f t="shared" si="161"/>
        <v/>
      </c>
      <c r="Q1068" s="3">
        <f>IF(O1067="买",E1068/E1067-1,0)-IF(P1068=1,计算结果!B$17,0)</f>
        <v>1.4688796070241317E-2</v>
      </c>
      <c r="R1068" s="2">
        <f t="shared" si="162"/>
        <v>4.5741594012453826</v>
      </c>
      <c r="S1068" s="3">
        <f>1-R1068/MAX(R$2:R1068)</f>
        <v>0.1034815917559383</v>
      </c>
    </row>
    <row r="1069" spans="1:19" x14ac:dyDescent="0.15">
      <c r="A1069" s="1">
        <v>39965</v>
      </c>
      <c r="B1069">
        <v>2798.93</v>
      </c>
      <c r="C1069">
        <v>2864.47</v>
      </c>
      <c r="D1069">
        <v>2798.93</v>
      </c>
      <c r="E1069" s="2">
        <v>2858.34</v>
      </c>
      <c r="F1069" s="16">
        <v>132967776256</v>
      </c>
      <c r="G1069" s="3">
        <f t="shared" si="160"/>
        <v>3.5739262458736709E-2</v>
      </c>
      <c r="H1069" s="3">
        <f>1-E1069/MAX(E$2:E1069)</f>
        <v>0.51365616279861159</v>
      </c>
      <c r="I1069" s="2">
        <f t="shared" si="163"/>
        <v>2779.2700000000004</v>
      </c>
      <c r="J1069" s="2">
        <f t="shared" si="166"/>
        <v>2763.5366666666669</v>
      </c>
      <c r="K1069" s="2">
        <f t="shared" si="167"/>
        <v>2787.2874999999999</v>
      </c>
      <c r="L1069" s="2">
        <f t="shared" si="168"/>
        <v>2731.5387500000002</v>
      </c>
      <c r="M1069" s="2">
        <f t="shared" si="159"/>
        <v>2645.3339583333332</v>
      </c>
      <c r="N1069" s="2">
        <f t="shared" si="164"/>
        <v>2721.3867361111111</v>
      </c>
      <c r="O1069" s="4" t="str">
        <f t="shared" si="165"/>
        <v>买</v>
      </c>
      <c r="P1069" s="4" t="str">
        <f t="shared" si="161"/>
        <v/>
      </c>
      <c r="Q1069" s="3">
        <f>IF(O1068="买",E1069/E1068-1,0)-IF(P1069=1,计算结果!B$17,0)</f>
        <v>3.5739262458736709E-2</v>
      </c>
      <c r="R1069" s="2">
        <f t="shared" si="162"/>
        <v>4.7376364846145895</v>
      </c>
      <c r="S1069" s="3">
        <f>1-R1069/MAX(R$2:R1069)</f>
        <v>7.1440685064614873E-2</v>
      </c>
    </row>
    <row r="1070" spans="1:19" x14ac:dyDescent="0.15">
      <c r="A1070" s="1">
        <v>39966</v>
      </c>
      <c r="B1070">
        <v>2878.53</v>
      </c>
      <c r="C1070">
        <v>2892.78</v>
      </c>
      <c r="D1070">
        <v>2855.06</v>
      </c>
      <c r="E1070" s="2">
        <v>2865.1</v>
      </c>
      <c r="F1070" s="16">
        <v>130131779584</v>
      </c>
      <c r="G1070" s="3">
        <f t="shared" si="160"/>
        <v>2.3650090612032937E-3</v>
      </c>
      <c r="H1070" s="3">
        <f>1-E1070/MAX(E$2:E1070)</f>
        <v>0.51250595521676989</v>
      </c>
      <c r="I1070" s="2">
        <f t="shared" si="163"/>
        <v>2827.7166666666667</v>
      </c>
      <c r="J1070" s="2">
        <f t="shared" si="166"/>
        <v>2782.7183333333328</v>
      </c>
      <c r="K1070" s="2">
        <f t="shared" si="167"/>
        <v>2791.5458333333336</v>
      </c>
      <c r="L1070" s="2">
        <f t="shared" si="168"/>
        <v>2743.7141666666671</v>
      </c>
      <c r="M1070" s="2">
        <f t="shared" si="159"/>
        <v>2655.4435416666665</v>
      </c>
      <c r="N1070" s="2">
        <f t="shared" si="164"/>
        <v>2730.2345138888891</v>
      </c>
      <c r="O1070" s="4" t="str">
        <f t="shared" si="165"/>
        <v>买</v>
      </c>
      <c r="P1070" s="4" t="str">
        <f t="shared" si="161"/>
        <v/>
      </c>
      <c r="Q1070" s="3">
        <f>IF(O1069="买",E1070/E1069-1,0)-IF(P1070=1,计算结果!B$17,0)</f>
        <v>2.3650090612032937E-3</v>
      </c>
      <c r="R1070" s="2">
        <f t="shared" si="162"/>
        <v>4.7488410378293899</v>
      </c>
      <c r="S1070" s="3">
        <f>1-R1070/MAX(R$2:R1070)</f>
        <v>6.9244633870928052E-2</v>
      </c>
    </row>
    <row r="1071" spans="1:19" x14ac:dyDescent="0.15">
      <c r="A1071" s="1">
        <v>39967</v>
      </c>
      <c r="B1071">
        <v>2865.73</v>
      </c>
      <c r="C1071">
        <v>2939.39</v>
      </c>
      <c r="D1071">
        <v>2864.71</v>
      </c>
      <c r="E1071" s="2">
        <v>2939.39</v>
      </c>
      <c r="F1071" s="16">
        <v>131606585344</v>
      </c>
      <c r="G1071" s="3">
        <f t="shared" si="160"/>
        <v>2.5929286935883589E-2</v>
      </c>
      <c r="H1071" s="3">
        <f>1-E1071/MAX(E$2:E1071)</f>
        <v>0.49986558225005107</v>
      </c>
      <c r="I1071" s="2">
        <f t="shared" si="163"/>
        <v>2887.61</v>
      </c>
      <c r="J1071" s="2">
        <f t="shared" si="166"/>
        <v>2815.8366666666666</v>
      </c>
      <c r="K1071" s="2">
        <f t="shared" si="167"/>
        <v>2803.7783333333336</v>
      </c>
      <c r="L1071" s="2">
        <f t="shared" si="168"/>
        <v>2761.4683333333342</v>
      </c>
      <c r="M1071" s="2">
        <f t="shared" si="159"/>
        <v>2665.86</v>
      </c>
      <c r="N1071" s="2">
        <f t="shared" si="164"/>
        <v>2743.7022222222226</v>
      </c>
      <c r="O1071" s="4" t="str">
        <f t="shared" si="165"/>
        <v>买</v>
      </c>
      <c r="P1071" s="4" t="str">
        <f t="shared" si="161"/>
        <v/>
      </c>
      <c r="Q1071" s="3">
        <f>IF(O1070="买",E1071/E1070-1,0)-IF(P1071=1,计算结果!B$17,0)</f>
        <v>2.5929286935883589E-2</v>
      </c>
      <c r="R1071" s="2">
        <f t="shared" si="162"/>
        <v>4.8719750997121674</v>
      </c>
      <c r="S1071" s="3">
        <f>1-R1071/MAX(R$2:R1071)</f>
        <v>4.5110810915453881E-2</v>
      </c>
    </row>
    <row r="1072" spans="1:19" x14ac:dyDescent="0.15">
      <c r="A1072" s="1">
        <v>39968</v>
      </c>
      <c r="B1072">
        <v>2924.27</v>
      </c>
      <c r="C1072">
        <v>2961.04</v>
      </c>
      <c r="D1072">
        <v>2899.67</v>
      </c>
      <c r="E1072" s="2">
        <v>2953.75</v>
      </c>
      <c r="F1072" s="16">
        <v>153770737664</v>
      </c>
      <c r="G1072" s="3">
        <f t="shared" si="160"/>
        <v>4.8853673721418467E-3</v>
      </c>
      <c r="H1072" s="3">
        <f>1-E1072/MAX(E$2:E1072)</f>
        <v>0.49742224188389028</v>
      </c>
      <c r="I1072" s="2">
        <f t="shared" si="163"/>
        <v>2919.4133333333334</v>
      </c>
      <c r="J1072" s="2">
        <f t="shared" si="166"/>
        <v>2849.3416666666672</v>
      </c>
      <c r="K1072" s="2">
        <f t="shared" si="167"/>
        <v>2816.9141666666669</v>
      </c>
      <c r="L1072" s="2">
        <f t="shared" si="168"/>
        <v>2779.6024999999995</v>
      </c>
      <c r="M1072" s="2">
        <f t="shared" si="159"/>
        <v>2676.3177083333335</v>
      </c>
      <c r="N1072" s="2">
        <f t="shared" si="164"/>
        <v>2757.6114583333333</v>
      </c>
      <c r="O1072" s="4" t="str">
        <f t="shared" si="165"/>
        <v>买</v>
      </c>
      <c r="P1072" s="4" t="str">
        <f t="shared" si="161"/>
        <v/>
      </c>
      <c r="Q1072" s="3">
        <f>IF(O1071="买",E1072/E1071-1,0)-IF(P1072=1,计算结果!B$17,0)</f>
        <v>4.8853673721418467E-3</v>
      </c>
      <c r="R1072" s="2">
        <f t="shared" si="162"/>
        <v>4.8957764879021886</v>
      </c>
      <c r="S1072" s="3">
        <f>1-R1072/MAX(R$2:R1072)</f>
        <v>4.0445826427089271E-2</v>
      </c>
    </row>
    <row r="1073" spans="1:19" x14ac:dyDescent="0.15">
      <c r="A1073" s="1">
        <v>39969</v>
      </c>
      <c r="B1073">
        <v>2966.06</v>
      </c>
      <c r="C1073">
        <v>2975.18</v>
      </c>
      <c r="D1073">
        <v>2937.18</v>
      </c>
      <c r="E1073" s="2">
        <v>2939.31</v>
      </c>
      <c r="F1073" s="16">
        <v>131347988480</v>
      </c>
      <c r="G1073" s="3">
        <f t="shared" si="160"/>
        <v>-4.8887008040626734E-3</v>
      </c>
      <c r="H1073" s="3">
        <f>1-E1073/MAX(E$2:E1073)</f>
        <v>0.49987919417409654</v>
      </c>
      <c r="I1073" s="2">
        <f t="shared" si="163"/>
        <v>2944.1499999999996</v>
      </c>
      <c r="J1073" s="2">
        <f t="shared" si="166"/>
        <v>2885.9333333333329</v>
      </c>
      <c r="K1073" s="2">
        <f t="shared" si="167"/>
        <v>2827.6424999999999</v>
      </c>
      <c r="L1073" s="2">
        <f t="shared" si="168"/>
        <v>2793.5166666666669</v>
      </c>
      <c r="M1073" s="2">
        <f t="shared" si="159"/>
        <v>2687.5256249999998</v>
      </c>
      <c r="N1073" s="2">
        <f t="shared" si="164"/>
        <v>2769.5615972222222</v>
      </c>
      <c r="O1073" s="4" t="str">
        <f t="shared" si="165"/>
        <v>买</v>
      </c>
      <c r="P1073" s="4" t="str">
        <f t="shared" si="161"/>
        <v/>
      </c>
      <c r="Q1073" s="3">
        <f>IF(O1072="买",E1073/E1072-1,0)-IF(P1073=1,计算结果!B$17,0)</f>
        <v>-4.8887008040626734E-3</v>
      </c>
      <c r="R1073" s="2">
        <f t="shared" si="162"/>
        <v>4.8718425014492697</v>
      </c>
      <c r="S1073" s="3">
        <f>1-R1073/MAX(R$2:R1073)</f>
        <v>4.5136799686976925E-2</v>
      </c>
    </row>
    <row r="1074" spans="1:19" x14ac:dyDescent="0.15">
      <c r="A1074" s="1">
        <v>39972</v>
      </c>
      <c r="B1074">
        <v>2937.64</v>
      </c>
      <c r="C1074">
        <v>2978.23</v>
      </c>
      <c r="D1074">
        <v>2912.49</v>
      </c>
      <c r="E1074" s="2">
        <v>2948.48</v>
      </c>
      <c r="F1074" s="16">
        <v>114538938368</v>
      </c>
      <c r="G1074" s="3">
        <f t="shared" si="160"/>
        <v>3.1197798122688525E-3</v>
      </c>
      <c r="H1074" s="3">
        <f>1-E1074/MAX(E$2:E1074)</f>
        <v>0.49831892738038519</v>
      </c>
      <c r="I1074" s="2">
        <f t="shared" si="163"/>
        <v>2947.18</v>
      </c>
      <c r="J1074" s="2">
        <f t="shared" si="166"/>
        <v>2917.395</v>
      </c>
      <c r="K1074" s="2">
        <f t="shared" si="167"/>
        <v>2836.6758333333332</v>
      </c>
      <c r="L1074" s="2">
        <f t="shared" si="168"/>
        <v>2807.0812499999997</v>
      </c>
      <c r="M1074" s="2">
        <f t="shared" ref="M1074:M1137" si="169">AVERAGE(E1027:E1074)</f>
        <v>2697.29</v>
      </c>
      <c r="N1074" s="2">
        <f t="shared" si="164"/>
        <v>2780.3490277777778</v>
      </c>
      <c r="O1074" s="4" t="str">
        <f t="shared" si="165"/>
        <v>买</v>
      </c>
      <c r="P1074" s="4" t="str">
        <f t="shared" si="161"/>
        <v/>
      </c>
      <c r="Q1074" s="3">
        <f>IF(O1073="买",E1074/E1073-1,0)-IF(P1074=1,计算结果!B$17,0)</f>
        <v>3.1197798122688525E-3</v>
      </c>
      <c r="R1074" s="2">
        <f t="shared" si="162"/>
        <v>4.8870415773338447</v>
      </c>
      <c r="S1074" s="3">
        <f>1-R1074/MAX(R$2:R1074)</f>
        <v>4.2157836751161915E-2</v>
      </c>
    </row>
    <row r="1075" spans="1:19" x14ac:dyDescent="0.15">
      <c r="A1075" s="1">
        <v>39973</v>
      </c>
      <c r="B1075">
        <v>2948.95</v>
      </c>
      <c r="C1075">
        <v>2960.9</v>
      </c>
      <c r="D1075">
        <v>2892.72</v>
      </c>
      <c r="E1075" s="2">
        <v>2960.56</v>
      </c>
      <c r="F1075" s="16">
        <v>108747415552</v>
      </c>
      <c r="G1075" s="3">
        <f t="shared" si="160"/>
        <v>4.0970262643802435E-3</v>
      </c>
      <c r="H1075" s="3">
        <f>1-E1075/MAX(E$2:E1075)</f>
        <v>0.49626352684952013</v>
      </c>
      <c r="I1075" s="2">
        <f t="shared" si="163"/>
        <v>2949.4500000000003</v>
      </c>
      <c r="J1075" s="2">
        <f t="shared" si="166"/>
        <v>2934.4316666666668</v>
      </c>
      <c r="K1075" s="2">
        <f t="shared" si="167"/>
        <v>2848.9841666666666</v>
      </c>
      <c r="L1075" s="2">
        <f t="shared" si="168"/>
        <v>2817.342083333333</v>
      </c>
      <c r="M1075" s="2">
        <f t="shared" si="169"/>
        <v>2706.9072916666669</v>
      </c>
      <c r="N1075" s="2">
        <f t="shared" si="164"/>
        <v>2791.0778472222223</v>
      </c>
      <c r="O1075" s="4" t="str">
        <f t="shared" si="165"/>
        <v>买</v>
      </c>
      <c r="P1075" s="4" t="str">
        <f t="shared" si="161"/>
        <v/>
      </c>
      <c r="Q1075" s="3">
        <f>IF(O1074="买",E1075/E1074-1,0)-IF(P1075=1,计算结果!B$17,0)</f>
        <v>4.0970262643802435E-3</v>
      </c>
      <c r="R1075" s="2">
        <f t="shared" si="162"/>
        <v>4.9070639150312996</v>
      </c>
      <c r="S1075" s="3">
        <f>1-R1075/MAX(R$2:R1075)</f>
        <v>3.823353225120063E-2</v>
      </c>
    </row>
    <row r="1076" spans="1:19" x14ac:dyDescent="0.15">
      <c r="A1076" s="1">
        <v>39974</v>
      </c>
      <c r="B1076">
        <v>2972.42</v>
      </c>
      <c r="C1076">
        <v>2995.7</v>
      </c>
      <c r="D1076">
        <v>2966.58</v>
      </c>
      <c r="E1076" s="2">
        <v>2989.59</v>
      </c>
      <c r="F1076" s="16">
        <v>116455489536</v>
      </c>
      <c r="G1076" s="3">
        <f t="shared" si="160"/>
        <v>9.8055773232090804E-3</v>
      </c>
      <c r="H1076" s="3">
        <f>1-E1076/MAX(E$2:E1076)</f>
        <v>0.49132409991152248</v>
      </c>
      <c r="I1076" s="2">
        <f t="shared" si="163"/>
        <v>2966.2100000000005</v>
      </c>
      <c r="J1076" s="2">
        <f t="shared" si="166"/>
        <v>2955.18</v>
      </c>
      <c r="K1076" s="2">
        <f t="shared" si="167"/>
        <v>2868.9491666666668</v>
      </c>
      <c r="L1076" s="2">
        <f t="shared" si="168"/>
        <v>2828.2829166666666</v>
      </c>
      <c r="M1076" s="2">
        <f t="shared" si="169"/>
        <v>2717.4302083333337</v>
      </c>
      <c r="N1076" s="2">
        <f t="shared" si="164"/>
        <v>2804.887430555556</v>
      </c>
      <c r="O1076" s="4" t="str">
        <f t="shared" si="165"/>
        <v>买</v>
      </c>
      <c r="P1076" s="4" t="str">
        <f t="shared" si="161"/>
        <v/>
      </c>
      <c r="Q1076" s="3">
        <f>IF(O1075="买",E1076/E1075-1,0)-IF(P1076=1,计算结果!B$17,0)</f>
        <v>9.8055773232090804E-3</v>
      </c>
      <c r="R1076" s="2">
        <f t="shared" si="162"/>
        <v>4.9551805096800683</v>
      </c>
      <c r="S1076" s="3">
        <f>1-R1076/MAX(R$2:R1076)</f>
        <v>2.8802856784820086E-2</v>
      </c>
    </row>
    <row r="1077" spans="1:19" x14ac:dyDescent="0.15">
      <c r="A1077" s="1">
        <v>39975</v>
      </c>
      <c r="B1077">
        <v>2982.97</v>
      </c>
      <c r="C1077">
        <v>3000.86</v>
      </c>
      <c r="D1077">
        <v>2951.27</v>
      </c>
      <c r="E1077" s="2">
        <v>2961.63</v>
      </c>
      <c r="F1077" s="16">
        <v>101890293760</v>
      </c>
      <c r="G1077" s="3">
        <f t="shared" si="160"/>
        <v>-9.3524530119515337E-3</v>
      </c>
      <c r="H1077" s="3">
        <f>1-E1077/MAX(E$2:E1077)</f>
        <v>0.49608146736541203</v>
      </c>
      <c r="I1077" s="2">
        <f t="shared" si="163"/>
        <v>2970.5933333333328</v>
      </c>
      <c r="J1077" s="2">
        <f t="shared" si="166"/>
        <v>2958.8866666666668</v>
      </c>
      <c r="K1077" s="2">
        <f t="shared" si="167"/>
        <v>2887.3616666666671</v>
      </c>
      <c r="L1077" s="2">
        <f t="shared" si="168"/>
        <v>2836.4766666666669</v>
      </c>
      <c r="M1077" s="2">
        <f t="shared" si="169"/>
        <v>2726.8852083333336</v>
      </c>
      <c r="N1077" s="2">
        <f t="shared" si="164"/>
        <v>2816.9078472222227</v>
      </c>
      <c r="O1077" s="4" t="str">
        <f t="shared" si="165"/>
        <v>买</v>
      </c>
      <c r="P1077" s="4" t="str">
        <f t="shared" si="161"/>
        <v/>
      </c>
      <c r="Q1077" s="3">
        <f>IF(O1076="买",E1077/E1076-1,0)-IF(P1077=1,计算结果!B$17,0)</f>
        <v>-9.3524530119515337E-3</v>
      </c>
      <c r="R1077" s="2">
        <f t="shared" si="162"/>
        <v>4.9088374167975477</v>
      </c>
      <c r="S1077" s="3">
        <f>1-R1077/MAX(R$2:R1077)</f>
        <v>3.7885932432081604E-2</v>
      </c>
    </row>
    <row r="1078" spans="1:19" x14ac:dyDescent="0.15">
      <c r="A1078" s="1">
        <v>39976</v>
      </c>
      <c r="B1078">
        <v>2955.57</v>
      </c>
      <c r="C1078">
        <v>2976.86</v>
      </c>
      <c r="D1078">
        <v>2883.32</v>
      </c>
      <c r="E1078" s="2">
        <v>2906.29</v>
      </c>
      <c r="F1078" s="16">
        <v>92135563264</v>
      </c>
      <c r="G1078" s="3">
        <f t="shared" si="160"/>
        <v>-1.8685656209587287E-2</v>
      </c>
      <c r="H1078" s="3">
        <f>1-E1078/MAX(E$2:E1078)</f>
        <v>0.50549751582386171</v>
      </c>
      <c r="I1078" s="2">
        <f t="shared" si="163"/>
        <v>2952.5033333333336</v>
      </c>
      <c r="J1078" s="2">
        <f t="shared" si="166"/>
        <v>2950.9766666666669</v>
      </c>
      <c r="K1078" s="2">
        <f t="shared" si="167"/>
        <v>2900.1591666666668</v>
      </c>
      <c r="L1078" s="2">
        <f t="shared" si="168"/>
        <v>2842.2770833333329</v>
      </c>
      <c r="M1078" s="2">
        <f t="shared" si="169"/>
        <v>2734.3449999999998</v>
      </c>
      <c r="N1078" s="2">
        <f t="shared" si="164"/>
        <v>2825.59375</v>
      </c>
      <c r="O1078" s="4" t="str">
        <f t="shared" si="165"/>
        <v>买</v>
      </c>
      <c r="P1078" s="4" t="str">
        <f t="shared" si="161"/>
        <v/>
      </c>
      <c r="Q1078" s="3">
        <f>IF(O1077="买",E1078/E1077-1,0)-IF(P1078=1,计算结果!B$17,0)</f>
        <v>-1.8685656209587287E-2</v>
      </c>
      <c r="R1078" s="2">
        <f t="shared" si="162"/>
        <v>4.8171125684385103</v>
      </c>
      <c r="S1078" s="3">
        <f>1-R1078/MAX(R$2:R1078)</f>
        <v>5.5863665133063289E-2</v>
      </c>
    </row>
    <row r="1079" spans="1:19" x14ac:dyDescent="0.15">
      <c r="A1079" s="1">
        <v>39979</v>
      </c>
      <c r="B1079">
        <v>2911.42</v>
      </c>
      <c r="C1079">
        <v>2967.1</v>
      </c>
      <c r="D1079">
        <v>2898.07</v>
      </c>
      <c r="E1079" s="2">
        <v>2966.19</v>
      </c>
      <c r="F1079" s="16">
        <v>92689637376</v>
      </c>
      <c r="G1079" s="3">
        <f t="shared" si="160"/>
        <v>2.061046901720065E-2</v>
      </c>
      <c r="H1079" s="3">
        <f>1-E1079/MAX(E$2:E1079)</f>
        <v>0.49530558769482069</v>
      </c>
      <c r="I1079" s="2">
        <f t="shared" si="163"/>
        <v>2944.7033333333334</v>
      </c>
      <c r="J1079" s="2">
        <f t="shared" si="166"/>
        <v>2955.4566666666669</v>
      </c>
      <c r="K1079" s="2">
        <f t="shared" si="167"/>
        <v>2920.6950000000002</v>
      </c>
      <c r="L1079" s="2">
        <f t="shared" si="168"/>
        <v>2849.6508333333331</v>
      </c>
      <c r="M1079" s="2">
        <f t="shared" si="169"/>
        <v>2742.4656250000003</v>
      </c>
      <c r="N1079" s="2">
        <f t="shared" si="164"/>
        <v>2837.6038194444445</v>
      </c>
      <c r="O1079" s="4" t="str">
        <f t="shared" si="165"/>
        <v>买</v>
      </c>
      <c r="P1079" s="4" t="str">
        <f t="shared" si="161"/>
        <v/>
      </c>
      <c r="Q1079" s="3">
        <f>IF(O1078="买",E1079/E1078-1,0)-IF(P1079=1,计算结果!B$17,0)</f>
        <v>2.061046901720065E-2</v>
      </c>
      <c r="R1079" s="2">
        <f t="shared" si="162"/>
        <v>4.9163955177826804</v>
      </c>
      <c r="S1079" s="3">
        <f>1-R1079/MAX(R$2:R1079)</f>
        <v>3.6404572455274842E-2</v>
      </c>
    </row>
    <row r="1080" spans="1:19" x14ac:dyDescent="0.15">
      <c r="A1080" s="1">
        <v>39980</v>
      </c>
      <c r="B1080">
        <v>2936.51</v>
      </c>
      <c r="C1080">
        <v>2979.41</v>
      </c>
      <c r="D1080">
        <v>2929.04</v>
      </c>
      <c r="E1080" s="2">
        <v>2961.22</v>
      </c>
      <c r="F1080" s="16">
        <v>89928384512</v>
      </c>
      <c r="G1080" s="3">
        <f t="shared" si="160"/>
        <v>-1.6755501164794628E-3</v>
      </c>
      <c r="H1080" s="3">
        <f>1-E1080/MAX(E$2:E1080)</f>
        <v>0.49615122847614512</v>
      </c>
      <c r="I1080" s="2">
        <f t="shared" si="163"/>
        <v>2944.5666666666662</v>
      </c>
      <c r="J1080" s="2">
        <f t="shared" si="166"/>
        <v>2957.58</v>
      </c>
      <c r="K1080" s="2">
        <f t="shared" si="167"/>
        <v>2937.4874999999997</v>
      </c>
      <c r="L1080" s="2">
        <f t="shared" si="168"/>
        <v>2859.48</v>
      </c>
      <c r="M1080" s="2">
        <f t="shared" si="169"/>
        <v>2750.6056250000001</v>
      </c>
      <c r="N1080" s="2">
        <f t="shared" si="164"/>
        <v>2849.1910416666665</v>
      </c>
      <c r="O1080" s="4" t="str">
        <f t="shared" si="165"/>
        <v>买</v>
      </c>
      <c r="P1080" s="4" t="str">
        <f t="shared" si="161"/>
        <v/>
      </c>
      <c r="Q1080" s="3">
        <f>IF(O1079="买",E1080/E1079-1,0)-IF(P1080=1,计算结果!B$17,0)</f>
        <v>-1.6755501164794628E-3</v>
      </c>
      <c r="R1080" s="2">
        <f t="shared" si="162"/>
        <v>4.9081578507002002</v>
      </c>
      <c r="S1080" s="3">
        <f>1-R1080/MAX(R$2:R1080)</f>
        <v>3.8019124886136568E-2</v>
      </c>
    </row>
    <row r="1081" spans="1:19" x14ac:dyDescent="0.15">
      <c r="A1081" s="1">
        <v>39981</v>
      </c>
      <c r="B1081">
        <v>2957.58</v>
      </c>
      <c r="C1081">
        <v>3017.41</v>
      </c>
      <c r="D1081">
        <v>2930.49</v>
      </c>
      <c r="E1081" s="2">
        <v>3010.59</v>
      </c>
      <c r="F1081" s="16">
        <v>99945529344</v>
      </c>
      <c r="G1081" s="3">
        <f t="shared" si="160"/>
        <v>1.6672182411303638E-2</v>
      </c>
      <c r="H1081" s="3">
        <f>1-E1081/MAX(E$2:E1081)</f>
        <v>0.48775096984958821</v>
      </c>
      <c r="I1081" s="2">
        <f t="shared" si="163"/>
        <v>2979.3333333333335</v>
      </c>
      <c r="J1081" s="2">
        <f t="shared" si="166"/>
        <v>2965.9183333333335</v>
      </c>
      <c r="K1081" s="2">
        <f t="shared" si="167"/>
        <v>2950.1750000000006</v>
      </c>
      <c r="L1081" s="2">
        <f t="shared" si="168"/>
        <v>2868.7312499999994</v>
      </c>
      <c r="M1081" s="2">
        <f t="shared" si="169"/>
        <v>2759.6397916666665</v>
      </c>
      <c r="N1081" s="2">
        <f t="shared" si="164"/>
        <v>2859.5153472222223</v>
      </c>
      <c r="O1081" s="4" t="str">
        <f t="shared" si="165"/>
        <v>买</v>
      </c>
      <c r="P1081" s="4" t="str">
        <f t="shared" si="161"/>
        <v/>
      </c>
      <c r="Q1081" s="3">
        <f>IF(O1080="买",E1081/E1080-1,0)-IF(P1081=1,计算结果!B$17,0)</f>
        <v>1.6672182411303638E-2</v>
      </c>
      <c r="R1081" s="2">
        <f t="shared" si="162"/>
        <v>4.989987553690546</v>
      </c>
      <c r="S1081" s="3">
        <f>1-R1081/MAX(R$2:R1081)</f>
        <v>2.1980804260052667E-2</v>
      </c>
    </row>
    <row r="1082" spans="1:19" x14ac:dyDescent="0.15">
      <c r="A1082" s="1">
        <v>39982</v>
      </c>
      <c r="B1082">
        <v>3014.44</v>
      </c>
      <c r="C1082">
        <v>3061.75</v>
      </c>
      <c r="D1082">
        <v>3014.44</v>
      </c>
      <c r="E1082" s="2">
        <v>3057.43</v>
      </c>
      <c r="F1082" s="16">
        <v>122777116672</v>
      </c>
      <c r="G1082" s="3">
        <f t="shared" si="160"/>
        <v>1.5558412138484412E-2</v>
      </c>
      <c r="H1082" s="3">
        <f>1-E1082/MAX(E$2:E1082)</f>
        <v>0.47978118832096917</v>
      </c>
      <c r="I1082" s="2">
        <f t="shared" si="163"/>
        <v>3009.7466666666664</v>
      </c>
      <c r="J1082" s="2">
        <f t="shared" si="166"/>
        <v>2977.2249999999999</v>
      </c>
      <c r="K1082" s="2">
        <f t="shared" si="167"/>
        <v>2966.2024999999999</v>
      </c>
      <c r="L1082" s="2">
        <f t="shared" si="168"/>
        <v>2878.8741666666665</v>
      </c>
      <c r="M1082" s="2">
        <f t="shared" si="169"/>
        <v>2771.683125</v>
      </c>
      <c r="N1082" s="2">
        <f t="shared" si="164"/>
        <v>2872.2532638888883</v>
      </c>
      <c r="O1082" s="4" t="str">
        <f t="shared" si="165"/>
        <v>买</v>
      </c>
      <c r="P1082" s="4" t="str">
        <f t="shared" si="161"/>
        <v/>
      </c>
      <c r="Q1082" s="3">
        <f>IF(O1081="买",E1082/E1081-1,0)-IF(P1082=1,计算结果!B$17,0)</f>
        <v>1.5558412138484412E-2</v>
      </c>
      <c r="R1082" s="2">
        <f t="shared" si="162"/>
        <v>5.0676238366167707</v>
      </c>
      <c r="S1082" s="3">
        <f>1-R1082/MAX(R$2:R1082)</f>
        <v>6.764378533381632E-3</v>
      </c>
    </row>
    <row r="1083" spans="1:19" x14ac:dyDescent="0.15">
      <c r="A1083" s="1">
        <v>39983</v>
      </c>
      <c r="B1083">
        <v>3061.9</v>
      </c>
      <c r="C1083">
        <v>3086.72</v>
      </c>
      <c r="D1083">
        <v>3047.27</v>
      </c>
      <c r="E1083" s="2">
        <v>3080</v>
      </c>
      <c r="F1083" s="16">
        <v>119434477568</v>
      </c>
      <c r="G1083" s="3">
        <f t="shared" si="160"/>
        <v>7.3820169227096777E-3</v>
      </c>
      <c r="H1083" s="3">
        <f>1-E1083/MAX(E$2:E1083)</f>
        <v>0.47594092424964263</v>
      </c>
      <c r="I1083" s="2">
        <f t="shared" si="163"/>
        <v>3049.34</v>
      </c>
      <c r="J1083" s="2">
        <f t="shared" si="166"/>
        <v>2996.9533333333334</v>
      </c>
      <c r="K1083" s="2">
        <f t="shared" si="167"/>
        <v>2977.92</v>
      </c>
      <c r="L1083" s="2">
        <f t="shared" si="168"/>
        <v>2890.8491666666664</v>
      </c>
      <c r="M1083" s="2">
        <f t="shared" si="169"/>
        <v>2783.3983333333331</v>
      </c>
      <c r="N1083" s="2">
        <f t="shared" si="164"/>
        <v>2884.0558333333333</v>
      </c>
      <c r="O1083" s="4" t="str">
        <f t="shared" si="165"/>
        <v>买</v>
      </c>
      <c r="P1083" s="4" t="str">
        <f t="shared" si="161"/>
        <v/>
      </c>
      <c r="Q1083" s="3">
        <f>IF(O1082="买",E1083/E1082-1,0)-IF(P1083=1,计算结果!B$17,0)</f>
        <v>7.3820169227096777E-3</v>
      </c>
      <c r="R1083" s="2">
        <f t="shared" si="162"/>
        <v>5.1050331215366027</v>
      </c>
      <c r="S1083" s="3">
        <f>1-R1083/MAX(R$2:R1083)</f>
        <v>0</v>
      </c>
    </row>
    <row r="1084" spans="1:19" x14ac:dyDescent="0.15">
      <c r="A1084" s="1">
        <v>39986</v>
      </c>
      <c r="B1084">
        <v>3106.39</v>
      </c>
      <c r="C1084">
        <v>3116.16</v>
      </c>
      <c r="D1084">
        <v>3072.53</v>
      </c>
      <c r="E1084" s="2">
        <v>3082.56</v>
      </c>
      <c r="F1084" s="16">
        <v>122685104128</v>
      </c>
      <c r="G1084" s="3">
        <f t="shared" si="160"/>
        <v>8.3116883116884921E-4</v>
      </c>
      <c r="H1084" s="3">
        <f>1-E1084/MAX(E$2:E1084)</f>
        <v>0.47550534268018785</v>
      </c>
      <c r="I1084" s="2">
        <f t="shared" si="163"/>
        <v>3073.33</v>
      </c>
      <c r="J1084" s="2">
        <f t="shared" si="166"/>
        <v>3026.3316666666669</v>
      </c>
      <c r="K1084" s="2">
        <f t="shared" si="167"/>
        <v>2988.6541666666667</v>
      </c>
      <c r="L1084" s="2">
        <f t="shared" si="168"/>
        <v>2902.7841666666668</v>
      </c>
      <c r="M1084" s="2">
        <f t="shared" si="169"/>
        <v>2793.5447916666667</v>
      </c>
      <c r="N1084" s="2">
        <f t="shared" si="164"/>
        <v>2894.9943750000002</v>
      </c>
      <c r="O1084" s="4" t="str">
        <f t="shared" si="165"/>
        <v>买</v>
      </c>
      <c r="P1084" s="4" t="str">
        <f t="shared" si="161"/>
        <v/>
      </c>
      <c r="Q1084" s="3">
        <f>IF(O1083="买",E1084/E1083-1,0)-IF(P1084=1,计算结果!B$17,0)</f>
        <v>8.3116883116884921E-4</v>
      </c>
      <c r="R1084" s="2">
        <f t="shared" si="162"/>
        <v>5.1092762659493083</v>
      </c>
      <c r="S1084" s="3">
        <f>1-R1084/MAX(R$2:R1084)</f>
        <v>0</v>
      </c>
    </row>
    <row r="1085" spans="1:19" x14ac:dyDescent="0.15">
      <c r="A1085" s="1">
        <v>39987</v>
      </c>
      <c r="B1085">
        <v>3036.4</v>
      </c>
      <c r="C1085">
        <v>3128.53</v>
      </c>
      <c r="D1085">
        <v>3028.45</v>
      </c>
      <c r="E1085" s="2">
        <v>3083.9</v>
      </c>
      <c r="F1085" s="16">
        <v>127094784000</v>
      </c>
      <c r="G1085" s="3">
        <f t="shared" si="160"/>
        <v>4.3470362296282872E-4</v>
      </c>
      <c r="H1085" s="3">
        <f>1-E1085/MAX(E$2:E1085)</f>
        <v>0.4752773429524263</v>
      </c>
      <c r="I1085" s="2">
        <f t="shared" si="163"/>
        <v>3082.1533333333332</v>
      </c>
      <c r="J1085" s="2">
        <f t="shared" si="166"/>
        <v>3045.9500000000003</v>
      </c>
      <c r="K1085" s="2">
        <f t="shared" si="167"/>
        <v>3000.7033333333334</v>
      </c>
      <c r="L1085" s="2">
        <f t="shared" si="168"/>
        <v>2914.1729166666664</v>
      </c>
      <c r="M1085" s="2">
        <f t="shared" si="169"/>
        <v>2802.4485416666662</v>
      </c>
      <c r="N1085" s="2">
        <f t="shared" si="164"/>
        <v>2905.7749305555553</v>
      </c>
      <c r="O1085" s="4" t="str">
        <f t="shared" si="165"/>
        <v>买</v>
      </c>
      <c r="P1085" s="4" t="str">
        <f t="shared" si="161"/>
        <v/>
      </c>
      <c r="Q1085" s="3">
        <f>IF(O1084="买",E1085/E1084-1,0)-IF(P1085=1,计算结果!B$17,0)</f>
        <v>4.3470362296282872E-4</v>
      </c>
      <c r="R1085" s="2">
        <f t="shared" si="162"/>
        <v>5.1114972868528348</v>
      </c>
      <c r="S1085" s="3">
        <f>1-R1085/MAX(R$2:R1085)</f>
        <v>0</v>
      </c>
    </row>
    <row r="1086" spans="1:19" x14ac:dyDescent="0.15">
      <c r="A1086" s="1">
        <v>39988</v>
      </c>
      <c r="B1086">
        <v>3079.5</v>
      </c>
      <c r="C1086">
        <v>3121.21</v>
      </c>
      <c r="D1086">
        <v>3068.24</v>
      </c>
      <c r="E1086" s="2">
        <v>3120.73</v>
      </c>
      <c r="F1086" s="16">
        <v>132431167488</v>
      </c>
      <c r="G1086" s="3">
        <f t="shared" si="160"/>
        <v>1.1942669995784527E-2</v>
      </c>
      <c r="H1086" s="3">
        <f>1-E1086/MAX(E$2:E1086)</f>
        <v>0.46901075341999587</v>
      </c>
      <c r="I1086" s="2">
        <f t="shared" si="163"/>
        <v>3095.73</v>
      </c>
      <c r="J1086" s="2">
        <f t="shared" si="166"/>
        <v>3072.5349999999999</v>
      </c>
      <c r="K1086" s="2">
        <f t="shared" si="167"/>
        <v>3015.0575000000003</v>
      </c>
      <c r="L1086" s="2">
        <f t="shared" si="168"/>
        <v>2925.8666666666663</v>
      </c>
      <c r="M1086" s="2">
        <f t="shared" si="169"/>
        <v>2811.6956249999998</v>
      </c>
      <c r="N1086" s="2">
        <f t="shared" si="164"/>
        <v>2917.5399305555552</v>
      </c>
      <c r="O1086" s="4" t="str">
        <f t="shared" si="165"/>
        <v>买</v>
      </c>
      <c r="P1086" s="4" t="str">
        <f t="shared" si="161"/>
        <v/>
      </c>
      <c r="Q1086" s="3">
        <f>IF(O1085="买",E1086/E1085-1,0)-IF(P1086=1,计算结果!B$17,0)</f>
        <v>1.1942669995784527E-2</v>
      </c>
      <c r="R1086" s="2">
        <f t="shared" si="162"/>
        <v>5.1725422121340658</v>
      </c>
      <c r="S1086" s="3">
        <f>1-R1086/MAX(R$2:R1086)</f>
        <v>0</v>
      </c>
    </row>
    <row r="1087" spans="1:19" x14ac:dyDescent="0.15">
      <c r="A1087" s="1">
        <v>39989</v>
      </c>
      <c r="B1087">
        <v>3125.66</v>
      </c>
      <c r="C1087">
        <v>3141.17</v>
      </c>
      <c r="D1087">
        <v>3103.87</v>
      </c>
      <c r="E1087" s="2">
        <v>3117.92</v>
      </c>
      <c r="F1087" s="16">
        <v>107706589184</v>
      </c>
      <c r="G1087" s="3">
        <f t="shared" si="160"/>
        <v>-9.0043034802755884E-4</v>
      </c>
      <c r="H1087" s="3">
        <f>1-E1087/MAX(E$2:E1087)</f>
        <v>0.46948887225209279</v>
      </c>
      <c r="I1087" s="2">
        <f t="shared" si="163"/>
        <v>3107.5166666666664</v>
      </c>
      <c r="J1087" s="2">
        <f t="shared" si="166"/>
        <v>3090.4233333333336</v>
      </c>
      <c r="K1087" s="2">
        <f t="shared" si="167"/>
        <v>3028.1708333333336</v>
      </c>
      <c r="L1087" s="2">
        <f t="shared" si="168"/>
        <v>2938.5774999999994</v>
      </c>
      <c r="M1087" s="2">
        <f t="shared" si="169"/>
        <v>2820.6733333333327</v>
      </c>
      <c r="N1087" s="2">
        <f t="shared" si="164"/>
        <v>2929.1405555555552</v>
      </c>
      <c r="O1087" s="4" t="str">
        <f t="shared" si="165"/>
        <v>买</v>
      </c>
      <c r="P1087" s="4" t="str">
        <f t="shared" si="161"/>
        <v/>
      </c>
      <c r="Q1087" s="3">
        <f>IF(O1086="买",E1087/E1086-1,0)-IF(P1087=1,计算结果!B$17,0)</f>
        <v>-9.0043034802755884E-4</v>
      </c>
      <c r="R1087" s="2">
        <f t="shared" si="162"/>
        <v>5.1678846981498063</v>
      </c>
      <c r="S1087" s="3">
        <f>1-R1087/MAX(R$2:R1087)</f>
        <v>9.0043034802766986E-4</v>
      </c>
    </row>
    <row r="1088" spans="1:19" x14ac:dyDescent="0.15">
      <c r="A1088" s="1">
        <v>39990</v>
      </c>
      <c r="B1088">
        <v>3126.23</v>
      </c>
      <c r="C1088">
        <v>3137.08</v>
      </c>
      <c r="D1088">
        <v>3109.32</v>
      </c>
      <c r="E1088" s="2">
        <v>3128.42</v>
      </c>
      <c r="F1088" s="16">
        <v>88663498752</v>
      </c>
      <c r="G1088" s="3">
        <f t="shared" si="160"/>
        <v>3.3676297018525592E-3</v>
      </c>
      <c r="H1088" s="3">
        <f>1-E1088/MAX(E$2:E1088)</f>
        <v>0.46770230722112571</v>
      </c>
      <c r="I1088" s="2">
        <f t="shared" si="163"/>
        <v>3122.3566666666666</v>
      </c>
      <c r="J1088" s="2">
        <f t="shared" si="166"/>
        <v>3102.2549999999997</v>
      </c>
      <c r="K1088" s="2">
        <f t="shared" si="167"/>
        <v>3039.74</v>
      </c>
      <c r="L1088" s="2">
        <f t="shared" si="168"/>
        <v>2954.3445833333335</v>
      </c>
      <c r="M1088" s="2">
        <f t="shared" si="169"/>
        <v>2829.8672916666669</v>
      </c>
      <c r="N1088" s="2">
        <f t="shared" si="164"/>
        <v>2941.3172916666667</v>
      </c>
      <c r="O1088" s="4" t="str">
        <f t="shared" si="165"/>
        <v>买</v>
      </c>
      <c r="P1088" s="4" t="str">
        <f t="shared" si="161"/>
        <v/>
      </c>
      <c r="Q1088" s="3">
        <f>IF(O1087="买",E1088/E1087-1,0)-IF(P1088=1,计算结果!B$17,0)</f>
        <v>3.3676297018525592E-3</v>
      </c>
      <c r="R1088" s="2">
        <f t="shared" si="162"/>
        <v>5.1852882201550452</v>
      </c>
      <c r="S1088" s="3">
        <f>1-R1088/MAX(R$2:R1088)</f>
        <v>0</v>
      </c>
    </row>
    <row r="1089" spans="1:19" x14ac:dyDescent="0.15">
      <c r="A1089" s="1">
        <v>39993</v>
      </c>
      <c r="B1089">
        <v>3132.11</v>
      </c>
      <c r="C1089">
        <v>3182.42</v>
      </c>
      <c r="D1089">
        <v>3122.16</v>
      </c>
      <c r="E1089" s="2">
        <v>3179.97</v>
      </c>
      <c r="F1089" s="16">
        <v>107539210240</v>
      </c>
      <c r="G1089" s="3">
        <f t="shared" si="160"/>
        <v>1.6477966513447573E-2</v>
      </c>
      <c r="H1089" s="3">
        <f>1-E1089/MAX(E$2:E1089)</f>
        <v>0.45893112366432998</v>
      </c>
      <c r="I1089" s="2">
        <f t="shared" si="163"/>
        <v>3142.103333333333</v>
      </c>
      <c r="J1089" s="2">
        <f t="shared" si="166"/>
        <v>3118.9166666666665</v>
      </c>
      <c r="K1089" s="2">
        <f t="shared" si="167"/>
        <v>3057.9349999999999</v>
      </c>
      <c r="L1089" s="2">
        <f t="shared" si="168"/>
        <v>2972.648333333334</v>
      </c>
      <c r="M1089" s="2">
        <f t="shared" si="169"/>
        <v>2840.8939583333326</v>
      </c>
      <c r="N1089" s="2">
        <f t="shared" si="164"/>
        <v>2957.159097222222</v>
      </c>
      <c r="O1089" s="4" t="str">
        <f t="shared" si="165"/>
        <v>买</v>
      </c>
      <c r="P1089" s="4" t="str">
        <f t="shared" si="161"/>
        <v/>
      </c>
      <c r="Q1089" s="3">
        <f>IF(O1088="买",E1089/E1088-1,0)-IF(P1089=1,计算结果!B$17,0)</f>
        <v>1.6477966513447573E-2</v>
      </c>
      <c r="R1089" s="2">
        <f t="shared" si="162"/>
        <v>5.2707312258093344</v>
      </c>
      <c r="S1089" s="3">
        <f>1-R1089/MAX(R$2:R1089)</f>
        <v>0</v>
      </c>
    </row>
    <row r="1090" spans="1:19" x14ac:dyDescent="0.15">
      <c r="A1090" s="1">
        <v>39994</v>
      </c>
      <c r="B1090">
        <v>3191.64</v>
      </c>
      <c r="C1090">
        <v>3195.72</v>
      </c>
      <c r="D1090">
        <v>3159.63</v>
      </c>
      <c r="E1090" s="2">
        <v>3166.47</v>
      </c>
      <c r="F1090" s="16">
        <v>118926139392</v>
      </c>
      <c r="G1090" s="3">
        <f t="shared" si="160"/>
        <v>-4.2453230690855381E-3</v>
      </c>
      <c r="H1090" s="3">
        <f>1-E1090/MAX(E$2:E1090)</f>
        <v>0.46122813584700195</v>
      </c>
      <c r="I1090" s="2">
        <f t="shared" si="163"/>
        <v>3158.2866666666664</v>
      </c>
      <c r="J1090" s="2">
        <f t="shared" si="166"/>
        <v>3132.9016666666666</v>
      </c>
      <c r="K1090" s="2">
        <f t="shared" si="167"/>
        <v>3079.6166666666668</v>
      </c>
      <c r="L1090" s="2">
        <f t="shared" si="168"/>
        <v>2989.8879166666666</v>
      </c>
      <c r="M1090" s="2">
        <f t="shared" si="169"/>
        <v>2850.452291666666</v>
      </c>
      <c r="N1090" s="2">
        <f t="shared" si="164"/>
        <v>2973.3189583333333</v>
      </c>
      <c r="O1090" s="4" t="str">
        <f t="shared" si="165"/>
        <v>买</v>
      </c>
      <c r="P1090" s="4" t="str">
        <f t="shared" si="161"/>
        <v/>
      </c>
      <c r="Q1090" s="3">
        <f>IF(O1089="买",E1090/E1089-1,0)-IF(P1090=1,计算结果!B$17,0)</f>
        <v>-4.2453230690855381E-3</v>
      </c>
      <c r="R1090" s="2">
        <f t="shared" si="162"/>
        <v>5.2483552689454562</v>
      </c>
      <c r="S1090" s="3">
        <f>1-R1090/MAX(R$2:R1090)</f>
        <v>4.2453230690856492E-3</v>
      </c>
    </row>
    <row r="1091" spans="1:19" x14ac:dyDescent="0.15">
      <c r="A1091" s="1">
        <v>39995</v>
      </c>
      <c r="B1091">
        <v>3153.54</v>
      </c>
      <c r="C1091">
        <v>3238.79</v>
      </c>
      <c r="D1091">
        <v>3150.65</v>
      </c>
      <c r="E1091" s="2">
        <v>3237.9</v>
      </c>
      <c r="F1091" s="16">
        <v>129830699008</v>
      </c>
      <c r="G1091" s="3">
        <f t="shared" ref="G1091:G1154" si="170">E1091/E1090-1</f>
        <v>2.2558243090886831E-2</v>
      </c>
      <c r="H1091" s="3">
        <f>1-E1091/MAX(E$2:E1091)</f>
        <v>0.44907438916490838</v>
      </c>
      <c r="I1091" s="2">
        <f t="shared" si="163"/>
        <v>3194.78</v>
      </c>
      <c r="J1091" s="2">
        <f t="shared" si="166"/>
        <v>3158.5683333333332</v>
      </c>
      <c r="K1091" s="2">
        <f t="shared" si="167"/>
        <v>3102.2591666666667</v>
      </c>
      <c r="L1091" s="2">
        <f t="shared" si="168"/>
        <v>3011.4770833333332</v>
      </c>
      <c r="M1091" s="2">
        <f t="shared" si="169"/>
        <v>2862.1702083333325</v>
      </c>
      <c r="N1091" s="2">
        <f t="shared" si="164"/>
        <v>2991.9688194444443</v>
      </c>
      <c r="O1091" s="4" t="str">
        <f t="shared" si="165"/>
        <v>买</v>
      </c>
      <c r="P1091" s="4" t="str">
        <f t="shared" si="161"/>
        <v/>
      </c>
      <c r="Q1091" s="3">
        <f>IF(O1090="买",E1091/E1090-1,0)-IF(P1091=1,计算结果!B$17,0)</f>
        <v>2.2558243090886831E-2</v>
      </c>
      <c r="R1091" s="2">
        <f t="shared" si="162"/>
        <v>5.3667489429296644</v>
      </c>
      <c r="S1091" s="3">
        <f>1-R1091/MAX(R$2:R1091)</f>
        <v>0</v>
      </c>
    </row>
    <row r="1092" spans="1:19" x14ac:dyDescent="0.15">
      <c r="A1092" s="1">
        <v>39996</v>
      </c>
      <c r="B1092">
        <v>3248.2</v>
      </c>
      <c r="C1092">
        <v>3285.09</v>
      </c>
      <c r="D1092">
        <v>3247.57</v>
      </c>
      <c r="E1092" s="2">
        <v>3282.36</v>
      </c>
      <c r="F1092" s="16">
        <v>152594563072</v>
      </c>
      <c r="G1092" s="3">
        <f t="shared" si="170"/>
        <v>1.3731122023533882E-2</v>
      </c>
      <c r="H1092" s="3">
        <f>1-E1092/MAX(E$2:E1092)</f>
        <v>0.44150956237664185</v>
      </c>
      <c r="I1092" s="2">
        <f t="shared" si="163"/>
        <v>3228.91</v>
      </c>
      <c r="J1092" s="2">
        <f t="shared" si="166"/>
        <v>3185.5066666666662</v>
      </c>
      <c r="K1092" s="2">
        <f t="shared" si="167"/>
        <v>3129.0208333333335</v>
      </c>
      <c r="L1092" s="2">
        <f t="shared" si="168"/>
        <v>3033.2541666666662</v>
      </c>
      <c r="M1092" s="2">
        <f t="shared" si="169"/>
        <v>2876.8802083333321</v>
      </c>
      <c r="N1092" s="2">
        <f t="shared" si="164"/>
        <v>3013.0517361111106</v>
      </c>
      <c r="O1092" s="4" t="str">
        <f t="shared" si="165"/>
        <v>买</v>
      </c>
      <c r="P1092" s="4" t="str">
        <f t="shared" ref="P1092:P1155" si="171">IF(O1091&lt;&gt;O1092,1,"")</f>
        <v/>
      </c>
      <c r="Q1092" s="3">
        <f>IF(O1091="买",E1092/E1091-1,0)-IF(P1092=1,计算结果!B$17,0)</f>
        <v>1.3731122023533882E-2</v>
      </c>
      <c r="R1092" s="2">
        <f t="shared" ref="R1092:R1155" si="172">IFERROR(R1091*(1+Q1092),R1091)</f>
        <v>5.4404404275347034</v>
      </c>
      <c r="S1092" s="3">
        <f>1-R1092/MAX(R$2:R1092)</f>
        <v>0</v>
      </c>
    </row>
    <row r="1093" spans="1:19" x14ac:dyDescent="0.15">
      <c r="A1093" s="1">
        <v>39997</v>
      </c>
      <c r="B1093">
        <v>3254.93</v>
      </c>
      <c r="C1093">
        <v>3327.67</v>
      </c>
      <c r="D1093">
        <v>3249.11</v>
      </c>
      <c r="E1093" s="2">
        <v>3327.14</v>
      </c>
      <c r="F1093" s="16">
        <v>142531346432</v>
      </c>
      <c r="G1093" s="3">
        <f t="shared" si="170"/>
        <v>1.36426229907749E-2</v>
      </c>
      <c r="H1093" s="3">
        <f>1-E1093/MAX(E$2:E1093)</f>
        <v>0.43389028789219353</v>
      </c>
      <c r="I1093" s="2">
        <f t="shared" ref="I1093:I1156" si="173">AVERAGE(E1091:E1093)</f>
        <v>3282.4666666666667</v>
      </c>
      <c r="J1093" s="2">
        <f t="shared" si="166"/>
        <v>3220.3766666666666</v>
      </c>
      <c r="K1093" s="2">
        <f t="shared" si="167"/>
        <v>3155.4</v>
      </c>
      <c r="L1093" s="2">
        <f t="shared" si="168"/>
        <v>3052.7875000000004</v>
      </c>
      <c r="M1093" s="2">
        <f t="shared" si="169"/>
        <v>2892.1631249999996</v>
      </c>
      <c r="N1093" s="2">
        <f t="shared" ref="N1093:N1156" si="174">IFERROR(AVERAGE(K1093:M1093),"")</f>
        <v>3033.4502083333332</v>
      </c>
      <c r="O1093" s="4" t="str">
        <f t="shared" ref="O1093:O1156" si="175">IF(E1093&gt;N1093,"买","卖")</f>
        <v>买</v>
      </c>
      <c r="P1093" s="4" t="str">
        <f t="shared" si="171"/>
        <v/>
      </c>
      <c r="Q1093" s="3">
        <f>IF(O1092="买",E1093/E1092-1,0)-IF(P1093=1,计算结果!B$17,0)</f>
        <v>1.36426229907749E-2</v>
      </c>
      <c r="R1093" s="2">
        <f t="shared" si="172"/>
        <v>5.5146623051913295</v>
      </c>
      <c r="S1093" s="3">
        <f>1-R1093/MAX(R$2:R1093)</f>
        <v>0</v>
      </c>
    </row>
    <row r="1094" spans="1:19" x14ac:dyDescent="0.15">
      <c r="A1094" s="1">
        <v>40000</v>
      </c>
      <c r="B1094">
        <v>3333.1</v>
      </c>
      <c r="C1094">
        <v>3378.05</v>
      </c>
      <c r="D1094">
        <v>3333.1</v>
      </c>
      <c r="E1094" s="2">
        <v>3374.75</v>
      </c>
      <c r="F1094" s="16">
        <v>175857352704</v>
      </c>
      <c r="G1094" s="3">
        <f t="shared" si="170"/>
        <v>1.4309587213041874E-2</v>
      </c>
      <c r="H1094" s="3">
        <f>1-E1094/MAX(E$2:E1094)</f>
        <v>0.42578949159463686</v>
      </c>
      <c r="I1094" s="2">
        <f t="shared" si="173"/>
        <v>3328.0833333333335</v>
      </c>
      <c r="J1094" s="2">
        <f t="shared" si="166"/>
        <v>3261.4316666666668</v>
      </c>
      <c r="K1094" s="2">
        <f t="shared" si="167"/>
        <v>3181.8433333333337</v>
      </c>
      <c r="L1094" s="2">
        <f t="shared" si="168"/>
        <v>3074.0229166666668</v>
      </c>
      <c r="M1094" s="2">
        <f t="shared" si="169"/>
        <v>2908.8685416666663</v>
      </c>
      <c r="N1094" s="2">
        <f t="shared" si="174"/>
        <v>3054.9115972222226</v>
      </c>
      <c r="O1094" s="4" t="str">
        <f t="shared" si="175"/>
        <v>买</v>
      </c>
      <c r="P1094" s="4" t="str">
        <f t="shared" si="171"/>
        <v/>
      </c>
      <c r="Q1094" s="3">
        <f>IF(O1093="买",E1094/E1093-1,0)-IF(P1094=1,计算结果!B$17,0)</f>
        <v>1.4309587213041874E-2</v>
      </c>
      <c r="R1094" s="2">
        <f t="shared" si="172"/>
        <v>5.5935748463979396</v>
      </c>
      <c r="S1094" s="3">
        <f>1-R1094/MAX(R$2:R1094)</f>
        <v>0</v>
      </c>
    </row>
    <row r="1095" spans="1:19" x14ac:dyDescent="0.15">
      <c r="A1095" s="1">
        <v>40001</v>
      </c>
      <c r="B1095">
        <v>3368.33</v>
      </c>
      <c r="C1095">
        <v>3393.22</v>
      </c>
      <c r="D1095">
        <v>3327.35</v>
      </c>
      <c r="E1095" s="2">
        <v>3340.49</v>
      </c>
      <c r="F1095" s="16">
        <v>160450592768</v>
      </c>
      <c r="G1095" s="3">
        <f t="shared" si="170"/>
        <v>-1.0151863100970493E-2</v>
      </c>
      <c r="H1095" s="3">
        <f>1-E1095/MAX(E$2:E1095)</f>
        <v>0.43161879806710679</v>
      </c>
      <c r="I1095" s="2">
        <f t="shared" si="173"/>
        <v>3347.4599999999996</v>
      </c>
      <c r="J1095" s="2">
        <f t="shared" si="166"/>
        <v>3288.1849999999999</v>
      </c>
      <c r="K1095" s="2">
        <f t="shared" si="167"/>
        <v>3203.5508333333332</v>
      </c>
      <c r="L1095" s="2">
        <f t="shared" si="168"/>
        <v>3090.7354166666669</v>
      </c>
      <c r="M1095" s="2">
        <f t="shared" si="169"/>
        <v>2926.1018749999998</v>
      </c>
      <c r="N1095" s="2">
        <f t="shared" si="174"/>
        <v>3073.462708333333</v>
      </c>
      <c r="O1095" s="4" t="str">
        <f t="shared" si="175"/>
        <v>买</v>
      </c>
      <c r="P1095" s="4" t="str">
        <f t="shared" si="171"/>
        <v/>
      </c>
      <c r="Q1095" s="3">
        <f>IF(O1094="买",E1095/E1094-1,0)-IF(P1095=1,计算结果!B$17,0)</f>
        <v>-1.0151863100970493E-2</v>
      </c>
      <c r="R1095" s="2">
        <f t="shared" si="172"/>
        <v>5.5367896403122758</v>
      </c>
      <c r="S1095" s="3">
        <f>1-R1095/MAX(R$2:R1095)</f>
        <v>1.0151863100970493E-2</v>
      </c>
    </row>
    <row r="1096" spans="1:19" x14ac:dyDescent="0.15">
      <c r="A1096" s="1">
        <v>40002</v>
      </c>
      <c r="B1096">
        <v>3306.43</v>
      </c>
      <c r="C1096">
        <v>3368.07</v>
      </c>
      <c r="D1096">
        <v>3261.32</v>
      </c>
      <c r="E1096" s="2">
        <v>3352.27</v>
      </c>
      <c r="F1096" s="16">
        <v>147303055360</v>
      </c>
      <c r="G1096" s="3">
        <f t="shared" si="170"/>
        <v>3.5264287574579001E-3</v>
      </c>
      <c r="H1096" s="3">
        <f>1-E1096/MAX(E$2:E1096)</f>
        <v>0.42961444225141221</v>
      </c>
      <c r="I1096" s="2">
        <f t="shared" si="173"/>
        <v>3355.8366666666666</v>
      </c>
      <c r="J1096" s="2">
        <f t="shared" ref="J1096:J1159" si="176">AVERAGE(E1091:E1096)</f>
        <v>3319.1516666666666</v>
      </c>
      <c r="K1096" s="2">
        <f t="shared" si="167"/>
        <v>3226.0266666666666</v>
      </c>
      <c r="L1096" s="2">
        <f t="shared" si="168"/>
        <v>3107.3404166666674</v>
      </c>
      <c r="M1096" s="2">
        <f t="shared" si="169"/>
        <v>2943.4714583333321</v>
      </c>
      <c r="N1096" s="2">
        <f t="shared" si="174"/>
        <v>3092.2795138888887</v>
      </c>
      <c r="O1096" s="4" t="str">
        <f t="shared" si="175"/>
        <v>买</v>
      </c>
      <c r="P1096" s="4" t="str">
        <f t="shared" si="171"/>
        <v/>
      </c>
      <c r="Q1096" s="3">
        <f>IF(O1095="买",E1096/E1095-1,0)-IF(P1096=1,计算结果!B$17,0)</f>
        <v>3.5264287574579001E-3</v>
      </c>
      <c r="R1096" s="2">
        <f t="shared" si="172"/>
        <v>5.5563147345238679</v>
      </c>
      <c r="S1096" s="3">
        <f>1-R1096/MAX(R$2:R1096)</f>
        <v>6.6612341654935792E-3</v>
      </c>
    </row>
    <row r="1097" spans="1:19" x14ac:dyDescent="0.15">
      <c r="A1097" s="1">
        <v>40003</v>
      </c>
      <c r="B1097">
        <v>3348.22</v>
      </c>
      <c r="C1097">
        <v>3396.48</v>
      </c>
      <c r="D1097">
        <v>3334.68</v>
      </c>
      <c r="E1097" s="2">
        <v>3396.3</v>
      </c>
      <c r="F1097" s="16">
        <v>148249542656</v>
      </c>
      <c r="G1097" s="3">
        <f t="shared" si="170"/>
        <v>1.3134383566956176E-2</v>
      </c>
      <c r="H1097" s="3">
        <f>1-E1097/MAX(E$2:E1097)</f>
        <v>0.42212277955489008</v>
      </c>
      <c r="I1097" s="2">
        <f t="shared" si="173"/>
        <v>3363.0200000000004</v>
      </c>
      <c r="J1097" s="2">
        <f t="shared" si="176"/>
        <v>3345.5516666666663</v>
      </c>
      <c r="K1097" s="2">
        <f t="shared" si="167"/>
        <v>3252.06</v>
      </c>
      <c r="L1097" s="2">
        <f t="shared" si="168"/>
        <v>3126.3816666666676</v>
      </c>
      <c r="M1097" s="2">
        <f t="shared" si="169"/>
        <v>2959.9491666666654</v>
      </c>
      <c r="N1097" s="2">
        <f t="shared" si="174"/>
        <v>3112.7969444444443</v>
      </c>
      <c r="O1097" s="4" t="str">
        <f t="shared" si="175"/>
        <v>买</v>
      </c>
      <c r="P1097" s="4" t="str">
        <f t="shared" si="171"/>
        <v/>
      </c>
      <c r="Q1097" s="3">
        <f>IF(O1096="买",E1097/E1096-1,0)-IF(P1097=1,计算结果!B$17,0)</f>
        <v>1.3134383566956176E-2</v>
      </c>
      <c r="R1097" s="2">
        <f t="shared" si="172"/>
        <v>5.6292935034658349</v>
      </c>
      <c r="S1097" s="3">
        <f>1-R1097/MAX(R$2:R1097)</f>
        <v>0</v>
      </c>
    </row>
    <row r="1098" spans="1:19" x14ac:dyDescent="0.15">
      <c r="A1098" s="1">
        <v>40004</v>
      </c>
      <c r="B1098">
        <v>3398.91</v>
      </c>
      <c r="C1098">
        <v>3428.03</v>
      </c>
      <c r="D1098">
        <v>3375.97</v>
      </c>
      <c r="E1098" s="2">
        <v>3398.31</v>
      </c>
      <c r="F1098" s="16">
        <v>140745850880</v>
      </c>
      <c r="G1098" s="3">
        <f t="shared" si="170"/>
        <v>5.9182051055550744E-4</v>
      </c>
      <c r="H1098" s="3">
        <f>1-E1098/MAX(E$2:E1098)</f>
        <v>0.42178077996324781</v>
      </c>
      <c r="I1098" s="2">
        <f t="shared" si="173"/>
        <v>3382.2933333333331</v>
      </c>
      <c r="J1098" s="2">
        <f t="shared" si="176"/>
        <v>3364.876666666667</v>
      </c>
      <c r="K1098" s="2">
        <f t="shared" si="167"/>
        <v>3275.1916666666662</v>
      </c>
      <c r="L1098" s="2">
        <f t="shared" si="168"/>
        <v>3145.1245833333337</v>
      </c>
      <c r="M1098" s="2">
        <f t="shared" si="169"/>
        <v>2976.1029166666654</v>
      </c>
      <c r="N1098" s="2">
        <f t="shared" si="174"/>
        <v>3132.1397222222217</v>
      </c>
      <c r="O1098" s="4" t="str">
        <f t="shared" si="175"/>
        <v>买</v>
      </c>
      <c r="P1098" s="4" t="str">
        <f t="shared" si="171"/>
        <v/>
      </c>
      <c r="Q1098" s="3">
        <f>IF(O1097="买",E1098/E1097-1,0)-IF(P1098=1,计算结果!B$17,0)</f>
        <v>5.9182051055550744E-4</v>
      </c>
      <c r="R1098" s="2">
        <f t="shared" si="172"/>
        <v>5.6326250348211229</v>
      </c>
      <c r="S1098" s="3">
        <f>1-R1098/MAX(R$2:R1098)</f>
        <v>0</v>
      </c>
    </row>
    <row r="1099" spans="1:19" x14ac:dyDescent="0.15">
      <c r="A1099" s="1">
        <v>40007</v>
      </c>
      <c r="B1099">
        <v>3382.57</v>
      </c>
      <c r="C1099">
        <v>3403.74</v>
      </c>
      <c r="D1099">
        <v>3358.52</v>
      </c>
      <c r="E1099" s="2">
        <v>3361.01</v>
      </c>
      <c r="F1099" s="16">
        <v>132301021184</v>
      </c>
      <c r="G1099" s="3">
        <f t="shared" si="170"/>
        <v>-1.0976043974799121E-2</v>
      </c>
      <c r="H1099" s="3">
        <f>1-E1099/MAX(E$2:E1099)</f>
        <v>0.42812733954944526</v>
      </c>
      <c r="I1099" s="2">
        <f t="shared" si="173"/>
        <v>3385.2066666666669</v>
      </c>
      <c r="J1099" s="2">
        <f t="shared" si="176"/>
        <v>3370.5216666666674</v>
      </c>
      <c r="K1099" s="2">
        <f t="shared" si="167"/>
        <v>3295.4491666666668</v>
      </c>
      <c r="L1099" s="2">
        <f t="shared" si="168"/>
        <v>3161.81</v>
      </c>
      <c r="M1099" s="2">
        <f t="shared" si="169"/>
        <v>2989.5760416666658</v>
      </c>
      <c r="N1099" s="2">
        <f t="shared" si="174"/>
        <v>3148.945069444444</v>
      </c>
      <c r="O1099" s="4" t="str">
        <f t="shared" si="175"/>
        <v>买</v>
      </c>
      <c r="P1099" s="4" t="str">
        <f t="shared" si="171"/>
        <v/>
      </c>
      <c r="Q1099" s="3">
        <f>IF(O1098="买",E1099/E1098-1,0)-IF(P1099=1,计算结果!B$17,0)</f>
        <v>-1.0976043974799121E-2</v>
      </c>
      <c r="R1099" s="2">
        <f t="shared" si="172"/>
        <v>5.5708010947453719</v>
      </c>
      <c r="S1099" s="3">
        <f>1-R1099/MAX(R$2:R1099)</f>
        <v>1.0976043974799121E-2</v>
      </c>
    </row>
    <row r="1100" spans="1:19" x14ac:dyDescent="0.15">
      <c r="A1100" s="1">
        <v>40008</v>
      </c>
      <c r="B1100">
        <v>3375.87</v>
      </c>
      <c r="C1100">
        <v>3454.75</v>
      </c>
      <c r="D1100">
        <v>3375.87</v>
      </c>
      <c r="E1100" s="2">
        <v>3454.75</v>
      </c>
      <c r="F1100" s="16">
        <v>143258157056</v>
      </c>
      <c r="G1100" s="3">
        <f t="shared" si="170"/>
        <v>2.7890425794627083E-2</v>
      </c>
      <c r="H1100" s="3">
        <f>1-E1100/MAX(E$2:E1100)</f>
        <v>0.41217756754917301</v>
      </c>
      <c r="I1100" s="2">
        <f t="shared" si="173"/>
        <v>3404.69</v>
      </c>
      <c r="J1100" s="2">
        <f t="shared" si="176"/>
        <v>3383.855</v>
      </c>
      <c r="K1100" s="2">
        <f t="shared" si="167"/>
        <v>3322.6433333333334</v>
      </c>
      <c r="L1100" s="2">
        <f t="shared" si="168"/>
        <v>3181.1916666666662</v>
      </c>
      <c r="M1100" s="2">
        <f t="shared" si="169"/>
        <v>3004.7372916666664</v>
      </c>
      <c r="N1100" s="2">
        <f t="shared" si="174"/>
        <v>3169.5240972222218</v>
      </c>
      <c r="O1100" s="4" t="str">
        <f t="shared" si="175"/>
        <v>买</v>
      </c>
      <c r="P1100" s="4" t="str">
        <f t="shared" si="171"/>
        <v/>
      </c>
      <c r="Q1100" s="3">
        <f>IF(O1099="买",E1100/E1099-1,0)-IF(P1100=1,计算结果!B$17,0)</f>
        <v>2.7890425794627083E-2</v>
      </c>
      <c r="R1100" s="2">
        <f t="shared" si="172"/>
        <v>5.7261731092949946</v>
      </c>
      <c r="S1100" s="3">
        <f>1-R1100/MAX(R$2:R1100)</f>
        <v>0</v>
      </c>
    </row>
    <row r="1101" spans="1:19" x14ac:dyDescent="0.15">
      <c r="A1101" s="1">
        <v>40009</v>
      </c>
      <c r="B1101">
        <v>3467.13</v>
      </c>
      <c r="C1101">
        <v>3497.51</v>
      </c>
      <c r="D1101">
        <v>3467.13</v>
      </c>
      <c r="E1101" s="2">
        <v>3493.3</v>
      </c>
      <c r="F1101" s="16">
        <v>176773120000</v>
      </c>
      <c r="G1101" s="3">
        <f t="shared" si="170"/>
        <v>1.1158549822707808E-2</v>
      </c>
      <c r="H1101" s="3">
        <f>1-E1101/MAX(E$2:E1101)</f>
        <v>0.40561832164976519</v>
      </c>
      <c r="I1101" s="2">
        <f t="shared" si="173"/>
        <v>3436.3533333333339</v>
      </c>
      <c r="J1101" s="2">
        <f t="shared" si="176"/>
        <v>3409.3233333333333</v>
      </c>
      <c r="K1101" s="2">
        <f t="shared" si="167"/>
        <v>3348.7541666666671</v>
      </c>
      <c r="L1101" s="2">
        <f t="shared" si="168"/>
        <v>3203.3445833333335</v>
      </c>
      <c r="M1101" s="2">
        <f t="shared" si="169"/>
        <v>3019.9106249999991</v>
      </c>
      <c r="N1101" s="2">
        <f t="shared" si="174"/>
        <v>3190.6697916666667</v>
      </c>
      <c r="O1101" s="4" t="str">
        <f t="shared" si="175"/>
        <v>买</v>
      </c>
      <c r="P1101" s="4" t="str">
        <f t="shared" si="171"/>
        <v/>
      </c>
      <c r="Q1101" s="3">
        <f>IF(O1100="买",E1101/E1100-1,0)-IF(P1101=1,计算结果!B$17,0)</f>
        <v>1.1158549822707808E-2</v>
      </c>
      <c r="R1101" s="2">
        <f t="shared" si="172"/>
        <v>5.7900688972285126</v>
      </c>
      <c r="S1101" s="3">
        <f>1-R1101/MAX(R$2:R1101)</f>
        <v>0</v>
      </c>
    </row>
    <row r="1102" spans="1:19" x14ac:dyDescent="0.15">
      <c r="A1102" s="1">
        <v>40010</v>
      </c>
      <c r="B1102">
        <v>3516.78</v>
      </c>
      <c r="C1102">
        <v>3543.02</v>
      </c>
      <c r="D1102">
        <v>3489.56</v>
      </c>
      <c r="E1102" s="2">
        <v>3501.24</v>
      </c>
      <c r="F1102" s="16">
        <v>178974310400</v>
      </c>
      <c r="G1102" s="3">
        <f t="shared" si="170"/>
        <v>2.2729224515500857E-3</v>
      </c>
      <c r="H1102" s="3">
        <f>1-E1102/MAX(E$2:E1102)</f>
        <v>0.40426733818825289</v>
      </c>
      <c r="I1102" s="2">
        <f t="shared" si="173"/>
        <v>3483.0966666666668</v>
      </c>
      <c r="J1102" s="2">
        <f t="shared" si="176"/>
        <v>3434.1516666666671</v>
      </c>
      <c r="K1102" s="2">
        <f t="shared" ref="K1102:K1165" si="177">AVERAGE(E1091:E1102)</f>
        <v>3376.6516666666666</v>
      </c>
      <c r="L1102" s="2">
        <f t="shared" si="168"/>
        <v>3228.1341666666667</v>
      </c>
      <c r="M1102" s="2">
        <f t="shared" si="169"/>
        <v>3035.2056249999991</v>
      </c>
      <c r="N1102" s="2">
        <f t="shared" si="174"/>
        <v>3213.3304861111105</v>
      </c>
      <c r="O1102" s="4" t="str">
        <f t="shared" si="175"/>
        <v>买</v>
      </c>
      <c r="P1102" s="4" t="str">
        <f t="shared" si="171"/>
        <v/>
      </c>
      <c r="Q1102" s="3">
        <f>IF(O1101="买",E1102/E1101-1,0)-IF(P1102=1,计算结果!B$17,0)</f>
        <v>2.2729224515500857E-3</v>
      </c>
      <c r="R1102" s="2">
        <f t="shared" si="172"/>
        <v>5.803229274821045</v>
      </c>
      <c r="S1102" s="3">
        <f>1-R1102/MAX(R$2:R1102)</f>
        <v>0</v>
      </c>
    </row>
    <row r="1103" spans="1:19" x14ac:dyDescent="0.15">
      <c r="A1103" s="1">
        <v>40011</v>
      </c>
      <c r="B1103">
        <v>3499.51</v>
      </c>
      <c r="C1103">
        <v>3527.47</v>
      </c>
      <c r="D1103">
        <v>3482.87</v>
      </c>
      <c r="E1103" s="2">
        <v>3519.81</v>
      </c>
      <c r="F1103" s="16">
        <v>146140266496</v>
      </c>
      <c r="G1103" s="3">
        <f t="shared" si="170"/>
        <v>5.3038352126675292E-3</v>
      </c>
      <c r="H1103" s="3">
        <f>1-E1103/MAX(E$2:E1103)</f>
        <v>0.40110767031919958</v>
      </c>
      <c r="I1103" s="2">
        <f t="shared" si="173"/>
        <v>3504.7833333333333</v>
      </c>
      <c r="J1103" s="2">
        <f t="shared" si="176"/>
        <v>3454.7366666666671</v>
      </c>
      <c r="K1103" s="2">
        <f t="shared" si="177"/>
        <v>3400.1441666666665</v>
      </c>
      <c r="L1103" s="2">
        <f t="shared" si="168"/>
        <v>3251.2016666666664</v>
      </c>
      <c r="M1103" s="2">
        <f t="shared" si="169"/>
        <v>3050.4262499999991</v>
      </c>
      <c r="N1103" s="2">
        <f t="shared" si="174"/>
        <v>3233.9240277777772</v>
      </c>
      <c r="O1103" s="4" t="str">
        <f t="shared" si="175"/>
        <v>买</v>
      </c>
      <c r="P1103" s="4" t="str">
        <f t="shared" si="171"/>
        <v/>
      </c>
      <c r="Q1103" s="3">
        <f>IF(O1102="买",E1103/E1102-1,0)-IF(P1103=1,计算结果!B$17,0)</f>
        <v>5.3038352126675292E-3</v>
      </c>
      <c r="R1103" s="2">
        <f t="shared" si="172"/>
        <v>5.8340086465960237</v>
      </c>
      <c r="S1103" s="3">
        <f>1-R1103/MAX(R$2:R1103)</f>
        <v>0</v>
      </c>
    </row>
    <row r="1104" spans="1:19" x14ac:dyDescent="0.15">
      <c r="A1104" s="1">
        <v>40014</v>
      </c>
      <c r="B1104">
        <v>3532.52</v>
      </c>
      <c r="C1104">
        <v>3594.87</v>
      </c>
      <c r="D1104">
        <v>3515.53</v>
      </c>
      <c r="E1104" s="2">
        <v>3591.12</v>
      </c>
      <c r="F1104" s="16">
        <v>189689544704</v>
      </c>
      <c r="G1104" s="3">
        <f t="shared" si="170"/>
        <v>2.0259616286106397E-2</v>
      </c>
      <c r="H1104" s="3">
        <f>1-E1104/MAX(E$2:E1104)</f>
        <v>0.38897434152317434</v>
      </c>
      <c r="I1104" s="2">
        <f t="shared" si="173"/>
        <v>3537.3899999999994</v>
      </c>
      <c r="J1104" s="2">
        <f t="shared" si="176"/>
        <v>3486.8716666666664</v>
      </c>
      <c r="K1104" s="2">
        <f t="shared" si="177"/>
        <v>3425.874166666667</v>
      </c>
      <c r="L1104" s="2">
        <f t="shared" si="168"/>
        <v>3277.4474999999998</v>
      </c>
      <c r="M1104" s="2">
        <f t="shared" si="169"/>
        <v>3068.463749999999</v>
      </c>
      <c r="N1104" s="2">
        <f t="shared" si="174"/>
        <v>3257.2618055555554</v>
      </c>
      <c r="O1104" s="4" t="str">
        <f t="shared" si="175"/>
        <v>买</v>
      </c>
      <c r="P1104" s="4" t="str">
        <f t="shared" si="171"/>
        <v/>
      </c>
      <c r="Q1104" s="3">
        <f>IF(O1103="买",E1104/E1103-1,0)-IF(P1104=1,计算结果!B$17,0)</f>
        <v>2.0259616286106397E-2</v>
      </c>
      <c r="R1104" s="2">
        <f t="shared" si="172"/>
        <v>5.9522034231858862</v>
      </c>
      <c r="S1104" s="3">
        <f>1-R1104/MAX(R$2:R1104)</f>
        <v>0</v>
      </c>
    </row>
    <row r="1105" spans="1:19" x14ac:dyDescent="0.15">
      <c r="A1105" s="1">
        <v>40015</v>
      </c>
      <c r="B1105">
        <v>3603.4</v>
      </c>
      <c r="C1105">
        <v>3610.33</v>
      </c>
      <c r="D1105">
        <v>3533.16</v>
      </c>
      <c r="E1105" s="2">
        <v>3539.83</v>
      </c>
      <c r="F1105" s="16">
        <v>184934842368</v>
      </c>
      <c r="G1105" s="3">
        <f t="shared" si="170"/>
        <v>-1.4282452271157764E-2</v>
      </c>
      <c r="H1105" s="3">
        <f>1-E1105/MAX(E$2:E1105)</f>
        <v>0.39770128632682233</v>
      </c>
      <c r="I1105" s="2">
        <f t="shared" si="173"/>
        <v>3550.2533333333336</v>
      </c>
      <c r="J1105" s="2">
        <f t="shared" si="176"/>
        <v>3516.6750000000006</v>
      </c>
      <c r="K1105" s="2">
        <f t="shared" si="177"/>
        <v>3443.5983333333338</v>
      </c>
      <c r="L1105" s="2">
        <f t="shared" si="168"/>
        <v>3299.4991666666665</v>
      </c>
      <c r="M1105" s="2">
        <f t="shared" si="169"/>
        <v>3084.1152083333322</v>
      </c>
      <c r="N1105" s="2">
        <f t="shared" si="174"/>
        <v>3275.737569444444</v>
      </c>
      <c r="O1105" s="4" t="str">
        <f t="shared" si="175"/>
        <v>买</v>
      </c>
      <c r="P1105" s="4" t="str">
        <f t="shared" si="171"/>
        <v/>
      </c>
      <c r="Q1105" s="3">
        <f>IF(O1104="买",E1105/E1104-1,0)-IF(P1105=1,计算结果!B$17,0)</f>
        <v>-1.4282452271157764E-2</v>
      </c>
      <c r="R1105" s="2">
        <f t="shared" si="172"/>
        <v>5.8671913618860119</v>
      </c>
      <c r="S1105" s="3">
        <f>1-R1105/MAX(R$2:R1105)</f>
        <v>1.4282452271157764E-2</v>
      </c>
    </row>
    <row r="1106" spans="1:19" x14ac:dyDescent="0.15">
      <c r="A1106" s="1">
        <v>40016</v>
      </c>
      <c r="B1106">
        <v>3532.63</v>
      </c>
      <c r="C1106">
        <v>3607.37</v>
      </c>
      <c r="D1106">
        <v>3532.38</v>
      </c>
      <c r="E1106" s="2">
        <v>3606.92</v>
      </c>
      <c r="F1106" s="16">
        <v>168877703168</v>
      </c>
      <c r="G1106" s="3">
        <f t="shared" si="170"/>
        <v>1.8952887568047139E-2</v>
      </c>
      <c r="H1106" s="3">
        <f>1-E1106/MAX(E$2:E1106)</f>
        <v>0.38628598652419521</v>
      </c>
      <c r="I1106" s="2">
        <f t="shared" si="173"/>
        <v>3579.2899999999995</v>
      </c>
      <c r="J1106" s="2">
        <f t="shared" si="176"/>
        <v>3542.0366666666669</v>
      </c>
      <c r="K1106" s="2">
        <f t="shared" si="177"/>
        <v>3462.9458333333332</v>
      </c>
      <c r="L1106" s="2">
        <f t="shared" si="168"/>
        <v>3322.3945833333332</v>
      </c>
      <c r="M1106" s="2">
        <f t="shared" si="169"/>
        <v>3100.6343749999996</v>
      </c>
      <c r="N1106" s="2">
        <f t="shared" si="174"/>
        <v>3295.3249305555551</v>
      </c>
      <c r="O1106" s="4" t="str">
        <f t="shared" si="175"/>
        <v>买</v>
      </c>
      <c r="P1106" s="4" t="str">
        <f t="shared" si="171"/>
        <v/>
      </c>
      <c r="Q1106" s="3">
        <f>IF(O1105="买",E1106/E1105-1,0)-IF(P1106=1,计算结果!B$17,0)</f>
        <v>1.8952887568047139E-2</v>
      </c>
      <c r="R1106" s="2">
        <f t="shared" si="172"/>
        <v>5.9783915801080552</v>
      </c>
      <c r="S1106" s="3">
        <f>1-R1106/MAX(R$2:R1106)</f>
        <v>0</v>
      </c>
    </row>
    <row r="1107" spans="1:19" x14ac:dyDescent="0.15">
      <c r="A1107" s="1">
        <v>40017</v>
      </c>
      <c r="B1107">
        <v>3613.6</v>
      </c>
      <c r="C1107">
        <v>3653.84</v>
      </c>
      <c r="D1107">
        <v>3596.36</v>
      </c>
      <c r="E1107" s="2">
        <v>3651.97</v>
      </c>
      <c r="F1107" s="16">
        <v>160980369408</v>
      </c>
      <c r="G1107" s="3">
        <f t="shared" si="170"/>
        <v>1.2489880562917888E-2</v>
      </c>
      <c r="H1107" s="3">
        <f>1-E1107/MAX(E$2:E1107)</f>
        <v>0.37862077179609344</v>
      </c>
      <c r="I1107" s="2">
        <f t="shared" si="173"/>
        <v>3599.5733333333333</v>
      </c>
      <c r="J1107" s="2">
        <f t="shared" si="176"/>
        <v>3568.4816666666666</v>
      </c>
      <c r="K1107" s="2">
        <f t="shared" si="177"/>
        <v>3488.9025000000001</v>
      </c>
      <c r="L1107" s="2">
        <f t="shared" si="168"/>
        <v>3346.2266666666669</v>
      </c>
      <c r="M1107" s="2">
        <f t="shared" si="169"/>
        <v>3118.5379166666662</v>
      </c>
      <c r="N1107" s="2">
        <f t="shared" si="174"/>
        <v>3317.8890277777778</v>
      </c>
      <c r="O1107" s="4" t="str">
        <f t="shared" si="175"/>
        <v>买</v>
      </c>
      <c r="P1107" s="4" t="str">
        <f t="shared" si="171"/>
        <v/>
      </c>
      <c r="Q1107" s="3">
        <f>IF(O1106="买",E1107/E1106-1,0)-IF(P1107=1,计算结果!B$17,0)</f>
        <v>1.2489880562917888E-2</v>
      </c>
      <c r="R1107" s="2">
        <f t="shared" si="172"/>
        <v>6.0530609769019588</v>
      </c>
      <c r="S1107" s="3">
        <f>1-R1107/MAX(R$2:R1107)</f>
        <v>0</v>
      </c>
    </row>
    <row r="1108" spans="1:19" x14ac:dyDescent="0.15">
      <c r="A1108" s="1">
        <v>40018</v>
      </c>
      <c r="B1108">
        <v>3672.21</v>
      </c>
      <c r="C1108">
        <v>3687.49</v>
      </c>
      <c r="D1108">
        <v>3591.88</v>
      </c>
      <c r="E1108" s="2">
        <v>3667.56</v>
      </c>
      <c r="F1108" s="16">
        <v>182205120512</v>
      </c>
      <c r="G1108" s="3">
        <f t="shared" si="170"/>
        <v>4.2689288247166335E-3</v>
      </c>
      <c r="H1108" s="3">
        <f>1-E1108/MAX(E$2:E1108)</f>
        <v>0.3759681480977336</v>
      </c>
      <c r="I1108" s="2">
        <f t="shared" si="173"/>
        <v>3642.1499999999996</v>
      </c>
      <c r="J1108" s="2">
        <f t="shared" si="176"/>
        <v>3596.2016666666673</v>
      </c>
      <c r="K1108" s="2">
        <f t="shared" si="177"/>
        <v>3515.1766666666667</v>
      </c>
      <c r="L1108" s="2">
        <f t="shared" si="168"/>
        <v>3370.6016666666669</v>
      </c>
      <c r="M1108" s="2">
        <f t="shared" si="169"/>
        <v>3136.6929166666669</v>
      </c>
      <c r="N1108" s="2">
        <f t="shared" si="174"/>
        <v>3340.82375</v>
      </c>
      <c r="O1108" s="4" t="str">
        <f t="shared" si="175"/>
        <v>买</v>
      </c>
      <c r="P1108" s="4" t="str">
        <f t="shared" si="171"/>
        <v/>
      </c>
      <c r="Q1108" s="3">
        <f>IF(O1107="买",E1108/E1107-1,0)-IF(P1108=1,计算结果!B$17,0)</f>
        <v>4.2689288247166335E-3</v>
      </c>
      <c r="R1108" s="2">
        <f t="shared" si="172"/>
        <v>6.0789010633840226</v>
      </c>
      <c r="S1108" s="3">
        <f>1-R1108/MAX(R$2:R1108)</f>
        <v>0</v>
      </c>
    </row>
    <row r="1109" spans="1:19" x14ac:dyDescent="0.15">
      <c r="A1109" s="1">
        <v>40021</v>
      </c>
      <c r="B1109">
        <v>3680.15</v>
      </c>
      <c r="C1109">
        <v>3744.24</v>
      </c>
      <c r="D1109">
        <v>3669.51</v>
      </c>
      <c r="E1109" s="2">
        <v>3743.63</v>
      </c>
      <c r="F1109" s="16">
        <v>200824094720</v>
      </c>
      <c r="G1109" s="3">
        <f t="shared" si="170"/>
        <v>2.0741310298945326E-2</v>
      </c>
      <c r="H1109" s="3">
        <f>1-E1109/MAX(E$2:E1109)</f>
        <v>0.36302490982100311</v>
      </c>
      <c r="I1109" s="2">
        <f t="shared" si="173"/>
        <v>3687.72</v>
      </c>
      <c r="J1109" s="2">
        <f t="shared" si="176"/>
        <v>3633.5049999999997</v>
      </c>
      <c r="K1109" s="2">
        <f t="shared" si="177"/>
        <v>3544.1208333333329</v>
      </c>
      <c r="L1109" s="2">
        <f t="shared" si="168"/>
        <v>3398.0904166666664</v>
      </c>
      <c r="M1109" s="2">
        <f t="shared" si="169"/>
        <v>3156.1316666666667</v>
      </c>
      <c r="N1109" s="2">
        <f t="shared" si="174"/>
        <v>3366.1143055555553</v>
      </c>
      <c r="O1109" s="4" t="str">
        <f t="shared" si="175"/>
        <v>买</v>
      </c>
      <c r="P1109" s="4" t="str">
        <f t="shared" si="171"/>
        <v/>
      </c>
      <c r="Q1109" s="3">
        <f>IF(O1108="买",E1109/E1108-1,0)-IF(P1109=1,计算结果!B$17,0)</f>
        <v>2.0741310298945326E-2</v>
      </c>
      <c r="R1109" s="2">
        <f t="shared" si="172"/>
        <v>6.2049854366162593</v>
      </c>
      <c r="S1109" s="3">
        <f>1-R1109/MAX(R$2:R1109)</f>
        <v>0</v>
      </c>
    </row>
    <row r="1110" spans="1:19" x14ac:dyDescent="0.15">
      <c r="A1110" s="1">
        <v>40022</v>
      </c>
      <c r="B1110">
        <v>3745.55</v>
      </c>
      <c r="C1110">
        <v>3756.78</v>
      </c>
      <c r="D1110">
        <v>3705.04</v>
      </c>
      <c r="E1110" s="2">
        <v>3755.82</v>
      </c>
      <c r="F1110" s="16">
        <v>210479415296</v>
      </c>
      <c r="G1110" s="3">
        <f t="shared" si="170"/>
        <v>3.2561978614340514E-3</v>
      </c>
      <c r="H1110" s="3">
        <f>1-E1110/MAX(E$2:E1110)</f>
        <v>0.36095079289457566</v>
      </c>
      <c r="I1110" s="2">
        <f t="shared" si="173"/>
        <v>3722.3366666666666</v>
      </c>
      <c r="J1110" s="2">
        <f t="shared" si="176"/>
        <v>3660.9549999999999</v>
      </c>
      <c r="K1110" s="2">
        <f t="shared" si="177"/>
        <v>3573.9133333333325</v>
      </c>
      <c r="L1110" s="2">
        <f t="shared" si="168"/>
        <v>3424.5525000000002</v>
      </c>
      <c r="M1110" s="2">
        <f t="shared" si="169"/>
        <v>3175.2095833333333</v>
      </c>
      <c r="N1110" s="2">
        <f t="shared" si="174"/>
        <v>3391.2251388888885</v>
      </c>
      <c r="O1110" s="4" t="str">
        <f t="shared" si="175"/>
        <v>买</v>
      </c>
      <c r="P1110" s="4" t="str">
        <f t="shared" si="171"/>
        <v/>
      </c>
      <c r="Q1110" s="3">
        <f>IF(O1109="买",E1110/E1109-1,0)-IF(P1110=1,计算结果!B$17,0)</f>
        <v>3.2561978614340514E-3</v>
      </c>
      <c r="R1110" s="2">
        <f t="shared" si="172"/>
        <v>6.225190096925199</v>
      </c>
      <c r="S1110" s="3">
        <f>1-R1110/MAX(R$2:R1110)</f>
        <v>0</v>
      </c>
    </row>
    <row r="1111" spans="1:19" x14ac:dyDescent="0.15">
      <c r="A1111" s="1">
        <v>40023</v>
      </c>
      <c r="B1111">
        <v>3741.78</v>
      </c>
      <c r="C1111">
        <v>3765.59</v>
      </c>
      <c r="D1111">
        <v>3453.64</v>
      </c>
      <c r="E1111" s="2">
        <v>3558.51</v>
      </c>
      <c r="F1111" s="16">
        <v>226560262144</v>
      </c>
      <c r="G1111" s="3">
        <f t="shared" si="170"/>
        <v>-5.2534466507979549E-2</v>
      </c>
      <c r="H1111" s="3">
        <f>1-E1111/MAX(E$2:E1111)</f>
        <v>0.39452290206220642</v>
      </c>
      <c r="I1111" s="2">
        <f t="shared" si="173"/>
        <v>3685.9866666666671</v>
      </c>
      <c r="J1111" s="2">
        <f t="shared" si="176"/>
        <v>3664.0683333333327</v>
      </c>
      <c r="K1111" s="2">
        <f t="shared" si="177"/>
        <v>3590.3716666666674</v>
      </c>
      <c r="L1111" s="2">
        <f t="shared" si="168"/>
        <v>3442.9104166666671</v>
      </c>
      <c r="M1111" s="2">
        <f t="shared" si="169"/>
        <v>3190.7439583333339</v>
      </c>
      <c r="N1111" s="2">
        <f t="shared" si="174"/>
        <v>3408.0086805555561</v>
      </c>
      <c r="O1111" s="4" t="str">
        <f t="shared" si="175"/>
        <v>买</v>
      </c>
      <c r="P1111" s="4" t="str">
        <f t="shared" si="171"/>
        <v/>
      </c>
      <c r="Q1111" s="3">
        <f>IF(O1110="买",E1111/E1110-1,0)-IF(P1111=1,计算结果!B$17,0)</f>
        <v>-5.2534466507979549E-2</v>
      </c>
      <c r="R1111" s="2">
        <f t="shared" si="172"/>
        <v>5.8981530562724762</v>
      </c>
      <c r="S1111" s="3">
        <f>1-R1111/MAX(R$2:R1111)</f>
        <v>5.2534466507979549E-2</v>
      </c>
    </row>
    <row r="1112" spans="1:19" x14ac:dyDescent="0.15">
      <c r="A1112" s="1">
        <v>40024</v>
      </c>
      <c r="B1112">
        <v>3587.05</v>
      </c>
      <c r="C1112">
        <v>3656.92</v>
      </c>
      <c r="D1112">
        <v>3511.29</v>
      </c>
      <c r="E1112" s="2">
        <v>3634.82</v>
      </c>
      <c r="F1112" s="16">
        <v>185493782528</v>
      </c>
      <c r="G1112" s="3">
        <f t="shared" si="170"/>
        <v>2.1444368569991434E-2</v>
      </c>
      <c r="H1112" s="3">
        <f>1-E1112/MAX(E$2:E1112)</f>
        <v>0.3815388280133396</v>
      </c>
      <c r="I1112" s="2">
        <f t="shared" si="173"/>
        <v>3649.7166666666667</v>
      </c>
      <c r="J1112" s="2">
        <f t="shared" si="176"/>
        <v>3668.7183333333328</v>
      </c>
      <c r="K1112" s="2">
        <f t="shared" si="177"/>
        <v>3605.3775000000005</v>
      </c>
      <c r="L1112" s="2">
        <f t="shared" si="168"/>
        <v>3464.0104166666674</v>
      </c>
      <c r="M1112" s="2">
        <f t="shared" si="169"/>
        <v>3209.1775000000011</v>
      </c>
      <c r="N1112" s="2">
        <f t="shared" si="174"/>
        <v>3426.1884722222235</v>
      </c>
      <c r="O1112" s="4" t="str">
        <f t="shared" si="175"/>
        <v>买</v>
      </c>
      <c r="P1112" s="4" t="str">
        <f t="shared" si="171"/>
        <v/>
      </c>
      <c r="Q1112" s="3">
        <f>IF(O1111="买",E1112/E1111-1,0)-IF(P1112=1,计算结果!B$17,0)</f>
        <v>2.1444368569991434E-2</v>
      </c>
      <c r="R1112" s="2">
        <f t="shared" si="172"/>
        <v>6.0246352242934043</v>
      </c>
      <c r="S1112" s="3">
        <f>1-R1112/MAX(R$2:R1112)</f>
        <v>3.2216666400413096E-2</v>
      </c>
    </row>
    <row r="1113" spans="1:19" x14ac:dyDescent="0.15">
      <c r="A1113" s="1">
        <v>40025</v>
      </c>
      <c r="B1113">
        <v>3670.19</v>
      </c>
      <c r="C1113">
        <v>3735.8</v>
      </c>
      <c r="D1113">
        <v>3635.55</v>
      </c>
      <c r="E1113" s="2">
        <v>3734.62</v>
      </c>
      <c r="F1113" s="16">
        <v>184431886336</v>
      </c>
      <c r="G1113" s="3">
        <f t="shared" si="170"/>
        <v>2.7456655350196035E-2</v>
      </c>
      <c r="H1113" s="3">
        <f>1-E1113/MAX(E$2:E1113)</f>
        <v>0.36455795276662362</v>
      </c>
      <c r="I1113" s="2">
        <f t="shared" si="173"/>
        <v>3642.65</v>
      </c>
      <c r="J1113" s="2">
        <f t="shared" si="176"/>
        <v>3682.4933333333333</v>
      </c>
      <c r="K1113" s="2">
        <f t="shared" si="177"/>
        <v>3625.4875000000006</v>
      </c>
      <c r="L1113" s="2">
        <f t="shared" si="168"/>
        <v>3487.1208333333338</v>
      </c>
      <c r="M1113" s="2">
        <f t="shared" si="169"/>
        <v>3229.8845833333339</v>
      </c>
      <c r="N1113" s="2">
        <f t="shared" si="174"/>
        <v>3447.4976388888895</v>
      </c>
      <c r="O1113" s="4" t="str">
        <f t="shared" si="175"/>
        <v>买</v>
      </c>
      <c r="P1113" s="4" t="str">
        <f t="shared" si="171"/>
        <v/>
      </c>
      <c r="Q1113" s="3">
        <f>IF(O1112="买",E1113/E1112-1,0)-IF(P1113=1,计算结果!B$17,0)</f>
        <v>2.7456655350196035E-2</v>
      </c>
      <c r="R1113" s="2">
        <f t="shared" si="172"/>
        <v>6.1900515572574797</v>
      </c>
      <c r="S1113" s="3">
        <f>1-R1113/MAX(R$2:R1113)</f>
        <v>5.6445729561054314E-3</v>
      </c>
    </row>
    <row r="1114" spans="1:19" x14ac:dyDescent="0.15">
      <c r="A1114" s="1">
        <v>40028</v>
      </c>
      <c r="B1114">
        <v>3754.22</v>
      </c>
      <c r="C1114">
        <v>3789.94</v>
      </c>
      <c r="D1114">
        <v>3716.57</v>
      </c>
      <c r="E1114" s="2">
        <v>3787.03</v>
      </c>
      <c r="F1114" s="16">
        <v>198440894464</v>
      </c>
      <c r="G1114" s="3">
        <f t="shared" si="170"/>
        <v>1.4033556292206484E-2</v>
      </c>
      <c r="H1114" s="3">
        <f>1-E1114/MAX(E$2:E1114)</f>
        <v>0.35564044102633907</v>
      </c>
      <c r="I1114" s="2">
        <f t="shared" si="173"/>
        <v>3718.8233333333337</v>
      </c>
      <c r="J1114" s="2">
        <f t="shared" si="176"/>
        <v>3702.4050000000002</v>
      </c>
      <c r="K1114" s="2">
        <f t="shared" si="177"/>
        <v>3649.3033333333337</v>
      </c>
      <c r="L1114" s="2">
        <f t="shared" ref="L1114:L1177" si="178">AVERAGE(E1091:E1114)</f>
        <v>3512.9775000000004</v>
      </c>
      <c r="M1114" s="2">
        <f t="shared" si="169"/>
        <v>3251.4327083333337</v>
      </c>
      <c r="N1114" s="2">
        <f t="shared" si="174"/>
        <v>3471.2378472222226</v>
      </c>
      <c r="O1114" s="4" t="str">
        <f t="shared" si="175"/>
        <v>买</v>
      </c>
      <c r="P1114" s="4" t="str">
        <f t="shared" si="171"/>
        <v/>
      </c>
      <c r="Q1114" s="3">
        <f>IF(O1113="买",E1114/E1113-1,0)-IF(P1114=1,计算结果!B$17,0)</f>
        <v>1.4033556292206484E-2</v>
      </c>
      <c r="R1114" s="2">
        <f t="shared" si="172"/>
        <v>6.2769199942379128</v>
      </c>
      <c r="S1114" s="3">
        <f>1-R1114/MAX(R$2:R1114)</f>
        <v>0</v>
      </c>
    </row>
    <row r="1115" spans="1:19" x14ac:dyDescent="0.15">
      <c r="A1115" s="1">
        <v>40029</v>
      </c>
      <c r="B1115">
        <v>3803.06</v>
      </c>
      <c r="C1115">
        <v>3803.06</v>
      </c>
      <c r="D1115">
        <v>3712.43</v>
      </c>
      <c r="E1115" s="2">
        <v>3786.61</v>
      </c>
      <c r="F1115" s="16">
        <v>205134118912</v>
      </c>
      <c r="G1115" s="3">
        <f t="shared" si="170"/>
        <v>-1.1090485155917928E-4</v>
      </c>
      <c r="H1115" s="3">
        <f>1-E1115/MAX(E$2:E1115)</f>
        <v>0.35571190362757776</v>
      </c>
      <c r="I1115" s="2">
        <f t="shared" si="173"/>
        <v>3769.42</v>
      </c>
      <c r="J1115" s="2">
        <f t="shared" si="176"/>
        <v>3709.5683333333332</v>
      </c>
      <c r="K1115" s="2">
        <f t="shared" si="177"/>
        <v>3671.5366666666669</v>
      </c>
      <c r="L1115" s="2">
        <f t="shared" si="178"/>
        <v>3535.8404166666664</v>
      </c>
      <c r="M1115" s="2">
        <f t="shared" si="169"/>
        <v>3273.6587500000005</v>
      </c>
      <c r="N1115" s="2">
        <f t="shared" si="174"/>
        <v>3493.678611111111</v>
      </c>
      <c r="O1115" s="4" t="str">
        <f t="shared" si="175"/>
        <v>买</v>
      </c>
      <c r="P1115" s="4" t="str">
        <f t="shared" si="171"/>
        <v/>
      </c>
      <c r="Q1115" s="3">
        <f>IF(O1114="买",E1115/E1114-1,0)-IF(P1115=1,计算结果!B$17,0)</f>
        <v>-1.1090485155917928E-4</v>
      </c>
      <c r="R1115" s="2">
        <f t="shared" si="172"/>
        <v>6.2762238533577026</v>
      </c>
      <c r="S1115" s="3">
        <f>1-R1115/MAX(R$2:R1115)</f>
        <v>1.1090485155929031E-4</v>
      </c>
    </row>
    <row r="1116" spans="1:19" x14ac:dyDescent="0.15">
      <c r="A1116" s="1">
        <v>40030</v>
      </c>
      <c r="B1116">
        <v>3781.4</v>
      </c>
      <c r="C1116">
        <v>3789.13</v>
      </c>
      <c r="D1116">
        <v>3691.98</v>
      </c>
      <c r="E1116" s="2">
        <v>3740.94</v>
      </c>
      <c r="F1116" s="16">
        <v>194012135424</v>
      </c>
      <c r="G1116" s="3">
        <f t="shared" si="170"/>
        <v>-1.2060919925738323E-2</v>
      </c>
      <c r="H1116" s="3">
        <f>1-E1116/MAX(E$2:E1116)</f>
        <v>0.36348261076703192</v>
      </c>
      <c r="I1116" s="2">
        <f t="shared" si="173"/>
        <v>3771.5266666666666</v>
      </c>
      <c r="J1116" s="2">
        <f t="shared" si="176"/>
        <v>3707.0883333333331</v>
      </c>
      <c r="K1116" s="2">
        <f t="shared" si="177"/>
        <v>3684.021666666667</v>
      </c>
      <c r="L1116" s="2">
        <f t="shared" si="178"/>
        <v>3554.9479166666665</v>
      </c>
      <c r="M1116" s="2">
        <f t="shared" si="169"/>
        <v>3294.1010416666668</v>
      </c>
      <c r="N1116" s="2">
        <f t="shared" si="174"/>
        <v>3511.0235416666669</v>
      </c>
      <c r="O1116" s="4" t="str">
        <f t="shared" si="175"/>
        <v>买</v>
      </c>
      <c r="P1116" s="4" t="str">
        <f t="shared" si="171"/>
        <v/>
      </c>
      <c r="Q1116" s="3">
        <f>IF(O1115="买",E1116/E1115-1,0)-IF(P1116=1,计算结果!B$17,0)</f>
        <v>-1.2060919925738323E-2</v>
      </c>
      <c r="R1116" s="2">
        <f t="shared" si="172"/>
        <v>6.2005268200263464</v>
      </c>
      <c r="S1116" s="3">
        <f>1-R1116/MAX(R$2:R1116)</f>
        <v>1.2170487162763588E-2</v>
      </c>
    </row>
    <row r="1117" spans="1:19" x14ac:dyDescent="0.15">
      <c r="A1117" s="1">
        <v>40031</v>
      </c>
      <c r="B1117">
        <v>3707.91</v>
      </c>
      <c r="C1117">
        <v>3739.58</v>
      </c>
      <c r="D1117">
        <v>3602.57</v>
      </c>
      <c r="E1117" s="2">
        <v>3663.12</v>
      </c>
      <c r="F1117" s="16">
        <v>178406408192</v>
      </c>
      <c r="G1117" s="3">
        <f t="shared" si="170"/>
        <v>-2.0802258255946393E-2</v>
      </c>
      <c r="H1117" s="3">
        <f>1-E1117/MAX(E$2:E1117)</f>
        <v>0.37672360988225684</v>
      </c>
      <c r="I1117" s="2">
        <f t="shared" si="173"/>
        <v>3730.2233333333334</v>
      </c>
      <c r="J1117" s="2">
        <f t="shared" si="176"/>
        <v>3724.5233333333331</v>
      </c>
      <c r="K1117" s="2">
        <f t="shared" si="177"/>
        <v>3694.2958333333336</v>
      </c>
      <c r="L1117" s="2">
        <f t="shared" si="178"/>
        <v>3568.947083333333</v>
      </c>
      <c r="M1117" s="2">
        <f t="shared" si="169"/>
        <v>3310.8672916666669</v>
      </c>
      <c r="N1117" s="2">
        <f t="shared" si="174"/>
        <v>3524.7034027777777</v>
      </c>
      <c r="O1117" s="4" t="str">
        <f t="shared" si="175"/>
        <v>买</v>
      </c>
      <c r="P1117" s="4" t="str">
        <f t="shared" si="171"/>
        <v/>
      </c>
      <c r="Q1117" s="3">
        <f>IF(O1116="买",E1117/E1116-1,0)-IF(P1117=1,计算结果!B$17,0)</f>
        <v>-2.0802258255946393E-2</v>
      </c>
      <c r="R1117" s="2">
        <f t="shared" si="172"/>
        <v>6.0715418597932365</v>
      </c>
      <c r="S1117" s="3">
        <f>1-R1117/MAX(R$2:R1117)</f>
        <v>3.2719571801649416E-2</v>
      </c>
    </row>
    <row r="1118" spans="1:19" x14ac:dyDescent="0.15">
      <c r="A1118" s="1">
        <v>40032</v>
      </c>
      <c r="B1118">
        <v>3655.46</v>
      </c>
      <c r="C1118">
        <v>3686.54</v>
      </c>
      <c r="D1118">
        <v>3539.7</v>
      </c>
      <c r="E1118" s="2">
        <v>3555.09</v>
      </c>
      <c r="F1118" s="16">
        <v>148656078848</v>
      </c>
      <c r="G1118" s="3">
        <f t="shared" si="170"/>
        <v>-2.9491253357793235E-2</v>
      </c>
      <c r="H1118" s="3">
        <f>1-E1118/MAX(E$2:E1118)</f>
        <v>0.39510481181515</v>
      </c>
      <c r="I1118" s="2">
        <f t="shared" si="173"/>
        <v>3653.0499999999997</v>
      </c>
      <c r="J1118" s="2">
        <f t="shared" si="176"/>
        <v>3711.2350000000001</v>
      </c>
      <c r="K1118" s="2">
        <f t="shared" si="177"/>
        <v>3689.9766666666669</v>
      </c>
      <c r="L1118" s="2">
        <f t="shared" si="178"/>
        <v>3576.4612499999998</v>
      </c>
      <c r="M1118" s="2">
        <f t="shared" si="169"/>
        <v>3325.2420833333331</v>
      </c>
      <c r="N1118" s="2">
        <f t="shared" si="174"/>
        <v>3530.56</v>
      </c>
      <c r="O1118" s="4" t="str">
        <f t="shared" si="175"/>
        <v>买</v>
      </c>
      <c r="P1118" s="4" t="str">
        <f t="shared" si="171"/>
        <v/>
      </c>
      <c r="Q1118" s="3">
        <f>IF(O1117="买",E1118/E1117-1,0)-IF(P1118=1,计算结果!B$17,0)</f>
        <v>-2.9491253357793235E-2</v>
      </c>
      <c r="R1118" s="2">
        <f t="shared" si="172"/>
        <v>5.8924844805336267</v>
      </c>
      <c r="S1118" s="3">
        <f>1-R1118/MAX(R$2:R1118)</f>
        <v>6.1245883977681714E-2</v>
      </c>
    </row>
    <row r="1119" spans="1:19" x14ac:dyDescent="0.15">
      <c r="A1119" s="1">
        <v>40035</v>
      </c>
      <c r="B1119">
        <v>3589.72</v>
      </c>
      <c r="C1119">
        <v>3613.46</v>
      </c>
      <c r="D1119">
        <v>3485.36</v>
      </c>
      <c r="E1119" s="2">
        <v>3544.54</v>
      </c>
      <c r="F1119" s="16">
        <v>126564925440</v>
      </c>
      <c r="G1119" s="3">
        <f t="shared" si="170"/>
        <v>-2.9675760669912732E-3</v>
      </c>
      <c r="H1119" s="3">
        <f>1-E1119/MAX(E$2:E1119)</f>
        <v>0.39689988429864564</v>
      </c>
      <c r="I1119" s="2">
        <f t="shared" si="173"/>
        <v>3587.5833333333335</v>
      </c>
      <c r="J1119" s="2">
        <f t="shared" si="176"/>
        <v>3679.5550000000003</v>
      </c>
      <c r="K1119" s="2">
        <f t="shared" si="177"/>
        <v>3681.0241666666666</v>
      </c>
      <c r="L1119" s="2">
        <f t="shared" si="178"/>
        <v>3584.9633333333331</v>
      </c>
      <c r="M1119" s="2">
        <f t="shared" si="169"/>
        <v>3337.8493749999998</v>
      </c>
      <c r="N1119" s="2">
        <f t="shared" si="174"/>
        <v>3534.6122916666664</v>
      </c>
      <c r="O1119" s="4" t="str">
        <f t="shared" si="175"/>
        <v>买</v>
      </c>
      <c r="P1119" s="4" t="str">
        <f t="shared" si="171"/>
        <v/>
      </c>
      <c r="Q1119" s="3">
        <f>IF(O1118="买",E1119/E1118-1,0)-IF(P1119=1,计算结果!B$17,0)</f>
        <v>-2.9675760669912732E-3</v>
      </c>
      <c r="R1119" s="2">
        <f t="shared" si="172"/>
        <v>5.8749980846140772</v>
      </c>
      <c r="S1119" s="3">
        <f>1-R1119/MAX(R$2:R1119)</f>
        <v>6.4031708225179229E-2</v>
      </c>
    </row>
    <row r="1120" spans="1:19" x14ac:dyDescent="0.15">
      <c r="A1120" s="1">
        <v>40036</v>
      </c>
      <c r="B1120">
        <v>3558.65</v>
      </c>
      <c r="C1120">
        <v>3569.15</v>
      </c>
      <c r="D1120">
        <v>3509.72</v>
      </c>
      <c r="E1120" s="2">
        <v>3556.38</v>
      </c>
      <c r="F1120" s="16">
        <v>95318917120</v>
      </c>
      <c r="G1120" s="3">
        <f t="shared" si="170"/>
        <v>3.3403488181824592E-3</v>
      </c>
      <c r="H1120" s="3">
        <f>1-E1120/MAX(E$2:E1120)</f>
        <v>0.3948853195399169</v>
      </c>
      <c r="I1120" s="2">
        <f t="shared" si="173"/>
        <v>3552.0033333333336</v>
      </c>
      <c r="J1120" s="2">
        <f t="shared" si="176"/>
        <v>3641.1133333333332</v>
      </c>
      <c r="K1120" s="2">
        <f t="shared" si="177"/>
        <v>3671.7591666666667</v>
      </c>
      <c r="L1120" s="2">
        <f t="shared" si="178"/>
        <v>3593.4679166666665</v>
      </c>
      <c r="M1120" s="2">
        <f t="shared" si="169"/>
        <v>3350.4041666666667</v>
      </c>
      <c r="N1120" s="2">
        <f t="shared" si="174"/>
        <v>3538.5437500000003</v>
      </c>
      <c r="O1120" s="4" t="str">
        <f t="shared" si="175"/>
        <v>买</v>
      </c>
      <c r="P1120" s="4" t="str">
        <f t="shared" si="171"/>
        <v/>
      </c>
      <c r="Q1120" s="3">
        <f>IF(O1119="买",E1120/E1119-1,0)-IF(P1120=1,计算结果!B$17,0)</f>
        <v>3.3403488181824592E-3</v>
      </c>
      <c r="R1120" s="2">
        <f t="shared" si="172"/>
        <v>5.8946226275228417</v>
      </c>
      <c r="S1120" s="3">
        <f>1-R1120/MAX(R$2:R1120)</f>
        <v>6.0905247647892957E-2</v>
      </c>
    </row>
    <row r="1121" spans="1:19" x14ac:dyDescent="0.15">
      <c r="A1121" s="1">
        <v>40037</v>
      </c>
      <c r="B1121">
        <v>3546.5</v>
      </c>
      <c r="C1121">
        <v>3546.5</v>
      </c>
      <c r="D1121">
        <v>3390.36</v>
      </c>
      <c r="E1121" s="2">
        <v>3397.4</v>
      </c>
      <c r="F1121" s="16">
        <v>131867959296</v>
      </c>
      <c r="G1121" s="3">
        <f t="shared" si="170"/>
        <v>-4.4702759547629922E-2</v>
      </c>
      <c r="H1121" s="3">
        <f>1-E1121/MAX(E$2:E1121)</f>
        <v>0.42193561559926496</v>
      </c>
      <c r="I1121" s="2">
        <f t="shared" si="173"/>
        <v>3499.44</v>
      </c>
      <c r="J1121" s="2">
        <f t="shared" si="176"/>
        <v>3576.2450000000003</v>
      </c>
      <c r="K1121" s="2">
        <f t="shared" si="177"/>
        <v>3642.9066666666663</v>
      </c>
      <c r="L1121" s="2">
        <f t="shared" si="178"/>
        <v>3593.5137499999996</v>
      </c>
      <c r="M1121" s="2">
        <f t="shared" si="169"/>
        <v>3359.9477083333336</v>
      </c>
      <c r="N1121" s="2">
        <f t="shared" si="174"/>
        <v>3532.1227083333329</v>
      </c>
      <c r="O1121" s="4" t="str">
        <f t="shared" si="175"/>
        <v>卖</v>
      </c>
      <c r="P1121" s="4">
        <f t="shared" si="171"/>
        <v>1</v>
      </c>
      <c r="Q1121" s="3">
        <f>IF(O1120="买",E1121/E1120-1,0)-IF(P1121=1,计算结果!B$17,0)</f>
        <v>-4.4702759547629922E-2</v>
      </c>
      <c r="R1121" s="2">
        <f t="shared" si="172"/>
        <v>5.6311167295806692</v>
      </c>
      <c r="S1121" s="3">
        <f>1-R1121/MAX(R$2:R1121)</f>
        <v>0.10288537455473035</v>
      </c>
    </row>
    <row r="1122" spans="1:19" x14ac:dyDescent="0.15">
      <c r="A1122" s="1">
        <v>40038</v>
      </c>
      <c r="B1122">
        <v>3398.89</v>
      </c>
      <c r="C1122">
        <v>3448.86</v>
      </c>
      <c r="D1122">
        <v>3338.85</v>
      </c>
      <c r="E1122" s="2">
        <v>3440.82</v>
      </c>
      <c r="F1122" s="16">
        <v>123584069632</v>
      </c>
      <c r="G1122" s="3">
        <f t="shared" si="170"/>
        <v>1.2780361452875644E-2</v>
      </c>
      <c r="H1122" s="3">
        <f>1-E1122/MAX(E$2:E1122)</f>
        <v>0.41454774382358939</v>
      </c>
      <c r="I1122" s="2">
        <f t="shared" si="173"/>
        <v>3464.8666666666668</v>
      </c>
      <c r="J1122" s="2">
        <f t="shared" si="176"/>
        <v>3526.2250000000004</v>
      </c>
      <c r="K1122" s="2">
        <f t="shared" si="177"/>
        <v>3616.6566666666663</v>
      </c>
      <c r="L1122" s="2">
        <f t="shared" si="178"/>
        <v>3595.2849999999999</v>
      </c>
      <c r="M1122" s="2">
        <f t="shared" si="169"/>
        <v>3370.204791666667</v>
      </c>
      <c r="N1122" s="2">
        <f t="shared" si="174"/>
        <v>3527.3821527777777</v>
      </c>
      <c r="O1122" s="4" t="str">
        <f t="shared" si="175"/>
        <v>卖</v>
      </c>
      <c r="P1122" s="4" t="str">
        <f t="shared" si="171"/>
        <v/>
      </c>
      <c r="Q1122" s="3">
        <f>IF(O1121="买",E1122/E1121-1,0)-IF(P1122=1,计算结果!B$17,0)</f>
        <v>0</v>
      </c>
      <c r="R1122" s="2">
        <f t="shared" si="172"/>
        <v>5.6311167295806692</v>
      </c>
      <c r="S1122" s="3">
        <f>1-R1122/MAX(R$2:R1122)</f>
        <v>0.10288537455473035</v>
      </c>
    </row>
    <row r="1123" spans="1:19" x14ac:dyDescent="0.15">
      <c r="A1123" s="1">
        <v>40039</v>
      </c>
      <c r="B1123">
        <v>3437.95</v>
      </c>
      <c r="C1123">
        <v>3454.95</v>
      </c>
      <c r="D1123">
        <v>3334.73</v>
      </c>
      <c r="E1123" s="2">
        <v>3344.46</v>
      </c>
      <c r="F1123" s="16">
        <v>126573248512</v>
      </c>
      <c r="G1123" s="3">
        <f t="shared" si="170"/>
        <v>-2.8004952307880138E-2</v>
      </c>
      <c r="H1123" s="3">
        <f>1-E1123/MAX(E$2:E1123)</f>
        <v>0.43094330633635058</v>
      </c>
      <c r="I1123" s="2">
        <f t="shared" si="173"/>
        <v>3394.2266666666669</v>
      </c>
      <c r="J1123" s="2">
        <f t="shared" si="176"/>
        <v>3473.1149999999998</v>
      </c>
      <c r="K1123" s="2">
        <f t="shared" si="177"/>
        <v>3598.8191666666667</v>
      </c>
      <c r="L1123" s="2">
        <f t="shared" si="178"/>
        <v>3594.5954166666675</v>
      </c>
      <c r="M1123" s="2">
        <f t="shared" si="169"/>
        <v>3378.2027083333337</v>
      </c>
      <c r="N1123" s="2">
        <f t="shared" si="174"/>
        <v>3523.8724305555556</v>
      </c>
      <c r="O1123" s="4" t="str">
        <f t="shared" si="175"/>
        <v>卖</v>
      </c>
      <c r="P1123" s="4" t="str">
        <f t="shared" si="171"/>
        <v/>
      </c>
      <c r="Q1123" s="3">
        <f>IF(O1122="买",E1123/E1122-1,0)-IF(P1123=1,计算结果!B$17,0)</f>
        <v>0</v>
      </c>
      <c r="R1123" s="2">
        <f t="shared" si="172"/>
        <v>5.6311167295806692</v>
      </c>
      <c r="S1123" s="3">
        <f>1-R1123/MAX(R$2:R1123)</f>
        <v>0.10288537455473035</v>
      </c>
    </row>
    <row r="1124" spans="1:19" x14ac:dyDescent="0.15">
      <c r="A1124" s="1">
        <v>40042</v>
      </c>
      <c r="B1124">
        <v>3283.44</v>
      </c>
      <c r="C1124">
        <v>3319.8</v>
      </c>
      <c r="D1124">
        <v>3137.48</v>
      </c>
      <c r="E1124" s="2">
        <v>3140.27</v>
      </c>
      <c r="F1124" s="16">
        <v>121242722304</v>
      </c>
      <c r="G1124" s="3">
        <f t="shared" si="170"/>
        <v>-6.1053204403700434E-2</v>
      </c>
      <c r="H1124" s="3">
        <f>1-E1124/MAX(E$2:E1124)</f>
        <v>0.46568604097189137</v>
      </c>
      <c r="I1124" s="2">
        <f t="shared" si="173"/>
        <v>3308.5166666666669</v>
      </c>
      <c r="J1124" s="2">
        <f t="shared" si="176"/>
        <v>3403.978333333333</v>
      </c>
      <c r="K1124" s="2">
        <f t="shared" si="177"/>
        <v>3557.6066666666666</v>
      </c>
      <c r="L1124" s="2">
        <f t="shared" si="178"/>
        <v>3581.4920833333344</v>
      </c>
      <c r="M1124" s="2">
        <f t="shared" si="169"/>
        <v>3381.3418749999996</v>
      </c>
      <c r="N1124" s="2">
        <f t="shared" si="174"/>
        <v>3506.8135416666669</v>
      </c>
      <c r="O1124" s="4" t="str">
        <f t="shared" si="175"/>
        <v>卖</v>
      </c>
      <c r="P1124" s="4" t="str">
        <f t="shared" si="171"/>
        <v/>
      </c>
      <c r="Q1124" s="3">
        <f>IF(O1123="买",E1124/E1123-1,0)-IF(P1124=1,计算结果!B$17,0)</f>
        <v>0</v>
      </c>
      <c r="R1124" s="2">
        <f t="shared" si="172"/>
        <v>5.6311167295806692</v>
      </c>
      <c r="S1124" s="3">
        <f>1-R1124/MAX(R$2:R1124)</f>
        <v>0.10288537455473035</v>
      </c>
    </row>
    <row r="1125" spans="1:19" x14ac:dyDescent="0.15">
      <c r="A1125" s="1">
        <v>40043</v>
      </c>
      <c r="B1125">
        <v>3110.71</v>
      </c>
      <c r="C1125">
        <v>3186.81</v>
      </c>
      <c r="D1125">
        <v>3083.2</v>
      </c>
      <c r="E1125" s="2">
        <v>3171.99</v>
      </c>
      <c r="F1125" s="16">
        <v>100691271680</v>
      </c>
      <c r="G1125" s="3">
        <f t="shared" si="170"/>
        <v>1.0101042267066207E-2</v>
      </c>
      <c r="H1125" s="3">
        <f>1-E1125/MAX(E$2:E1125)</f>
        <v>0.46028891308786501</v>
      </c>
      <c r="I1125" s="2">
        <f t="shared" si="173"/>
        <v>3218.9066666666663</v>
      </c>
      <c r="J1125" s="2">
        <f t="shared" si="176"/>
        <v>3341.8866666666668</v>
      </c>
      <c r="K1125" s="2">
        <f t="shared" si="177"/>
        <v>3510.7208333333333</v>
      </c>
      <c r="L1125" s="2">
        <f t="shared" si="178"/>
        <v>3568.1041666666679</v>
      </c>
      <c r="M1125" s="2">
        <f t="shared" si="169"/>
        <v>3385.7243749999998</v>
      </c>
      <c r="N1125" s="2">
        <f t="shared" si="174"/>
        <v>3488.183125</v>
      </c>
      <c r="O1125" s="4" t="str">
        <f t="shared" si="175"/>
        <v>卖</v>
      </c>
      <c r="P1125" s="4" t="str">
        <f t="shared" si="171"/>
        <v/>
      </c>
      <c r="Q1125" s="3">
        <f>IF(O1124="买",E1125/E1124-1,0)-IF(P1125=1,计算结果!B$17,0)</f>
        <v>0</v>
      </c>
      <c r="R1125" s="2">
        <f t="shared" si="172"/>
        <v>5.6311167295806692</v>
      </c>
      <c r="S1125" s="3">
        <f>1-R1125/MAX(R$2:R1125)</f>
        <v>0.10288537455473035</v>
      </c>
    </row>
    <row r="1126" spans="1:19" x14ac:dyDescent="0.15">
      <c r="A1126" s="1">
        <v>40044</v>
      </c>
      <c r="B1126">
        <v>3178.28</v>
      </c>
      <c r="C1126">
        <v>3183.01</v>
      </c>
      <c r="D1126">
        <v>2982.22</v>
      </c>
      <c r="E1126" s="2">
        <v>3014.57</v>
      </c>
      <c r="F1126" s="16">
        <v>104778743808</v>
      </c>
      <c r="G1126" s="3">
        <f t="shared" si="170"/>
        <v>-4.9628151412835386E-2</v>
      </c>
      <c r="H1126" s="3">
        <f>1-E1126/MAX(E$2:E1126)</f>
        <v>0.4870737766283264</v>
      </c>
      <c r="I1126" s="2">
        <f t="shared" si="173"/>
        <v>3108.9433333333332</v>
      </c>
      <c r="J1126" s="2">
        <f t="shared" si="176"/>
        <v>3251.5850000000005</v>
      </c>
      <c r="K1126" s="2">
        <f t="shared" si="177"/>
        <v>3446.3491666666664</v>
      </c>
      <c r="L1126" s="2">
        <f t="shared" si="178"/>
        <v>3547.8262500000014</v>
      </c>
      <c r="M1126" s="2">
        <f t="shared" si="169"/>
        <v>3387.9802083333329</v>
      </c>
      <c r="N1126" s="2">
        <f t="shared" si="174"/>
        <v>3460.7185416666671</v>
      </c>
      <c r="O1126" s="4" t="str">
        <f t="shared" si="175"/>
        <v>卖</v>
      </c>
      <c r="P1126" s="4" t="str">
        <f t="shared" si="171"/>
        <v/>
      </c>
      <c r="Q1126" s="3">
        <f>IF(O1125="买",E1126/E1125-1,0)-IF(P1126=1,计算结果!B$17,0)</f>
        <v>0</v>
      </c>
      <c r="R1126" s="2">
        <f t="shared" si="172"/>
        <v>5.6311167295806692</v>
      </c>
      <c r="S1126" s="3">
        <f>1-R1126/MAX(R$2:R1126)</f>
        <v>0.10288537455473035</v>
      </c>
    </row>
    <row r="1127" spans="1:19" x14ac:dyDescent="0.15">
      <c r="A1127" s="1">
        <v>40045</v>
      </c>
      <c r="B1127">
        <v>3021.25</v>
      </c>
      <c r="C1127">
        <v>3146.57</v>
      </c>
      <c r="D1127">
        <v>3021.25</v>
      </c>
      <c r="E1127" s="2">
        <v>3144.39</v>
      </c>
      <c r="F1127" s="16">
        <v>107656323072</v>
      </c>
      <c r="G1127" s="3">
        <f t="shared" si="170"/>
        <v>4.30641849417992E-2</v>
      </c>
      <c r="H1127" s="3">
        <f>1-E1127/MAX(E$2:E1127)</f>
        <v>0.46498502688355003</v>
      </c>
      <c r="I1127" s="2">
        <f t="shared" si="173"/>
        <v>3110.3166666666662</v>
      </c>
      <c r="J1127" s="2">
        <f t="shared" si="176"/>
        <v>3209.4166666666665</v>
      </c>
      <c r="K1127" s="2">
        <f t="shared" si="177"/>
        <v>3392.8308333333334</v>
      </c>
      <c r="L1127" s="2">
        <f t="shared" si="178"/>
        <v>3532.1837500000015</v>
      </c>
      <c r="M1127" s="2">
        <f t="shared" si="169"/>
        <v>3391.6927083333335</v>
      </c>
      <c r="N1127" s="2">
        <f t="shared" si="174"/>
        <v>3438.9024305555563</v>
      </c>
      <c r="O1127" s="4" t="str">
        <f t="shared" si="175"/>
        <v>卖</v>
      </c>
      <c r="P1127" s="4" t="str">
        <f t="shared" si="171"/>
        <v/>
      </c>
      <c r="Q1127" s="3">
        <f>IF(O1126="买",E1127/E1126-1,0)-IF(P1127=1,计算结果!B$17,0)</f>
        <v>0</v>
      </c>
      <c r="R1127" s="2">
        <f t="shared" si="172"/>
        <v>5.6311167295806692</v>
      </c>
      <c r="S1127" s="3">
        <f>1-R1127/MAX(R$2:R1127)</f>
        <v>0.10288537455473035</v>
      </c>
    </row>
    <row r="1128" spans="1:19" x14ac:dyDescent="0.15">
      <c r="A1128" s="1">
        <v>40046</v>
      </c>
      <c r="B1128">
        <v>3135.37</v>
      </c>
      <c r="C1128">
        <v>3221.17</v>
      </c>
      <c r="D1128">
        <v>3113.7</v>
      </c>
      <c r="E1128" s="2">
        <v>3203.62</v>
      </c>
      <c r="F1128" s="16">
        <v>113910784000</v>
      </c>
      <c r="G1128" s="3">
        <f t="shared" si="170"/>
        <v>1.8836721907905751E-2</v>
      </c>
      <c r="H1128" s="3">
        <f>1-E1128/MAX(E$2:E1128)</f>
        <v>0.45490709861838974</v>
      </c>
      <c r="I1128" s="2">
        <f t="shared" si="173"/>
        <v>3120.86</v>
      </c>
      <c r="J1128" s="2">
        <f t="shared" si="176"/>
        <v>3169.8833333333332</v>
      </c>
      <c r="K1128" s="2">
        <f t="shared" si="177"/>
        <v>3348.0541666666668</v>
      </c>
      <c r="L1128" s="2">
        <f t="shared" si="178"/>
        <v>3516.0379166666676</v>
      </c>
      <c r="M1128" s="2">
        <f t="shared" si="169"/>
        <v>3396.7427083333332</v>
      </c>
      <c r="N1128" s="2">
        <f t="shared" si="174"/>
        <v>3420.2782638888893</v>
      </c>
      <c r="O1128" s="4" t="str">
        <f t="shared" si="175"/>
        <v>卖</v>
      </c>
      <c r="P1128" s="4" t="str">
        <f t="shared" si="171"/>
        <v/>
      </c>
      <c r="Q1128" s="3">
        <f>IF(O1127="买",E1128/E1127-1,0)-IF(P1128=1,计算结果!B$17,0)</f>
        <v>0</v>
      </c>
      <c r="R1128" s="2">
        <f t="shared" si="172"/>
        <v>5.6311167295806692</v>
      </c>
      <c r="S1128" s="3">
        <f>1-R1128/MAX(R$2:R1128)</f>
        <v>0.10288537455473035</v>
      </c>
    </row>
    <row r="1129" spans="1:19" x14ac:dyDescent="0.15">
      <c r="A1129" s="1">
        <v>40049</v>
      </c>
      <c r="B1129">
        <v>3222.4</v>
      </c>
      <c r="C1129">
        <v>3241.52</v>
      </c>
      <c r="D1129">
        <v>3178.86</v>
      </c>
      <c r="E1129" s="2">
        <v>3229.6</v>
      </c>
      <c r="F1129" s="16">
        <v>110907924480</v>
      </c>
      <c r="G1129" s="3">
        <f t="shared" si="170"/>
        <v>8.1095760421023844E-3</v>
      </c>
      <c r="H1129" s="3">
        <f>1-E1129/MAX(E$2:E1129)</f>
        <v>0.45048662628462532</v>
      </c>
      <c r="I1129" s="2">
        <f t="shared" si="173"/>
        <v>3192.5366666666669</v>
      </c>
      <c r="J1129" s="2">
        <f t="shared" si="176"/>
        <v>3150.74</v>
      </c>
      <c r="K1129" s="2">
        <f t="shared" si="177"/>
        <v>3311.9274999999998</v>
      </c>
      <c r="L1129" s="2">
        <f t="shared" si="178"/>
        <v>3503.1116666666671</v>
      </c>
      <c r="M1129" s="2">
        <f t="shared" si="169"/>
        <v>3401.3054166666661</v>
      </c>
      <c r="N1129" s="2">
        <f t="shared" si="174"/>
        <v>3405.4481944444447</v>
      </c>
      <c r="O1129" s="4" t="str">
        <f t="shared" si="175"/>
        <v>卖</v>
      </c>
      <c r="P1129" s="4" t="str">
        <f t="shared" si="171"/>
        <v/>
      </c>
      <c r="Q1129" s="3">
        <f>IF(O1128="买",E1129/E1128-1,0)-IF(P1129=1,计算结果!B$17,0)</f>
        <v>0</v>
      </c>
      <c r="R1129" s="2">
        <f t="shared" si="172"/>
        <v>5.6311167295806692</v>
      </c>
      <c r="S1129" s="3">
        <f>1-R1129/MAX(R$2:R1129)</f>
        <v>0.10288537455473035</v>
      </c>
    </row>
    <row r="1130" spans="1:19" x14ac:dyDescent="0.15">
      <c r="A1130" s="1">
        <v>40050</v>
      </c>
      <c r="B1130">
        <v>3210.85</v>
      </c>
      <c r="C1130">
        <v>3210.85</v>
      </c>
      <c r="D1130">
        <v>3019.12</v>
      </c>
      <c r="E1130" s="2">
        <v>3109.83</v>
      </c>
      <c r="F1130" s="16">
        <v>128446119936</v>
      </c>
      <c r="G1130" s="3">
        <f t="shared" si="170"/>
        <v>-3.7085087936586603E-2</v>
      </c>
      <c r="H1130" s="3">
        <f>1-E1130/MAX(E$2:E1130)</f>
        <v>0.47086537807119033</v>
      </c>
      <c r="I1130" s="2">
        <f t="shared" si="173"/>
        <v>3181.0166666666664</v>
      </c>
      <c r="J1130" s="2">
        <f t="shared" si="176"/>
        <v>3145.6666666666665</v>
      </c>
      <c r="K1130" s="2">
        <f t="shared" si="177"/>
        <v>3274.8225000000002</v>
      </c>
      <c r="L1130" s="2">
        <f t="shared" si="178"/>
        <v>3482.3995833333338</v>
      </c>
      <c r="M1130" s="2">
        <f t="shared" si="169"/>
        <v>3402.3970833333328</v>
      </c>
      <c r="N1130" s="2">
        <f t="shared" si="174"/>
        <v>3386.5397222222223</v>
      </c>
      <c r="O1130" s="4" t="str">
        <f t="shared" si="175"/>
        <v>卖</v>
      </c>
      <c r="P1130" s="4" t="str">
        <f t="shared" si="171"/>
        <v/>
      </c>
      <c r="Q1130" s="3">
        <f>IF(O1129="买",E1130/E1129-1,0)-IF(P1130=1,计算结果!B$17,0)</f>
        <v>0</v>
      </c>
      <c r="R1130" s="2">
        <f t="shared" si="172"/>
        <v>5.6311167295806692</v>
      </c>
      <c r="S1130" s="3">
        <f>1-R1130/MAX(R$2:R1130)</f>
        <v>0.10288537455473035</v>
      </c>
    </row>
    <row r="1131" spans="1:19" x14ac:dyDescent="0.15">
      <c r="A1131" s="1">
        <v>40051</v>
      </c>
      <c r="B1131">
        <v>3082.68</v>
      </c>
      <c r="C1131">
        <v>3203.79</v>
      </c>
      <c r="D1131">
        <v>3065.46</v>
      </c>
      <c r="E1131" s="2">
        <v>3172.39</v>
      </c>
      <c r="F1131" s="16">
        <v>109792468992</v>
      </c>
      <c r="G1131" s="3">
        <f t="shared" si="170"/>
        <v>2.0116855262184652E-2</v>
      </c>
      <c r="H1131" s="3">
        <f>1-E1131/MAX(E$2:E1131)</f>
        <v>0.46022085346763764</v>
      </c>
      <c r="I1131" s="2">
        <f t="shared" si="173"/>
        <v>3170.6066666666666</v>
      </c>
      <c r="J1131" s="2">
        <f t="shared" si="176"/>
        <v>3145.7333333333336</v>
      </c>
      <c r="K1131" s="2">
        <f t="shared" si="177"/>
        <v>3243.8099999999995</v>
      </c>
      <c r="L1131" s="2">
        <f t="shared" si="178"/>
        <v>3462.4170833333333</v>
      </c>
      <c r="M1131" s="2">
        <f t="shared" si="169"/>
        <v>3404.3218750000001</v>
      </c>
      <c r="N1131" s="2">
        <f t="shared" si="174"/>
        <v>3370.1829861111109</v>
      </c>
      <c r="O1131" s="4" t="str">
        <f t="shared" si="175"/>
        <v>卖</v>
      </c>
      <c r="P1131" s="4" t="str">
        <f t="shared" si="171"/>
        <v/>
      </c>
      <c r="Q1131" s="3">
        <f>IF(O1130="买",E1131/E1130-1,0)-IF(P1131=1,计算结果!B$17,0)</f>
        <v>0</v>
      </c>
      <c r="R1131" s="2">
        <f t="shared" si="172"/>
        <v>5.6311167295806692</v>
      </c>
      <c r="S1131" s="3">
        <f>1-R1131/MAX(R$2:R1131)</f>
        <v>0.10288537455473035</v>
      </c>
    </row>
    <row r="1132" spans="1:19" x14ac:dyDescent="0.15">
      <c r="A1132" s="1">
        <v>40052</v>
      </c>
      <c r="B1132">
        <v>3149.57</v>
      </c>
      <c r="C1132">
        <v>3212.27</v>
      </c>
      <c r="D1132">
        <v>3116.89</v>
      </c>
      <c r="E1132" s="2">
        <v>3156.3</v>
      </c>
      <c r="F1132" s="16">
        <v>103604609024</v>
      </c>
      <c r="G1132" s="3">
        <f t="shared" si="170"/>
        <v>-5.0718858652308851E-3</v>
      </c>
      <c r="H1132" s="3">
        <f>1-E1132/MAX(E$2:E1132)</f>
        <v>0.46295855169128153</v>
      </c>
      <c r="I1132" s="2">
        <f t="shared" si="173"/>
        <v>3146.1733333333336</v>
      </c>
      <c r="J1132" s="2">
        <f t="shared" si="176"/>
        <v>3169.355</v>
      </c>
      <c r="K1132" s="2">
        <f t="shared" si="177"/>
        <v>3210.47</v>
      </c>
      <c r="L1132" s="2">
        <f t="shared" si="178"/>
        <v>3441.1145833333335</v>
      </c>
      <c r="M1132" s="2">
        <f t="shared" si="169"/>
        <v>3405.8581249999993</v>
      </c>
      <c r="N1132" s="2">
        <f t="shared" si="174"/>
        <v>3352.4809027777774</v>
      </c>
      <c r="O1132" s="4" t="str">
        <f t="shared" si="175"/>
        <v>卖</v>
      </c>
      <c r="P1132" s="4" t="str">
        <f t="shared" si="171"/>
        <v/>
      </c>
      <c r="Q1132" s="3">
        <f>IF(O1131="买",E1132/E1131-1,0)-IF(P1132=1,计算结果!B$17,0)</f>
        <v>0</v>
      </c>
      <c r="R1132" s="2">
        <f t="shared" si="172"/>
        <v>5.6311167295806692</v>
      </c>
      <c r="S1132" s="3">
        <f>1-R1132/MAX(R$2:R1132)</f>
        <v>0.10288537455473035</v>
      </c>
    </row>
    <row r="1133" spans="1:19" x14ac:dyDescent="0.15">
      <c r="A1133" s="1">
        <v>40053</v>
      </c>
      <c r="B1133">
        <v>3152.04</v>
      </c>
      <c r="C1133">
        <v>3168.19</v>
      </c>
      <c r="D1133">
        <v>3030.73</v>
      </c>
      <c r="E1133" s="2">
        <v>3046.78</v>
      </c>
      <c r="F1133" s="16">
        <v>108787277824</v>
      </c>
      <c r="G1133" s="3">
        <f t="shared" si="170"/>
        <v>-3.4698856255742427E-2</v>
      </c>
      <c r="H1133" s="3">
        <f>1-E1133/MAX(E$2:E1133)</f>
        <v>0.48159327570952148</v>
      </c>
      <c r="I1133" s="2">
        <f t="shared" si="173"/>
        <v>3125.1566666666672</v>
      </c>
      <c r="J1133" s="2">
        <f t="shared" si="176"/>
        <v>3153.0866666666661</v>
      </c>
      <c r="K1133" s="2">
        <f t="shared" si="177"/>
        <v>3181.2516666666666</v>
      </c>
      <c r="L1133" s="2">
        <f t="shared" si="178"/>
        <v>3412.0791666666664</v>
      </c>
      <c r="M1133" s="2">
        <f t="shared" si="169"/>
        <v>3405.0847916666662</v>
      </c>
      <c r="N1133" s="2">
        <f t="shared" si="174"/>
        <v>3332.8052083333332</v>
      </c>
      <c r="O1133" s="4" t="str">
        <f t="shared" si="175"/>
        <v>卖</v>
      </c>
      <c r="P1133" s="4" t="str">
        <f t="shared" si="171"/>
        <v/>
      </c>
      <c r="Q1133" s="3">
        <f>IF(O1132="买",E1133/E1132-1,0)-IF(P1133=1,计算结果!B$17,0)</f>
        <v>0</v>
      </c>
      <c r="R1133" s="2">
        <f t="shared" si="172"/>
        <v>5.6311167295806692</v>
      </c>
      <c r="S1133" s="3">
        <f>1-R1133/MAX(R$2:R1133)</f>
        <v>0.10288537455473035</v>
      </c>
    </row>
    <row r="1134" spans="1:19" x14ac:dyDescent="0.15">
      <c r="A1134" s="1">
        <v>40056</v>
      </c>
      <c r="B1134">
        <v>3003.54</v>
      </c>
      <c r="C1134">
        <v>3003.54</v>
      </c>
      <c r="D1134">
        <v>2825.77</v>
      </c>
      <c r="E1134" s="2">
        <v>2830.27</v>
      </c>
      <c r="F1134" s="16">
        <v>105568313344</v>
      </c>
      <c r="G1134" s="3">
        <f t="shared" si="170"/>
        <v>-7.1061907981541217E-2</v>
      </c>
      <c r="H1134" s="3">
        <f>1-E1134/MAX(E$2:E1134)</f>
        <v>0.51843224664806375</v>
      </c>
      <c r="I1134" s="2">
        <f t="shared" si="173"/>
        <v>3011.1166666666668</v>
      </c>
      <c r="J1134" s="2">
        <f t="shared" si="176"/>
        <v>3090.8616666666662</v>
      </c>
      <c r="K1134" s="2">
        <f t="shared" si="177"/>
        <v>3130.3724999999995</v>
      </c>
      <c r="L1134" s="2">
        <f t="shared" si="178"/>
        <v>3373.5145833333336</v>
      </c>
      <c r="M1134" s="2">
        <f t="shared" si="169"/>
        <v>3399.0335416666662</v>
      </c>
      <c r="N1134" s="2">
        <f t="shared" si="174"/>
        <v>3300.9735416666663</v>
      </c>
      <c r="O1134" s="4" t="str">
        <f t="shared" si="175"/>
        <v>卖</v>
      </c>
      <c r="P1134" s="4" t="str">
        <f t="shared" si="171"/>
        <v/>
      </c>
      <c r="Q1134" s="3">
        <f>IF(O1133="买",E1134/E1133-1,0)-IF(P1134=1,计算结果!B$17,0)</f>
        <v>0</v>
      </c>
      <c r="R1134" s="2">
        <f t="shared" si="172"/>
        <v>5.6311167295806692</v>
      </c>
      <c r="S1134" s="3">
        <f>1-R1134/MAX(R$2:R1134)</f>
        <v>0.10288537455473035</v>
      </c>
    </row>
    <row r="1135" spans="1:19" x14ac:dyDescent="0.15">
      <c r="A1135" s="1">
        <v>40057</v>
      </c>
      <c r="B1135">
        <v>2804.58</v>
      </c>
      <c r="C1135">
        <v>2901.28</v>
      </c>
      <c r="D1135">
        <v>2795.49</v>
      </c>
      <c r="E1135" s="2">
        <v>2843.7</v>
      </c>
      <c r="F1135" s="16">
        <v>87743217664</v>
      </c>
      <c r="G1135" s="3">
        <f t="shared" si="170"/>
        <v>4.7451303232552977E-3</v>
      </c>
      <c r="H1135" s="3">
        <f>1-E1135/MAX(E$2:E1135)</f>
        <v>0.51614714489893143</v>
      </c>
      <c r="I1135" s="2">
        <f t="shared" si="173"/>
        <v>2906.9166666666665</v>
      </c>
      <c r="J1135" s="2">
        <f t="shared" si="176"/>
        <v>3026.5450000000001</v>
      </c>
      <c r="K1135" s="2">
        <f t="shared" si="177"/>
        <v>3088.6424999999995</v>
      </c>
      <c r="L1135" s="2">
        <f t="shared" si="178"/>
        <v>3343.7308333333335</v>
      </c>
      <c r="M1135" s="2">
        <f t="shared" si="169"/>
        <v>3393.3206250000003</v>
      </c>
      <c r="N1135" s="2">
        <f t="shared" si="174"/>
        <v>3275.2313194444446</v>
      </c>
      <c r="O1135" s="4" t="str">
        <f t="shared" si="175"/>
        <v>卖</v>
      </c>
      <c r="P1135" s="4" t="str">
        <f t="shared" si="171"/>
        <v/>
      </c>
      <c r="Q1135" s="3">
        <f>IF(O1134="买",E1135/E1134-1,0)-IF(P1135=1,计算结果!B$17,0)</f>
        <v>0</v>
      </c>
      <c r="R1135" s="2">
        <f t="shared" si="172"/>
        <v>5.6311167295806692</v>
      </c>
      <c r="S1135" s="3">
        <f>1-R1135/MAX(R$2:R1135)</f>
        <v>0.10288537455473035</v>
      </c>
    </row>
    <row r="1136" spans="1:19" x14ac:dyDescent="0.15">
      <c r="A1136" s="1">
        <v>40058</v>
      </c>
      <c r="B1136">
        <v>2824.64</v>
      </c>
      <c r="C1136">
        <v>2904.79</v>
      </c>
      <c r="D1136">
        <v>2813.62</v>
      </c>
      <c r="E1136" s="2">
        <v>2890.93</v>
      </c>
      <c r="F1136" s="16">
        <v>76293193728</v>
      </c>
      <c r="G1136" s="3">
        <f t="shared" si="170"/>
        <v>1.6608643668460044E-2</v>
      </c>
      <c r="H1136" s="3">
        <f>1-E1136/MAX(E$2:E1136)</f>
        <v>0.50811100524059083</v>
      </c>
      <c r="I1136" s="2">
        <f t="shared" si="173"/>
        <v>2854.9666666666667</v>
      </c>
      <c r="J1136" s="2">
        <f t="shared" si="176"/>
        <v>2990.061666666667</v>
      </c>
      <c r="K1136" s="2">
        <f t="shared" si="177"/>
        <v>3067.8641666666663</v>
      </c>
      <c r="L1136" s="2">
        <f t="shared" si="178"/>
        <v>3312.7354166666664</v>
      </c>
      <c r="M1136" s="2">
        <f t="shared" si="169"/>
        <v>3388.3729166666672</v>
      </c>
      <c r="N1136" s="2">
        <f t="shared" si="174"/>
        <v>3256.3241666666668</v>
      </c>
      <c r="O1136" s="4" t="str">
        <f t="shared" si="175"/>
        <v>卖</v>
      </c>
      <c r="P1136" s="4" t="str">
        <f t="shared" si="171"/>
        <v/>
      </c>
      <c r="Q1136" s="3">
        <f>IF(O1135="买",E1136/E1135-1,0)-IF(P1136=1,计算结果!B$17,0)</f>
        <v>0</v>
      </c>
      <c r="R1136" s="2">
        <f t="shared" si="172"/>
        <v>5.6311167295806692</v>
      </c>
      <c r="S1136" s="3">
        <f>1-R1136/MAX(R$2:R1136)</f>
        <v>0.10288537455473035</v>
      </c>
    </row>
    <row r="1137" spans="1:19" x14ac:dyDescent="0.15">
      <c r="A1137" s="1">
        <v>40059</v>
      </c>
      <c r="B1137">
        <v>2898.45</v>
      </c>
      <c r="C1137">
        <v>3059.99</v>
      </c>
      <c r="D1137">
        <v>2892.65</v>
      </c>
      <c r="E1137" s="2">
        <v>3051.96</v>
      </c>
      <c r="F1137" s="16">
        <v>118821388288</v>
      </c>
      <c r="G1137" s="3">
        <f t="shared" si="170"/>
        <v>5.5701798383219314E-2</v>
      </c>
      <c r="H1137" s="3">
        <f>1-E1137/MAX(E$2:E1137)</f>
        <v>0.48071190362757776</v>
      </c>
      <c r="I1137" s="2">
        <f t="shared" si="173"/>
        <v>2928.8633333333332</v>
      </c>
      <c r="J1137" s="2">
        <f t="shared" si="176"/>
        <v>2969.99</v>
      </c>
      <c r="K1137" s="2">
        <f t="shared" si="177"/>
        <v>3057.8616666666662</v>
      </c>
      <c r="L1137" s="2">
        <f t="shared" si="178"/>
        <v>3284.2912500000002</v>
      </c>
      <c r="M1137" s="2">
        <f t="shared" si="169"/>
        <v>3385.7060416666668</v>
      </c>
      <c r="N1137" s="2">
        <f t="shared" si="174"/>
        <v>3242.6196527777774</v>
      </c>
      <c r="O1137" s="4" t="str">
        <f t="shared" si="175"/>
        <v>卖</v>
      </c>
      <c r="P1137" s="4" t="str">
        <f t="shared" si="171"/>
        <v/>
      </c>
      <c r="Q1137" s="3">
        <f>IF(O1136="买",E1137/E1136-1,0)-IF(P1137=1,计算结果!B$17,0)</f>
        <v>0</v>
      </c>
      <c r="R1137" s="2">
        <f t="shared" si="172"/>
        <v>5.6311167295806692</v>
      </c>
      <c r="S1137" s="3">
        <f>1-R1137/MAX(R$2:R1137)</f>
        <v>0.10288537455473035</v>
      </c>
    </row>
    <row r="1138" spans="1:19" x14ac:dyDescent="0.15">
      <c r="A1138" s="1">
        <v>40060</v>
      </c>
      <c r="B1138">
        <v>3055.35</v>
      </c>
      <c r="C1138">
        <v>3099.39</v>
      </c>
      <c r="D1138">
        <v>3038.99</v>
      </c>
      <c r="E1138" s="2">
        <v>3077.14</v>
      </c>
      <c r="F1138" s="16">
        <v>116181663744</v>
      </c>
      <c r="G1138" s="3">
        <f t="shared" si="170"/>
        <v>8.2504357855279764E-3</v>
      </c>
      <c r="H1138" s="3">
        <f>1-E1138/MAX(E$2:E1138)</f>
        <v>0.476427550534268</v>
      </c>
      <c r="I1138" s="2">
        <f t="shared" si="173"/>
        <v>3006.6766666666663</v>
      </c>
      <c r="J1138" s="2">
        <f t="shared" si="176"/>
        <v>2956.7966666666666</v>
      </c>
      <c r="K1138" s="2">
        <f t="shared" si="177"/>
        <v>3063.0758333333338</v>
      </c>
      <c r="L1138" s="2">
        <f t="shared" si="178"/>
        <v>3254.7124999999996</v>
      </c>
      <c r="M1138" s="2">
        <f t="shared" ref="M1138:M1201" si="179">AVERAGE(E1091:E1138)</f>
        <v>3383.8450000000007</v>
      </c>
      <c r="N1138" s="2">
        <f t="shared" si="174"/>
        <v>3233.8777777777782</v>
      </c>
      <c r="O1138" s="4" t="str">
        <f t="shared" si="175"/>
        <v>卖</v>
      </c>
      <c r="P1138" s="4" t="str">
        <f t="shared" si="171"/>
        <v/>
      </c>
      <c r="Q1138" s="3">
        <f>IF(O1137="买",E1138/E1137-1,0)-IF(P1138=1,计算结果!B$17,0)</f>
        <v>0</v>
      </c>
      <c r="R1138" s="2">
        <f t="shared" si="172"/>
        <v>5.6311167295806692</v>
      </c>
      <c r="S1138" s="3">
        <f>1-R1138/MAX(R$2:R1138)</f>
        <v>0.10288537455473035</v>
      </c>
    </row>
    <row r="1139" spans="1:19" x14ac:dyDescent="0.15">
      <c r="A1139" s="1">
        <v>40063</v>
      </c>
      <c r="B1139">
        <v>3097.79</v>
      </c>
      <c r="C1139">
        <v>3153.23</v>
      </c>
      <c r="D1139">
        <v>3078.13</v>
      </c>
      <c r="E1139" s="2">
        <v>3104.21</v>
      </c>
      <c r="F1139" s="16">
        <v>113813192704</v>
      </c>
      <c r="G1139" s="3">
        <f t="shared" si="170"/>
        <v>8.7971298023490352E-3</v>
      </c>
      <c r="H1139" s="3">
        <f>1-E1139/MAX(E$2:E1139)</f>
        <v>0.47182161573538417</v>
      </c>
      <c r="I1139" s="2">
        <f t="shared" si="173"/>
        <v>3077.7700000000004</v>
      </c>
      <c r="J1139" s="2">
        <f t="shared" si="176"/>
        <v>2966.3683333333333</v>
      </c>
      <c r="K1139" s="2">
        <f t="shared" si="177"/>
        <v>3059.7274999999995</v>
      </c>
      <c r="L1139" s="2">
        <f t="shared" si="178"/>
        <v>3226.2791666666672</v>
      </c>
      <c r="M1139" s="2">
        <f t="shared" si="179"/>
        <v>3381.0597916666666</v>
      </c>
      <c r="N1139" s="2">
        <f t="shared" si="174"/>
        <v>3222.3554861111111</v>
      </c>
      <c r="O1139" s="4" t="str">
        <f t="shared" si="175"/>
        <v>卖</v>
      </c>
      <c r="P1139" s="4" t="str">
        <f t="shared" si="171"/>
        <v/>
      </c>
      <c r="Q1139" s="3">
        <f>IF(O1138="买",E1139/E1138-1,0)-IF(P1139=1,计算结果!B$17,0)</f>
        <v>0</v>
      </c>
      <c r="R1139" s="2">
        <f t="shared" si="172"/>
        <v>5.6311167295806692</v>
      </c>
      <c r="S1139" s="3">
        <f>1-R1139/MAX(R$2:R1139)</f>
        <v>0.10288537455473035</v>
      </c>
    </row>
    <row r="1140" spans="1:19" x14ac:dyDescent="0.15">
      <c r="A1140" s="1">
        <v>40064</v>
      </c>
      <c r="B1140">
        <v>3084.2</v>
      </c>
      <c r="C1140">
        <v>3170.97</v>
      </c>
      <c r="D1140">
        <v>3047.3</v>
      </c>
      <c r="E1140" s="2">
        <v>3170.97</v>
      </c>
      <c r="F1140" s="16">
        <v>117969330176</v>
      </c>
      <c r="G1140" s="3">
        <f t="shared" si="170"/>
        <v>2.1506276959355031E-2</v>
      </c>
      <c r="H1140" s="3">
        <f>1-E1140/MAX(E$2:E1140)</f>
        <v>0.46046246511944466</v>
      </c>
      <c r="I1140" s="2">
        <f t="shared" si="173"/>
        <v>3117.44</v>
      </c>
      <c r="J1140" s="2">
        <f t="shared" si="176"/>
        <v>3023.1516666666666</v>
      </c>
      <c r="K1140" s="2">
        <f t="shared" si="177"/>
        <v>3057.0066666666667</v>
      </c>
      <c r="L1140" s="2">
        <f t="shared" si="178"/>
        <v>3202.530416666667</v>
      </c>
      <c r="M1140" s="2">
        <f t="shared" si="179"/>
        <v>3378.7391666666667</v>
      </c>
      <c r="N1140" s="2">
        <f t="shared" si="174"/>
        <v>3212.7587500000004</v>
      </c>
      <c r="O1140" s="4" t="str">
        <f t="shared" si="175"/>
        <v>卖</v>
      </c>
      <c r="P1140" s="4" t="str">
        <f t="shared" si="171"/>
        <v/>
      </c>
      <c r="Q1140" s="3">
        <f>IF(O1139="买",E1140/E1139-1,0)-IF(P1140=1,计算结果!B$17,0)</f>
        <v>0</v>
      </c>
      <c r="R1140" s="2">
        <f t="shared" si="172"/>
        <v>5.6311167295806692</v>
      </c>
      <c r="S1140" s="3">
        <f>1-R1140/MAX(R$2:R1140)</f>
        <v>0.10288537455473035</v>
      </c>
    </row>
    <row r="1141" spans="1:19" x14ac:dyDescent="0.15">
      <c r="A1141" s="1">
        <v>40065</v>
      </c>
      <c r="B1141">
        <v>3188.31</v>
      </c>
      <c r="C1141">
        <v>3207.39</v>
      </c>
      <c r="D1141">
        <v>3143.74</v>
      </c>
      <c r="E1141" s="2">
        <v>3194.91</v>
      </c>
      <c r="F1141" s="16">
        <v>131813703680</v>
      </c>
      <c r="G1141" s="3">
        <f t="shared" si="170"/>
        <v>7.5497403002866559E-3</v>
      </c>
      <c r="H1141" s="3">
        <f>1-E1141/MAX(E$2:E1141)</f>
        <v>0.45638909684883955</v>
      </c>
      <c r="I1141" s="2">
        <f t="shared" si="173"/>
        <v>3156.6966666666667</v>
      </c>
      <c r="J1141" s="2">
        <f t="shared" si="176"/>
        <v>3081.686666666666</v>
      </c>
      <c r="K1141" s="2">
        <f t="shared" si="177"/>
        <v>3054.1158333333333</v>
      </c>
      <c r="L1141" s="2">
        <f t="shared" si="178"/>
        <v>3183.021666666667</v>
      </c>
      <c r="M1141" s="2">
        <f t="shared" si="179"/>
        <v>3375.984375</v>
      </c>
      <c r="N1141" s="2">
        <f t="shared" si="174"/>
        <v>3204.3739583333336</v>
      </c>
      <c r="O1141" s="4" t="str">
        <f t="shared" si="175"/>
        <v>卖</v>
      </c>
      <c r="P1141" s="4" t="str">
        <f t="shared" si="171"/>
        <v/>
      </c>
      <c r="Q1141" s="3">
        <f>IF(O1140="买",E1141/E1140-1,0)-IF(P1141=1,计算结果!B$17,0)</f>
        <v>0</v>
      </c>
      <c r="R1141" s="2">
        <f t="shared" si="172"/>
        <v>5.6311167295806692</v>
      </c>
      <c r="S1141" s="3">
        <f>1-R1141/MAX(R$2:R1141)</f>
        <v>0.10288537455473035</v>
      </c>
    </row>
    <row r="1142" spans="1:19" x14ac:dyDescent="0.15">
      <c r="A1142" s="1">
        <v>40066</v>
      </c>
      <c r="B1142">
        <v>3179.19</v>
      </c>
      <c r="C1142">
        <v>3204.12</v>
      </c>
      <c r="D1142">
        <v>3150.17</v>
      </c>
      <c r="E1142" s="2">
        <v>3162.91</v>
      </c>
      <c r="F1142" s="16">
        <v>91467423744</v>
      </c>
      <c r="G1142" s="3">
        <f t="shared" si="170"/>
        <v>-1.0015931591187188E-2</v>
      </c>
      <c r="H1142" s="3">
        <f>1-E1142/MAX(E$2:E1142)</f>
        <v>0.46183386646702507</v>
      </c>
      <c r="I1142" s="2">
        <f t="shared" si="173"/>
        <v>3176.2633333333329</v>
      </c>
      <c r="J1142" s="2">
        <f t="shared" si="176"/>
        <v>3127.0166666666664</v>
      </c>
      <c r="K1142" s="2">
        <f t="shared" si="177"/>
        <v>3058.5391666666669</v>
      </c>
      <c r="L1142" s="2">
        <f t="shared" si="178"/>
        <v>3166.6808333333338</v>
      </c>
      <c r="M1142" s="2">
        <f t="shared" si="179"/>
        <v>3371.5710416666666</v>
      </c>
      <c r="N1142" s="2">
        <f t="shared" si="174"/>
        <v>3198.9303472222223</v>
      </c>
      <c r="O1142" s="4" t="str">
        <f t="shared" si="175"/>
        <v>卖</v>
      </c>
      <c r="P1142" s="4" t="str">
        <f t="shared" si="171"/>
        <v/>
      </c>
      <c r="Q1142" s="3">
        <f>IF(O1141="买",E1142/E1141-1,0)-IF(P1142=1,计算结果!B$17,0)</f>
        <v>0</v>
      </c>
      <c r="R1142" s="2">
        <f t="shared" si="172"/>
        <v>5.6311167295806692</v>
      </c>
      <c r="S1142" s="3">
        <f>1-R1142/MAX(R$2:R1142)</f>
        <v>0.10288537455473035</v>
      </c>
    </row>
    <row r="1143" spans="1:19" x14ac:dyDescent="0.15">
      <c r="A1143" s="1">
        <v>40067</v>
      </c>
      <c r="B1143">
        <v>3152.81</v>
      </c>
      <c r="C1143">
        <v>3253.45</v>
      </c>
      <c r="D1143">
        <v>3152.69</v>
      </c>
      <c r="E1143" s="2">
        <v>3238.13</v>
      </c>
      <c r="F1143" s="16">
        <v>108989358080</v>
      </c>
      <c r="G1143" s="3">
        <f t="shared" si="170"/>
        <v>2.3781897050501044E-2</v>
      </c>
      <c r="H1143" s="3">
        <f>1-E1143/MAX(E$2:E1143)</f>
        <v>0.44903525488327767</v>
      </c>
      <c r="I1143" s="2">
        <f t="shared" si="173"/>
        <v>3198.65</v>
      </c>
      <c r="J1143" s="2">
        <f t="shared" si="176"/>
        <v>3158.0450000000001</v>
      </c>
      <c r="K1143" s="2">
        <f t="shared" si="177"/>
        <v>3064.0174999999999</v>
      </c>
      <c r="L1143" s="2">
        <f t="shared" si="178"/>
        <v>3153.9137499999997</v>
      </c>
      <c r="M1143" s="2">
        <f t="shared" si="179"/>
        <v>3369.4385416666678</v>
      </c>
      <c r="N1143" s="2">
        <f t="shared" si="174"/>
        <v>3195.7899305555561</v>
      </c>
      <c r="O1143" s="4" t="str">
        <f t="shared" si="175"/>
        <v>买</v>
      </c>
      <c r="P1143" s="4">
        <f t="shared" si="171"/>
        <v>1</v>
      </c>
      <c r="Q1143" s="3">
        <f>IF(O1142="买",E1143/E1142-1,0)-IF(P1143=1,计算结果!B$17,0)</f>
        <v>0</v>
      </c>
      <c r="R1143" s="2">
        <f t="shared" si="172"/>
        <v>5.6311167295806692</v>
      </c>
      <c r="S1143" s="3">
        <f>1-R1143/MAX(R$2:R1143)</f>
        <v>0.10288537455473035</v>
      </c>
    </row>
    <row r="1144" spans="1:19" x14ac:dyDescent="0.15">
      <c r="A1144" s="1">
        <v>40070</v>
      </c>
      <c r="B1144">
        <v>3248.35</v>
      </c>
      <c r="C1144">
        <v>3298.91</v>
      </c>
      <c r="D1144">
        <v>3240.53</v>
      </c>
      <c r="E1144" s="2">
        <v>3293.39</v>
      </c>
      <c r="F1144" s="16">
        <v>117064810496</v>
      </c>
      <c r="G1144" s="3">
        <f t="shared" si="170"/>
        <v>1.7065405033151793E-2</v>
      </c>
      <c r="H1144" s="3">
        <f>1-E1144/MAX(E$2:E1144)</f>
        <v>0.43963281834887358</v>
      </c>
      <c r="I1144" s="2">
        <f t="shared" si="173"/>
        <v>3231.4766666666669</v>
      </c>
      <c r="J1144" s="2">
        <f t="shared" si="176"/>
        <v>3194.0866666666666</v>
      </c>
      <c r="K1144" s="2">
        <f t="shared" si="177"/>
        <v>3075.4416666666662</v>
      </c>
      <c r="L1144" s="2">
        <f t="shared" si="178"/>
        <v>3142.9558333333334</v>
      </c>
      <c r="M1144" s="2">
        <f t="shared" si="179"/>
        <v>3368.2118750000009</v>
      </c>
      <c r="N1144" s="2">
        <f t="shared" si="174"/>
        <v>3195.5364583333335</v>
      </c>
      <c r="O1144" s="4" t="str">
        <f t="shared" si="175"/>
        <v>买</v>
      </c>
      <c r="P1144" s="4" t="str">
        <f t="shared" si="171"/>
        <v/>
      </c>
      <c r="Q1144" s="3">
        <f>IF(O1143="买",E1144/E1143-1,0)-IF(P1144=1,计算结果!B$17,0)</f>
        <v>1.7065405033151793E-2</v>
      </c>
      <c r="R1144" s="2">
        <f t="shared" si="172"/>
        <v>5.7272140173599206</v>
      </c>
      <c r="S1144" s="3">
        <f>1-R1144/MAX(R$2:R1144)</f>
        <v>8.7575750110342576E-2</v>
      </c>
    </row>
    <row r="1145" spans="1:19" x14ac:dyDescent="0.15">
      <c r="A1145" s="1">
        <v>40071</v>
      </c>
      <c r="B1145">
        <v>3298.81</v>
      </c>
      <c r="C1145">
        <v>3325.74</v>
      </c>
      <c r="D1145">
        <v>3264.95</v>
      </c>
      <c r="E1145" s="2">
        <v>3302.64</v>
      </c>
      <c r="F1145" s="16">
        <v>116411498496</v>
      </c>
      <c r="G1145" s="3">
        <f t="shared" si="170"/>
        <v>2.8086561263622745E-3</v>
      </c>
      <c r="H1145" s="3">
        <f>1-E1145/MAX(E$2:E1145)</f>
        <v>0.43805893963111686</v>
      </c>
      <c r="I1145" s="2">
        <f t="shared" si="173"/>
        <v>3278.0533333333333</v>
      </c>
      <c r="J1145" s="2">
        <f t="shared" si="176"/>
        <v>3227.1583333333328</v>
      </c>
      <c r="K1145" s="2">
        <f t="shared" si="177"/>
        <v>3096.7633333333338</v>
      </c>
      <c r="L1145" s="2">
        <f t="shared" si="178"/>
        <v>3139.0074999999997</v>
      </c>
      <c r="M1145" s="2">
        <f t="shared" si="179"/>
        <v>3366.2606250000013</v>
      </c>
      <c r="N1145" s="2">
        <f t="shared" si="174"/>
        <v>3200.6771527777782</v>
      </c>
      <c r="O1145" s="4" t="str">
        <f t="shared" si="175"/>
        <v>买</v>
      </c>
      <c r="P1145" s="4" t="str">
        <f t="shared" si="171"/>
        <v/>
      </c>
      <c r="Q1145" s="3">
        <f>IF(O1144="买",E1145/E1144-1,0)-IF(P1145=1,计算结果!B$17,0)</f>
        <v>2.8086561263622745E-3</v>
      </c>
      <c r="R1145" s="2">
        <f t="shared" si="172"/>
        <v>5.7432997920967663</v>
      </c>
      <c r="S1145" s="3">
        <f>1-R1145/MAX(R$2:R1145)</f>
        <v>8.5013064151048479E-2</v>
      </c>
    </row>
    <row r="1146" spans="1:19" x14ac:dyDescent="0.15">
      <c r="A1146" s="1">
        <v>40072</v>
      </c>
      <c r="B1146">
        <v>3290.39</v>
      </c>
      <c r="C1146">
        <v>3296.94</v>
      </c>
      <c r="D1146">
        <v>3212.45</v>
      </c>
      <c r="E1146" s="2">
        <v>3258.24</v>
      </c>
      <c r="F1146" s="16">
        <v>123641479168</v>
      </c>
      <c r="G1146" s="3">
        <f t="shared" si="170"/>
        <v>-1.3443790422207669E-2</v>
      </c>
      <c r="H1146" s="3">
        <f>1-E1146/MAX(E$2:E1146)</f>
        <v>0.44561355747634934</v>
      </c>
      <c r="I1146" s="2">
        <f t="shared" si="173"/>
        <v>3284.7566666666667</v>
      </c>
      <c r="J1146" s="2">
        <f t="shared" si="176"/>
        <v>3241.7033333333334</v>
      </c>
      <c r="K1146" s="2">
        <f t="shared" si="177"/>
        <v>3132.4274999999998</v>
      </c>
      <c r="L1146" s="2">
        <f t="shared" si="178"/>
        <v>3131.4</v>
      </c>
      <c r="M1146" s="2">
        <f t="shared" si="179"/>
        <v>3363.3425000000011</v>
      </c>
      <c r="N1146" s="2">
        <f t="shared" si="174"/>
        <v>3209.0566666666668</v>
      </c>
      <c r="O1146" s="4" t="str">
        <f t="shared" si="175"/>
        <v>买</v>
      </c>
      <c r="P1146" s="4" t="str">
        <f t="shared" si="171"/>
        <v/>
      </c>
      <c r="Q1146" s="3">
        <f>IF(O1145="买",E1146/E1145-1,0)-IF(P1146=1,计算结果!B$17,0)</f>
        <v>-1.3443790422207669E-2</v>
      </c>
      <c r="R1146" s="2">
        <f t="shared" si="172"/>
        <v>5.6660880733599086</v>
      </c>
      <c r="S1146" s="3">
        <f>1-R1146/MAX(R$2:R1146)</f>
        <v>9.7313956755659681E-2</v>
      </c>
    </row>
    <row r="1147" spans="1:19" x14ac:dyDescent="0.15">
      <c r="A1147" s="1">
        <v>40073</v>
      </c>
      <c r="B1147">
        <v>3274.58</v>
      </c>
      <c r="C1147">
        <v>3329.12</v>
      </c>
      <c r="D1147">
        <v>3274.58</v>
      </c>
      <c r="E1147" s="2">
        <v>3320.1</v>
      </c>
      <c r="F1147" s="16">
        <v>125326000128</v>
      </c>
      <c r="G1147" s="3">
        <f t="shared" si="170"/>
        <v>1.8985710076605766E-2</v>
      </c>
      <c r="H1147" s="3">
        <f>1-E1147/MAX(E$2:E1147)</f>
        <v>0.43508813720819439</v>
      </c>
      <c r="I1147" s="2">
        <f t="shared" si="173"/>
        <v>3293.66</v>
      </c>
      <c r="J1147" s="2">
        <f t="shared" si="176"/>
        <v>3262.5683333333332</v>
      </c>
      <c r="K1147" s="2">
        <f t="shared" si="177"/>
        <v>3172.1274999999991</v>
      </c>
      <c r="L1147" s="2">
        <f t="shared" si="178"/>
        <v>3130.3850000000002</v>
      </c>
      <c r="M1147" s="2">
        <f t="shared" si="179"/>
        <v>3362.490208333335</v>
      </c>
      <c r="N1147" s="2">
        <f t="shared" si="174"/>
        <v>3221.6675694444443</v>
      </c>
      <c r="O1147" s="4" t="str">
        <f t="shared" si="175"/>
        <v>买</v>
      </c>
      <c r="P1147" s="4" t="str">
        <f t="shared" si="171"/>
        <v/>
      </c>
      <c r="Q1147" s="3">
        <f>IF(O1146="买",E1147/E1146-1,0)-IF(P1147=1,计算结果!B$17,0)</f>
        <v>1.8985710076605766E-2</v>
      </c>
      <c r="R1147" s="2">
        <f t="shared" si="172"/>
        <v>5.7736627787892338</v>
      </c>
      <c r="S1147" s="3">
        <f>1-R1147/MAX(R$2:R1147)</f>
        <v>8.0175821248424262E-2</v>
      </c>
    </row>
    <row r="1148" spans="1:19" x14ac:dyDescent="0.15">
      <c r="A1148" s="1">
        <v>40074</v>
      </c>
      <c r="B1148">
        <v>3325.06</v>
      </c>
      <c r="C1148">
        <v>3330.43</v>
      </c>
      <c r="D1148">
        <v>3170.96</v>
      </c>
      <c r="E1148" s="2">
        <v>3199.69</v>
      </c>
      <c r="F1148" s="16">
        <v>131631980544</v>
      </c>
      <c r="G1148" s="3">
        <f t="shared" si="170"/>
        <v>-3.6266979910243635E-2</v>
      </c>
      <c r="H1148" s="3">
        <f>1-E1148/MAX(E$2:E1148)</f>
        <v>0.45557578438712309</v>
      </c>
      <c r="I1148" s="2">
        <f t="shared" si="173"/>
        <v>3259.3433333333337</v>
      </c>
      <c r="J1148" s="2">
        <f t="shared" si="176"/>
        <v>3268.6983333333333</v>
      </c>
      <c r="K1148" s="2">
        <f t="shared" si="177"/>
        <v>3197.8575000000001</v>
      </c>
      <c r="L1148" s="2">
        <f t="shared" si="178"/>
        <v>3132.8608333333336</v>
      </c>
      <c r="M1148" s="2">
        <f t="shared" si="179"/>
        <v>3357.1764583333352</v>
      </c>
      <c r="N1148" s="2">
        <f t="shared" si="174"/>
        <v>3229.2982638888898</v>
      </c>
      <c r="O1148" s="4" t="str">
        <f t="shared" si="175"/>
        <v>卖</v>
      </c>
      <c r="P1148" s="4">
        <f t="shared" si="171"/>
        <v>1</v>
      </c>
      <c r="Q1148" s="3">
        <f>IF(O1147="买",E1148/E1147-1,0)-IF(P1148=1,计算结果!B$17,0)</f>
        <v>-3.6266979910243635E-2</v>
      </c>
      <c r="R1148" s="2">
        <f t="shared" si="172"/>
        <v>5.5642694667823633</v>
      </c>
      <c r="S1148" s="3">
        <f>1-R1148/MAX(R$2:R1148)</f>
        <v>0.11353506626016396</v>
      </c>
    </row>
    <row r="1149" spans="1:19" x14ac:dyDescent="0.15">
      <c r="A1149" s="1">
        <v>40077</v>
      </c>
      <c r="B1149">
        <v>3163.51</v>
      </c>
      <c r="C1149">
        <v>3210.64</v>
      </c>
      <c r="D1149">
        <v>3090.61</v>
      </c>
      <c r="E1149" s="2">
        <v>3208.6</v>
      </c>
      <c r="F1149" s="16">
        <v>99685179392</v>
      </c>
      <c r="G1149" s="3">
        <f t="shared" si="170"/>
        <v>2.7846447624613191E-3</v>
      </c>
      <c r="H1149" s="3">
        <f>1-E1149/MAX(E$2:E1149)</f>
        <v>0.4540597563465596</v>
      </c>
      <c r="I1149" s="2">
        <f t="shared" si="173"/>
        <v>3242.7966666666666</v>
      </c>
      <c r="J1149" s="2">
        <f t="shared" si="176"/>
        <v>3263.7766666666666</v>
      </c>
      <c r="K1149" s="2">
        <f t="shared" si="177"/>
        <v>3210.9108333333334</v>
      </c>
      <c r="L1149" s="2">
        <f t="shared" si="178"/>
        <v>3134.38625</v>
      </c>
      <c r="M1149" s="2">
        <f t="shared" si="179"/>
        <v>3351.2452083333351</v>
      </c>
      <c r="N1149" s="2">
        <f t="shared" si="174"/>
        <v>3232.1807638888895</v>
      </c>
      <c r="O1149" s="4" t="str">
        <f t="shared" si="175"/>
        <v>卖</v>
      </c>
      <c r="P1149" s="4" t="str">
        <f t="shared" si="171"/>
        <v/>
      </c>
      <c r="Q1149" s="3">
        <f>IF(O1148="买",E1149/E1148-1,0)-IF(P1149=1,计算结果!B$17,0)</f>
        <v>0</v>
      </c>
      <c r="R1149" s="2">
        <f t="shared" si="172"/>
        <v>5.5642694667823633</v>
      </c>
      <c r="S1149" s="3">
        <f>1-R1149/MAX(R$2:R1149)</f>
        <v>0.11353506626016396</v>
      </c>
    </row>
    <row r="1150" spans="1:19" x14ac:dyDescent="0.15">
      <c r="A1150" s="1">
        <v>40078</v>
      </c>
      <c r="B1150">
        <v>3196.01</v>
      </c>
      <c r="C1150">
        <v>3237.22</v>
      </c>
      <c r="D1150">
        <v>3131.02</v>
      </c>
      <c r="E1150" s="2">
        <v>3131.03</v>
      </c>
      <c r="F1150" s="16">
        <v>101633736704</v>
      </c>
      <c r="G1150" s="3">
        <f t="shared" si="170"/>
        <v>-2.4175652932743152E-2</v>
      </c>
      <c r="H1150" s="3">
        <f>1-E1150/MAX(E$2:E1150)</f>
        <v>0.46725821819914237</v>
      </c>
      <c r="I1150" s="2">
        <f t="shared" si="173"/>
        <v>3179.7733333333331</v>
      </c>
      <c r="J1150" s="2">
        <f t="shared" si="176"/>
        <v>3236.7166666666667</v>
      </c>
      <c r="K1150" s="2">
        <f t="shared" si="177"/>
        <v>3215.4016666666666</v>
      </c>
      <c r="L1150" s="2">
        <f t="shared" si="178"/>
        <v>3139.2387500000004</v>
      </c>
      <c r="M1150" s="2">
        <f t="shared" si="179"/>
        <v>3343.5325000000016</v>
      </c>
      <c r="N1150" s="2">
        <f t="shared" si="174"/>
        <v>3232.7243055555559</v>
      </c>
      <c r="O1150" s="4" t="str">
        <f t="shared" si="175"/>
        <v>卖</v>
      </c>
      <c r="P1150" s="4" t="str">
        <f t="shared" si="171"/>
        <v/>
      </c>
      <c r="Q1150" s="3">
        <f>IF(O1149="买",E1150/E1149-1,0)-IF(P1150=1,计算结果!B$17,0)</f>
        <v>0</v>
      </c>
      <c r="R1150" s="2">
        <f t="shared" si="172"/>
        <v>5.5642694667823633</v>
      </c>
      <c r="S1150" s="3">
        <f>1-R1150/MAX(R$2:R1150)</f>
        <v>0.11353506626016396</v>
      </c>
    </row>
    <row r="1151" spans="1:19" x14ac:dyDescent="0.15">
      <c r="A1151" s="1">
        <v>40079</v>
      </c>
      <c r="B1151">
        <v>3130.14</v>
      </c>
      <c r="C1151">
        <v>3159.17</v>
      </c>
      <c r="D1151">
        <v>3041.42</v>
      </c>
      <c r="E1151" s="2">
        <v>3060.07</v>
      </c>
      <c r="F1151" s="16">
        <v>89049563136</v>
      </c>
      <c r="G1151" s="3">
        <f t="shared" si="170"/>
        <v>-2.2663468571045287E-2</v>
      </c>
      <c r="H1151" s="3">
        <f>1-E1151/MAX(E$2:E1151)</f>
        <v>0.4793319948274688</v>
      </c>
      <c r="I1151" s="2">
        <f t="shared" si="173"/>
        <v>3133.2333333333336</v>
      </c>
      <c r="J1151" s="2">
        <f t="shared" si="176"/>
        <v>3196.2883333333339</v>
      </c>
      <c r="K1151" s="2">
        <f t="shared" si="177"/>
        <v>3211.7233333333329</v>
      </c>
      <c r="L1151" s="2">
        <f t="shared" si="178"/>
        <v>3135.7254166666667</v>
      </c>
      <c r="M1151" s="2">
        <f t="shared" si="179"/>
        <v>3333.9545833333354</v>
      </c>
      <c r="N1151" s="2">
        <f t="shared" si="174"/>
        <v>3227.1344444444453</v>
      </c>
      <c r="O1151" s="4" t="str">
        <f t="shared" si="175"/>
        <v>卖</v>
      </c>
      <c r="P1151" s="4" t="str">
        <f t="shared" si="171"/>
        <v/>
      </c>
      <c r="Q1151" s="3">
        <f>IF(O1150="买",E1151/E1150-1,0)-IF(P1151=1,计算结果!B$17,0)</f>
        <v>0</v>
      </c>
      <c r="R1151" s="2">
        <f t="shared" si="172"/>
        <v>5.5642694667823633</v>
      </c>
      <c r="S1151" s="3">
        <f>1-R1151/MAX(R$2:R1151)</f>
        <v>0.11353506626016396</v>
      </c>
    </row>
    <row r="1152" spans="1:19" x14ac:dyDescent="0.15">
      <c r="A1152" s="1">
        <v>40080</v>
      </c>
      <c r="B1152">
        <v>3041.82</v>
      </c>
      <c r="C1152">
        <v>3122.05</v>
      </c>
      <c r="D1152">
        <v>2989.24</v>
      </c>
      <c r="E1152" s="2">
        <v>3080.93</v>
      </c>
      <c r="F1152" s="16">
        <v>86891307008</v>
      </c>
      <c r="G1152" s="3">
        <f t="shared" si="170"/>
        <v>6.8168375233246259E-3</v>
      </c>
      <c r="H1152" s="3">
        <f>1-E1152/MAX(E$2:E1152)</f>
        <v>0.47578268563261417</v>
      </c>
      <c r="I1152" s="2">
        <f t="shared" si="173"/>
        <v>3090.6766666666667</v>
      </c>
      <c r="J1152" s="2">
        <f t="shared" si="176"/>
        <v>3166.7366666666662</v>
      </c>
      <c r="K1152" s="2">
        <f t="shared" si="177"/>
        <v>3204.22</v>
      </c>
      <c r="L1152" s="2">
        <f t="shared" si="178"/>
        <v>3130.6133333333332</v>
      </c>
      <c r="M1152" s="2">
        <f t="shared" si="179"/>
        <v>3323.3256250000013</v>
      </c>
      <c r="N1152" s="2">
        <f t="shared" si="174"/>
        <v>3219.3863194444443</v>
      </c>
      <c r="O1152" s="4" t="str">
        <f t="shared" si="175"/>
        <v>卖</v>
      </c>
      <c r="P1152" s="4" t="str">
        <f t="shared" si="171"/>
        <v/>
      </c>
      <c r="Q1152" s="3">
        <f>IF(O1151="买",E1152/E1151-1,0)-IF(P1152=1,计算结果!B$17,0)</f>
        <v>0</v>
      </c>
      <c r="R1152" s="2">
        <f t="shared" si="172"/>
        <v>5.5642694667823633</v>
      </c>
      <c r="S1152" s="3">
        <f>1-R1152/MAX(R$2:R1152)</f>
        <v>0.11353506626016396</v>
      </c>
    </row>
    <row r="1153" spans="1:19" x14ac:dyDescent="0.15">
      <c r="A1153" s="1">
        <v>40081</v>
      </c>
      <c r="B1153">
        <v>3057.11</v>
      </c>
      <c r="C1153">
        <v>3090.07</v>
      </c>
      <c r="D1153">
        <v>3028.41</v>
      </c>
      <c r="E1153" s="2">
        <v>3058.53</v>
      </c>
      <c r="F1153" s="16">
        <v>60733022208</v>
      </c>
      <c r="G1153" s="3">
        <f t="shared" si="170"/>
        <v>-7.270531949768344E-3</v>
      </c>
      <c r="H1153" s="3">
        <f>1-E1153/MAX(E$2:E1153)</f>
        <v>0.47959402436534404</v>
      </c>
      <c r="I1153" s="2">
        <f t="shared" si="173"/>
        <v>3066.51</v>
      </c>
      <c r="J1153" s="2">
        <f t="shared" si="176"/>
        <v>3123.1416666666664</v>
      </c>
      <c r="K1153" s="2">
        <f t="shared" si="177"/>
        <v>3192.8549999999996</v>
      </c>
      <c r="L1153" s="2">
        <f t="shared" si="178"/>
        <v>3123.4854166666664</v>
      </c>
      <c r="M1153" s="2">
        <f t="shared" si="179"/>
        <v>3313.2985416666675</v>
      </c>
      <c r="N1153" s="2">
        <f t="shared" si="174"/>
        <v>3209.8796527777777</v>
      </c>
      <c r="O1153" s="4" t="str">
        <f t="shared" si="175"/>
        <v>卖</v>
      </c>
      <c r="P1153" s="4" t="str">
        <f t="shared" si="171"/>
        <v/>
      </c>
      <c r="Q1153" s="3">
        <f>IF(O1152="买",E1153/E1152-1,0)-IF(P1153=1,计算结果!B$17,0)</f>
        <v>0</v>
      </c>
      <c r="R1153" s="2">
        <f t="shared" si="172"/>
        <v>5.5642694667823633</v>
      </c>
      <c r="S1153" s="3">
        <f>1-R1153/MAX(R$2:R1153)</f>
        <v>0.11353506626016396</v>
      </c>
    </row>
    <row r="1154" spans="1:19" x14ac:dyDescent="0.15">
      <c r="A1154" s="1">
        <v>40084</v>
      </c>
      <c r="B1154">
        <v>3066.37</v>
      </c>
      <c r="C1154">
        <v>3088.08</v>
      </c>
      <c r="D1154">
        <v>2959.74</v>
      </c>
      <c r="E1154" s="2">
        <v>2972.64</v>
      </c>
      <c r="F1154" s="16">
        <v>54593200128</v>
      </c>
      <c r="G1154" s="3">
        <f t="shared" si="170"/>
        <v>-2.8082117880158242E-2</v>
      </c>
      <c r="H1154" s="3">
        <f>1-E1154/MAX(E$2:E1154)</f>
        <v>0.49420812631865518</v>
      </c>
      <c r="I1154" s="2">
        <f t="shared" si="173"/>
        <v>3037.3666666666668</v>
      </c>
      <c r="J1154" s="2">
        <f t="shared" si="176"/>
        <v>3085.3000000000006</v>
      </c>
      <c r="K1154" s="2">
        <f t="shared" si="177"/>
        <v>3176.9991666666665</v>
      </c>
      <c r="L1154" s="2">
        <f t="shared" si="178"/>
        <v>3117.7691666666665</v>
      </c>
      <c r="M1154" s="2">
        <f t="shared" si="179"/>
        <v>3300.0843750000008</v>
      </c>
      <c r="N1154" s="2">
        <f t="shared" si="174"/>
        <v>3198.2842361111111</v>
      </c>
      <c r="O1154" s="4" t="str">
        <f t="shared" si="175"/>
        <v>卖</v>
      </c>
      <c r="P1154" s="4" t="str">
        <f t="shared" si="171"/>
        <v/>
      </c>
      <c r="Q1154" s="3">
        <f>IF(O1153="买",E1154/E1153-1,0)-IF(P1154=1,计算结果!B$17,0)</f>
        <v>0</v>
      </c>
      <c r="R1154" s="2">
        <f t="shared" si="172"/>
        <v>5.5642694667823633</v>
      </c>
      <c r="S1154" s="3">
        <f>1-R1154/MAX(R$2:R1154)</f>
        <v>0.11353506626016396</v>
      </c>
    </row>
    <row r="1155" spans="1:19" x14ac:dyDescent="0.15">
      <c r="A1155" s="1">
        <v>40085</v>
      </c>
      <c r="B1155">
        <v>2975.53</v>
      </c>
      <c r="C1155">
        <v>2998.55</v>
      </c>
      <c r="D1155">
        <v>2923.93</v>
      </c>
      <c r="E1155" s="2">
        <v>2972.29</v>
      </c>
      <c r="F1155" s="16">
        <v>56674418688</v>
      </c>
      <c r="G1155" s="3">
        <f t="shared" ref="G1155:G1218" si="180">E1155/E1154-1</f>
        <v>-1.1774045965873281E-4</v>
      </c>
      <c r="H1155" s="3">
        <f>1-E1155/MAX(E$2:E1155)</f>
        <v>0.494267678486354</v>
      </c>
      <c r="I1155" s="2">
        <f t="shared" si="173"/>
        <v>3001.1533333333332</v>
      </c>
      <c r="J1155" s="2">
        <f t="shared" si="176"/>
        <v>3045.9150000000004</v>
      </c>
      <c r="K1155" s="2">
        <f t="shared" si="177"/>
        <v>3154.8458333333333</v>
      </c>
      <c r="L1155" s="2">
        <f t="shared" si="178"/>
        <v>3109.4316666666659</v>
      </c>
      <c r="M1155" s="2">
        <f t="shared" si="179"/>
        <v>3285.924375000001</v>
      </c>
      <c r="N1155" s="2">
        <f t="shared" si="174"/>
        <v>3183.4006250000002</v>
      </c>
      <c r="O1155" s="4" t="str">
        <f t="shared" si="175"/>
        <v>卖</v>
      </c>
      <c r="P1155" s="4" t="str">
        <f t="shared" si="171"/>
        <v/>
      </c>
      <c r="Q1155" s="3">
        <f>IF(O1154="买",E1155/E1154-1,0)-IF(P1155=1,计算结果!B$17,0)</f>
        <v>0</v>
      </c>
      <c r="R1155" s="2">
        <f t="shared" si="172"/>
        <v>5.5642694667823633</v>
      </c>
      <c r="S1155" s="3">
        <f>1-R1155/MAX(R$2:R1155)</f>
        <v>0.11353506626016396</v>
      </c>
    </row>
    <row r="1156" spans="1:19" x14ac:dyDescent="0.15">
      <c r="A1156" s="1">
        <v>40086</v>
      </c>
      <c r="B1156">
        <v>2992.98</v>
      </c>
      <c r="C1156">
        <v>3033.74</v>
      </c>
      <c r="D1156">
        <v>2988.29</v>
      </c>
      <c r="E1156" s="2">
        <v>3004.8</v>
      </c>
      <c r="F1156" s="16">
        <v>54803607552</v>
      </c>
      <c r="G1156" s="3">
        <f t="shared" si="180"/>
        <v>1.0937694504910445E-2</v>
      </c>
      <c r="H1156" s="3">
        <f>1-E1156/MAX(E$2:E1156)</f>
        <v>0.4887361328523786</v>
      </c>
      <c r="I1156" s="2">
        <f t="shared" si="173"/>
        <v>2983.2433333333333</v>
      </c>
      <c r="J1156" s="2">
        <f t="shared" si="176"/>
        <v>3024.8766666666666</v>
      </c>
      <c r="K1156" s="2">
        <f t="shared" si="177"/>
        <v>3130.7966666666666</v>
      </c>
      <c r="L1156" s="2">
        <f t="shared" si="178"/>
        <v>3103.1191666666659</v>
      </c>
      <c r="M1156" s="2">
        <f t="shared" si="179"/>
        <v>3272.1168750000011</v>
      </c>
      <c r="N1156" s="2">
        <f t="shared" si="174"/>
        <v>3168.6775694444445</v>
      </c>
      <c r="O1156" s="4" t="str">
        <f t="shared" si="175"/>
        <v>卖</v>
      </c>
      <c r="P1156" s="4" t="str">
        <f t="shared" ref="P1156:P1219" si="181">IF(O1155&lt;&gt;O1156,1,"")</f>
        <v/>
      </c>
      <c r="Q1156" s="3">
        <f>IF(O1155="买",E1156/E1155-1,0)-IF(P1156=1,计算结果!B$17,0)</f>
        <v>0</v>
      </c>
      <c r="R1156" s="2">
        <f t="shared" ref="R1156:R1219" si="182">IFERROR(R1155*(1+Q1156),R1155)</f>
        <v>5.5642694667823633</v>
      </c>
      <c r="S1156" s="3">
        <f>1-R1156/MAX(R$2:R1156)</f>
        <v>0.11353506626016396</v>
      </c>
    </row>
    <row r="1157" spans="1:19" x14ac:dyDescent="0.15">
      <c r="A1157" s="1">
        <v>40095</v>
      </c>
      <c r="B1157">
        <v>3078.75</v>
      </c>
      <c r="C1157">
        <v>3164.03</v>
      </c>
      <c r="D1157">
        <v>3071.27</v>
      </c>
      <c r="E1157" s="2">
        <v>3163.71</v>
      </c>
      <c r="F1157" s="16">
        <v>76061663232</v>
      </c>
      <c r="G1157" s="3">
        <f t="shared" si="180"/>
        <v>5.2885383386581442E-2</v>
      </c>
      <c r="H1157" s="3">
        <f>1-E1157/MAX(E$2:E1157)</f>
        <v>0.46169774722657042</v>
      </c>
      <c r="I1157" s="2">
        <f t="shared" ref="I1157:I1220" si="183">AVERAGE(E1155:E1157)</f>
        <v>3046.9333333333329</v>
      </c>
      <c r="J1157" s="2">
        <f t="shared" si="176"/>
        <v>3042.1499999999996</v>
      </c>
      <c r="K1157" s="2">
        <f t="shared" si="177"/>
        <v>3119.2191666666672</v>
      </c>
      <c r="L1157" s="2">
        <f t="shared" si="178"/>
        <v>3107.9912500000005</v>
      </c>
      <c r="M1157" s="2">
        <f t="shared" si="179"/>
        <v>3260.0352083333341</v>
      </c>
      <c r="N1157" s="2">
        <f t="shared" ref="N1157:N1220" si="184">IFERROR(AVERAGE(K1157:M1157),"")</f>
        <v>3162.4152083333338</v>
      </c>
      <c r="O1157" s="4" t="str">
        <f t="shared" ref="O1157:O1220" si="185">IF(E1157&gt;N1157,"买","卖")</f>
        <v>买</v>
      </c>
      <c r="P1157" s="4">
        <f t="shared" si="181"/>
        <v>1</v>
      </c>
      <c r="Q1157" s="3">
        <f>IF(O1156="买",E1157/E1156-1,0)-IF(P1157=1,计算结果!B$17,0)</f>
        <v>0</v>
      </c>
      <c r="R1157" s="2">
        <f t="shared" si="182"/>
        <v>5.5642694667823633</v>
      </c>
      <c r="S1157" s="3">
        <f>1-R1157/MAX(R$2:R1157)</f>
        <v>0.11353506626016396</v>
      </c>
    </row>
    <row r="1158" spans="1:19" x14ac:dyDescent="0.15">
      <c r="A1158" s="1">
        <v>40098</v>
      </c>
      <c r="B1158">
        <v>3181.58</v>
      </c>
      <c r="C1158">
        <v>3193.59</v>
      </c>
      <c r="D1158">
        <v>3151.26</v>
      </c>
      <c r="E1158" s="2">
        <v>3151.63</v>
      </c>
      <c r="F1158" s="16">
        <v>81562329088</v>
      </c>
      <c r="G1158" s="3">
        <f t="shared" si="180"/>
        <v>-3.8183019303286159E-3</v>
      </c>
      <c r="H1158" s="3">
        <f>1-E1158/MAX(E$2:E1158)</f>
        <v>0.46375314775743548</v>
      </c>
      <c r="I1158" s="2">
        <f t="shared" si="183"/>
        <v>3106.7133333333331</v>
      </c>
      <c r="J1158" s="2">
        <f t="shared" si="176"/>
        <v>3053.9333333333329</v>
      </c>
      <c r="K1158" s="2">
        <f t="shared" si="177"/>
        <v>3110.3349999999996</v>
      </c>
      <c r="L1158" s="2">
        <f t="shared" si="178"/>
        <v>3121.3812500000004</v>
      </c>
      <c r="M1158" s="2">
        <f t="shared" si="179"/>
        <v>3247.4479166666679</v>
      </c>
      <c r="N1158" s="2">
        <f t="shared" si="184"/>
        <v>3159.7213888888891</v>
      </c>
      <c r="O1158" s="4" t="str">
        <f t="shared" si="185"/>
        <v>卖</v>
      </c>
      <c r="P1158" s="4">
        <f t="shared" si="181"/>
        <v>1</v>
      </c>
      <c r="Q1158" s="3">
        <f>IF(O1157="买",E1158/E1157-1,0)-IF(P1158=1,计算结果!B$17,0)</f>
        <v>-3.8183019303286159E-3</v>
      </c>
      <c r="R1158" s="2">
        <f t="shared" si="182"/>
        <v>5.5430234059364798</v>
      </c>
      <c r="S1158" s="3">
        <f>1-R1158/MAX(R$2:R1158)</f>
        <v>0.11691985702783136</v>
      </c>
    </row>
    <row r="1159" spans="1:19" x14ac:dyDescent="0.15">
      <c r="A1159" s="1">
        <v>40099</v>
      </c>
      <c r="B1159">
        <v>3144.02</v>
      </c>
      <c r="C1159">
        <v>3199.92</v>
      </c>
      <c r="D1159">
        <v>3140.5</v>
      </c>
      <c r="E1159" s="2">
        <v>3198.52</v>
      </c>
      <c r="F1159" s="16">
        <v>68577124352</v>
      </c>
      <c r="G1159" s="3">
        <f t="shared" si="180"/>
        <v>1.487801550308876E-2</v>
      </c>
      <c r="H1159" s="3">
        <f>1-E1159/MAX(E$2:E1159)</f>
        <v>0.45577485877628798</v>
      </c>
      <c r="I1159" s="2">
        <f t="shared" si="183"/>
        <v>3171.2866666666669</v>
      </c>
      <c r="J1159" s="2">
        <f t="shared" si="176"/>
        <v>3077.2649999999999</v>
      </c>
      <c r="K1159" s="2">
        <f t="shared" si="177"/>
        <v>3100.2033333333329</v>
      </c>
      <c r="L1159" s="2">
        <f t="shared" si="178"/>
        <v>3136.1654166666667</v>
      </c>
      <c r="M1159" s="2">
        <f t="shared" si="179"/>
        <v>3239.9481250000008</v>
      </c>
      <c r="N1159" s="2">
        <f t="shared" si="184"/>
        <v>3158.7722916666667</v>
      </c>
      <c r="O1159" s="4" t="str">
        <f t="shared" si="185"/>
        <v>买</v>
      </c>
      <c r="P1159" s="4">
        <f t="shared" si="181"/>
        <v>1</v>
      </c>
      <c r="Q1159" s="3">
        <f>IF(O1158="买",E1159/E1158-1,0)-IF(P1159=1,计算结果!B$17,0)</f>
        <v>0</v>
      </c>
      <c r="R1159" s="2">
        <f t="shared" si="182"/>
        <v>5.5430234059364798</v>
      </c>
      <c r="S1159" s="3">
        <f>1-R1159/MAX(R$2:R1159)</f>
        <v>0.11691985702783136</v>
      </c>
    </row>
    <row r="1160" spans="1:19" x14ac:dyDescent="0.15">
      <c r="A1160" s="1">
        <v>40100</v>
      </c>
      <c r="B1160">
        <v>3209.06</v>
      </c>
      <c r="C1160">
        <v>3276.55</v>
      </c>
      <c r="D1160">
        <v>3204.31</v>
      </c>
      <c r="E1160" s="2">
        <v>3227.4</v>
      </c>
      <c r="F1160" s="16">
        <v>111183224832</v>
      </c>
      <c r="G1160" s="3">
        <f t="shared" si="180"/>
        <v>9.0291759938971872E-3</v>
      </c>
      <c r="H1160" s="3">
        <f>1-E1160/MAX(E$2:E1160)</f>
        <v>0.45086095419587557</v>
      </c>
      <c r="I1160" s="2">
        <f t="shared" si="183"/>
        <v>3192.5166666666664</v>
      </c>
      <c r="J1160" s="2">
        <f t="shared" ref="J1160:J1223" si="186">AVERAGE(E1155:E1160)</f>
        <v>3119.7250000000004</v>
      </c>
      <c r="K1160" s="2">
        <f t="shared" si="177"/>
        <v>3102.5125000000003</v>
      </c>
      <c r="L1160" s="2">
        <f t="shared" si="178"/>
        <v>3150.1849999999999</v>
      </c>
      <c r="M1160" s="2">
        <f t="shared" si="179"/>
        <v>3231.4602083333339</v>
      </c>
      <c r="N1160" s="2">
        <f t="shared" si="184"/>
        <v>3161.385902777778</v>
      </c>
      <c r="O1160" s="4" t="str">
        <f t="shared" si="185"/>
        <v>买</v>
      </c>
      <c r="P1160" s="4" t="str">
        <f t="shared" si="181"/>
        <v/>
      </c>
      <c r="Q1160" s="3">
        <f>IF(O1159="买",E1160/E1159-1,0)-IF(P1160=1,计算结果!B$17,0)</f>
        <v>9.0291759938971872E-3</v>
      </c>
      <c r="R1160" s="2">
        <f t="shared" si="182"/>
        <v>5.5930723398069713</v>
      </c>
      <c r="S1160" s="3">
        <f>1-R1160/MAX(R$2:R1160)</f>
        <v>0.10894637100021987</v>
      </c>
    </row>
    <row r="1161" spans="1:19" x14ac:dyDescent="0.15">
      <c r="A1161" s="1">
        <v>40101</v>
      </c>
      <c r="B1161">
        <v>3258.55</v>
      </c>
      <c r="C1161">
        <v>3287.63</v>
      </c>
      <c r="D1161">
        <v>3227.09</v>
      </c>
      <c r="E1161" s="2">
        <v>3239.64</v>
      </c>
      <c r="F1161" s="16">
        <v>85391958016</v>
      </c>
      <c r="G1161" s="3">
        <f t="shared" si="180"/>
        <v>3.7925264919129731E-3</v>
      </c>
      <c r="H1161" s="3">
        <f>1-E1161/MAX(E$2:E1161)</f>
        <v>0.44877832981691967</v>
      </c>
      <c r="I1161" s="2">
        <f t="shared" si="183"/>
        <v>3221.853333333333</v>
      </c>
      <c r="J1161" s="2">
        <f t="shared" si="186"/>
        <v>3164.2833333333333</v>
      </c>
      <c r="K1161" s="2">
        <f t="shared" si="177"/>
        <v>3105.0991666666669</v>
      </c>
      <c r="L1161" s="2">
        <f t="shared" si="178"/>
        <v>3158.0049999999997</v>
      </c>
      <c r="M1161" s="2">
        <f t="shared" si="179"/>
        <v>3221.1481250000011</v>
      </c>
      <c r="N1161" s="2">
        <f t="shared" si="184"/>
        <v>3161.4174305555557</v>
      </c>
      <c r="O1161" s="4" t="str">
        <f t="shared" si="185"/>
        <v>买</v>
      </c>
      <c r="P1161" s="4" t="str">
        <f t="shared" si="181"/>
        <v/>
      </c>
      <c r="Q1161" s="3">
        <f>IF(O1160="买",E1161/E1160-1,0)-IF(P1161=1,计算结果!B$17,0)</f>
        <v>3.7925264919129731E-3</v>
      </c>
      <c r="R1161" s="2">
        <f t="shared" si="182"/>
        <v>5.614284214826875</v>
      </c>
      <c r="S1161" s="3">
        <f>1-R1161/MAX(R$2:R1161)</f>
        <v>0.10556702650652294</v>
      </c>
    </row>
    <row r="1162" spans="1:19" x14ac:dyDescent="0.15">
      <c r="A1162" s="1">
        <v>40102</v>
      </c>
      <c r="B1162">
        <v>3250.1</v>
      </c>
      <c r="C1162">
        <v>3268.43</v>
      </c>
      <c r="D1162">
        <v>3188.43</v>
      </c>
      <c r="E1162" s="2">
        <v>3241.71</v>
      </c>
      <c r="F1162" s="16">
        <v>78892048384</v>
      </c>
      <c r="G1162" s="3">
        <f t="shared" si="180"/>
        <v>6.3895988443163354E-4</v>
      </c>
      <c r="H1162" s="3">
        <f>1-E1162/MAX(E$2:E1162)</f>
        <v>0.44842612128224324</v>
      </c>
      <c r="I1162" s="2">
        <f t="shared" si="183"/>
        <v>3236.25</v>
      </c>
      <c r="J1162" s="2">
        <f t="shared" si="186"/>
        <v>3203.7683333333334</v>
      </c>
      <c r="K1162" s="2">
        <f t="shared" si="177"/>
        <v>3114.3225000000002</v>
      </c>
      <c r="L1162" s="2">
        <f t="shared" si="178"/>
        <v>3164.8620833333334</v>
      </c>
      <c r="M1162" s="2">
        <f t="shared" si="179"/>
        <v>3209.787291666667</v>
      </c>
      <c r="N1162" s="2">
        <f t="shared" si="184"/>
        <v>3162.9906250000004</v>
      </c>
      <c r="O1162" s="4" t="str">
        <f t="shared" si="185"/>
        <v>买</v>
      </c>
      <c r="P1162" s="4" t="str">
        <f t="shared" si="181"/>
        <v/>
      </c>
      <c r="Q1162" s="3">
        <f>IF(O1161="买",E1162/E1161-1,0)-IF(P1162=1,计算结果!B$17,0)</f>
        <v>6.3895988443163354E-4</v>
      </c>
      <c r="R1162" s="2">
        <f t="shared" si="182"/>
        <v>5.6178715172199469</v>
      </c>
      <c r="S1162" s="3">
        <f>1-R1162/MAX(R$2:R1162)</f>
        <v>0.10499551971714782</v>
      </c>
    </row>
    <row r="1163" spans="1:19" x14ac:dyDescent="0.15">
      <c r="A1163" s="1">
        <v>40105</v>
      </c>
      <c r="B1163">
        <v>3238.85</v>
      </c>
      <c r="C1163">
        <v>3330.79</v>
      </c>
      <c r="D1163">
        <v>3231.81</v>
      </c>
      <c r="E1163" s="2">
        <v>3329.16</v>
      </c>
      <c r="F1163" s="16">
        <v>113841455104</v>
      </c>
      <c r="G1163" s="3">
        <f t="shared" si="180"/>
        <v>2.6976503141860286E-2</v>
      </c>
      <c r="H1163" s="3">
        <f>1-E1163/MAX(E$2:E1163)</f>
        <v>0.43354658681004565</v>
      </c>
      <c r="I1163" s="2">
        <f t="shared" si="183"/>
        <v>3270.17</v>
      </c>
      <c r="J1163" s="2">
        <f t="shared" si="186"/>
        <v>3231.3433333333328</v>
      </c>
      <c r="K1163" s="2">
        <f t="shared" si="177"/>
        <v>3136.7466666666674</v>
      </c>
      <c r="L1163" s="2">
        <f t="shared" si="178"/>
        <v>3174.2350000000001</v>
      </c>
      <c r="M1163" s="2">
        <f t="shared" si="179"/>
        <v>3200.2570833333339</v>
      </c>
      <c r="N1163" s="2">
        <f t="shared" si="184"/>
        <v>3170.4129166666667</v>
      </c>
      <c r="O1163" s="4" t="str">
        <f t="shared" si="185"/>
        <v>买</v>
      </c>
      <c r="P1163" s="4" t="str">
        <f t="shared" si="181"/>
        <v/>
      </c>
      <c r="Q1163" s="3">
        <f>IF(O1162="买",E1163/E1162-1,0)-IF(P1163=1,计算结果!B$17,0)</f>
        <v>2.6976503141860286E-2</v>
      </c>
      <c r="R1163" s="2">
        <f t="shared" si="182"/>
        <v>5.7694220458547987</v>
      </c>
      <c r="S1163" s="3">
        <f>1-R1163/MAX(R$2:R1163)</f>
        <v>8.0851428542818349E-2</v>
      </c>
    </row>
    <row r="1164" spans="1:19" x14ac:dyDescent="0.15">
      <c r="A1164" s="1">
        <v>40106</v>
      </c>
      <c r="B1164">
        <v>3355.36</v>
      </c>
      <c r="C1164">
        <v>3379.63</v>
      </c>
      <c r="D1164">
        <v>3343.02</v>
      </c>
      <c r="E1164" s="2">
        <v>3377.57</v>
      </c>
      <c r="F1164" s="16">
        <v>128508370944</v>
      </c>
      <c r="G1164" s="3">
        <f t="shared" si="180"/>
        <v>1.4541205589398087E-2</v>
      </c>
      <c r="H1164" s="3">
        <f>1-E1164/MAX(E$2:E1164)</f>
        <v>0.42530967127203423</v>
      </c>
      <c r="I1164" s="2">
        <f t="shared" si="183"/>
        <v>3316.146666666667</v>
      </c>
      <c r="J1164" s="2">
        <f t="shared" si="186"/>
        <v>3269</v>
      </c>
      <c r="K1164" s="2">
        <f t="shared" si="177"/>
        <v>3161.4666666666667</v>
      </c>
      <c r="L1164" s="2">
        <f t="shared" si="178"/>
        <v>3182.8433333333342</v>
      </c>
      <c r="M1164" s="2">
        <f t="shared" si="179"/>
        <v>3192.6868750000008</v>
      </c>
      <c r="N1164" s="2">
        <f t="shared" si="184"/>
        <v>3178.998958333334</v>
      </c>
      <c r="O1164" s="4" t="str">
        <f t="shared" si="185"/>
        <v>买</v>
      </c>
      <c r="P1164" s="4" t="str">
        <f t="shared" si="181"/>
        <v/>
      </c>
      <c r="Q1164" s="3">
        <f>IF(O1163="买",E1164/E1163-1,0)-IF(P1164=1,计算结果!B$17,0)</f>
        <v>1.4541205589398087E-2</v>
      </c>
      <c r="R1164" s="2">
        <f t="shared" si="182"/>
        <v>5.8533163979555791</v>
      </c>
      <c r="S1164" s="3">
        <f>1-R1164/MAX(R$2:R1164)</f>
        <v>6.7485900198057891E-2</v>
      </c>
    </row>
    <row r="1165" spans="1:19" x14ac:dyDescent="0.15">
      <c r="A1165" s="1">
        <v>40107</v>
      </c>
      <c r="B1165">
        <v>3375.03</v>
      </c>
      <c r="C1165">
        <v>3414.66</v>
      </c>
      <c r="D1165">
        <v>3358.55</v>
      </c>
      <c r="E1165" s="2">
        <v>3369.28</v>
      </c>
      <c r="F1165" s="16">
        <v>117445156864</v>
      </c>
      <c r="G1165" s="3">
        <f t="shared" si="180"/>
        <v>-2.4544272953632706E-3</v>
      </c>
      <c r="H1165" s="3">
        <f>1-E1165/MAX(E$2:E1165)</f>
        <v>0.42672020690124546</v>
      </c>
      <c r="I1165" s="2">
        <f t="shared" si="183"/>
        <v>3358.67</v>
      </c>
      <c r="J1165" s="2">
        <f t="shared" si="186"/>
        <v>3297.4599999999996</v>
      </c>
      <c r="K1165" s="2">
        <f t="shared" si="177"/>
        <v>3187.3624999999997</v>
      </c>
      <c r="L1165" s="2">
        <f t="shared" si="178"/>
        <v>3190.1087499999999</v>
      </c>
      <c r="M1165" s="2">
        <f t="shared" si="179"/>
        <v>3186.5652083333339</v>
      </c>
      <c r="N1165" s="2">
        <f t="shared" si="184"/>
        <v>3188.0121527777778</v>
      </c>
      <c r="O1165" s="4" t="str">
        <f t="shared" si="185"/>
        <v>买</v>
      </c>
      <c r="P1165" s="4" t="str">
        <f t="shared" si="181"/>
        <v/>
      </c>
      <c r="Q1165" s="3">
        <f>IF(O1164="买",E1165/E1164-1,0)-IF(P1165=1,计算结果!B$17,0)</f>
        <v>-2.4544272953632706E-3</v>
      </c>
      <c r="R1165" s="2">
        <f t="shared" si="182"/>
        <v>5.8389498584200394</v>
      </c>
      <c r="S1165" s="3">
        <f>1-R1165/MAX(R$2:R1165)</f>
        <v>6.9774688257922879E-2</v>
      </c>
    </row>
    <row r="1166" spans="1:19" x14ac:dyDescent="0.15">
      <c r="A1166" s="1">
        <v>40108</v>
      </c>
      <c r="B1166">
        <v>3364.15</v>
      </c>
      <c r="C1166">
        <v>3381.15</v>
      </c>
      <c r="D1166">
        <v>3341.42</v>
      </c>
      <c r="E1166" s="2">
        <v>3347.32</v>
      </c>
      <c r="F1166" s="16">
        <v>87978516480</v>
      </c>
      <c r="G1166" s="3">
        <f t="shared" si="180"/>
        <v>-6.5177129831892611E-3</v>
      </c>
      <c r="H1166" s="3">
        <f>1-E1166/MAX(E$2:E1166)</f>
        <v>0.43045668005172522</v>
      </c>
      <c r="I1166" s="2">
        <f t="shared" si="183"/>
        <v>3364.7233333333334</v>
      </c>
      <c r="J1166" s="2">
        <f t="shared" si="186"/>
        <v>3317.4466666666667</v>
      </c>
      <c r="K1166" s="2">
        <f t="shared" ref="K1166:K1229" si="187">AVERAGE(E1155:E1166)</f>
        <v>3218.5858333333331</v>
      </c>
      <c r="L1166" s="2">
        <f t="shared" si="178"/>
        <v>3197.7925</v>
      </c>
      <c r="M1166" s="2">
        <f t="shared" si="179"/>
        <v>3182.236666666668</v>
      </c>
      <c r="N1166" s="2">
        <f t="shared" si="184"/>
        <v>3199.5383333333339</v>
      </c>
      <c r="O1166" s="4" t="str">
        <f t="shared" si="185"/>
        <v>买</v>
      </c>
      <c r="P1166" s="4" t="str">
        <f t="shared" si="181"/>
        <v/>
      </c>
      <c r="Q1166" s="3">
        <f>IF(O1165="买",E1166/E1165-1,0)-IF(P1166=1,计算结果!B$17,0)</f>
        <v>-6.5177129831892611E-3</v>
      </c>
      <c r="R1166" s="2">
        <f t="shared" si="182"/>
        <v>5.8008932591196238</v>
      </c>
      <c r="S1166" s="3">
        <f>1-R1166/MAX(R$2:R1166)</f>
        <v>7.5837629849555555E-2</v>
      </c>
    </row>
    <row r="1167" spans="1:19" x14ac:dyDescent="0.15">
      <c r="A1167" s="1">
        <v>40109</v>
      </c>
      <c r="B1167">
        <v>3354.98</v>
      </c>
      <c r="C1167">
        <v>3436.39</v>
      </c>
      <c r="D1167">
        <v>3354.98</v>
      </c>
      <c r="E1167" s="2">
        <v>3413.25</v>
      </c>
      <c r="F1167" s="16">
        <v>120908996608</v>
      </c>
      <c r="G1167" s="3">
        <f t="shared" si="180"/>
        <v>1.9696354098203805E-2</v>
      </c>
      <c r="H1167" s="3">
        <f>1-E1167/MAX(E$2:E1167)</f>
        <v>0.41923875314775738</v>
      </c>
      <c r="I1167" s="2">
        <f t="shared" si="183"/>
        <v>3376.6166666666668</v>
      </c>
      <c r="J1167" s="2">
        <f t="shared" si="186"/>
        <v>3346.3816666666667</v>
      </c>
      <c r="K1167" s="2">
        <f t="shared" si="187"/>
        <v>3255.3325</v>
      </c>
      <c r="L1167" s="2">
        <f t="shared" si="178"/>
        <v>3205.0891666666671</v>
      </c>
      <c r="M1167" s="2">
        <f t="shared" si="179"/>
        <v>3179.5014583333341</v>
      </c>
      <c r="N1167" s="2">
        <f t="shared" si="184"/>
        <v>3213.3077083333337</v>
      </c>
      <c r="O1167" s="4" t="str">
        <f t="shared" si="185"/>
        <v>买</v>
      </c>
      <c r="P1167" s="4" t="str">
        <f t="shared" si="181"/>
        <v/>
      </c>
      <c r="Q1167" s="3">
        <f>IF(O1166="买",E1167/E1166-1,0)-IF(P1167=1,计算结果!B$17,0)</f>
        <v>1.9696354098203805E-2</v>
      </c>
      <c r="R1167" s="2">
        <f t="shared" si="182"/>
        <v>5.915149706837127</v>
      </c>
      <c r="S1167" s="3">
        <f>1-R1167/MAX(R$2:R1167)</f>
        <v>5.7635000562837102E-2</v>
      </c>
    </row>
    <row r="1168" spans="1:19" x14ac:dyDescent="0.15">
      <c r="A1168" s="1">
        <v>40112</v>
      </c>
      <c r="B1168">
        <v>3421.7</v>
      </c>
      <c r="C1168">
        <v>3432.9</v>
      </c>
      <c r="D1168">
        <v>3385.44</v>
      </c>
      <c r="E1168" s="2">
        <v>3414.24</v>
      </c>
      <c r="F1168" s="16">
        <v>97800978432</v>
      </c>
      <c r="G1168" s="3">
        <f t="shared" si="180"/>
        <v>2.9004614370453652E-4</v>
      </c>
      <c r="H1168" s="3">
        <f>1-E1168/MAX(E$2:E1168)</f>
        <v>0.41907030558769487</v>
      </c>
      <c r="I1168" s="2">
        <f t="shared" si="183"/>
        <v>3391.603333333333</v>
      </c>
      <c r="J1168" s="2">
        <f t="shared" si="186"/>
        <v>3375.1366666666668</v>
      </c>
      <c r="K1168" s="2">
        <f t="shared" si="187"/>
        <v>3289.4524999999999</v>
      </c>
      <c r="L1168" s="2">
        <f t="shared" si="178"/>
        <v>3210.1245833333337</v>
      </c>
      <c r="M1168" s="2">
        <f t="shared" si="179"/>
        <v>3176.5402083333338</v>
      </c>
      <c r="N1168" s="2">
        <f t="shared" si="184"/>
        <v>3225.3724305555556</v>
      </c>
      <c r="O1168" s="4" t="str">
        <f t="shared" si="185"/>
        <v>买</v>
      </c>
      <c r="P1168" s="4" t="str">
        <f t="shared" si="181"/>
        <v/>
      </c>
      <c r="Q1168" s="3">
        <f>IF(O1167="买",E1168/E1167-1,0)-IF(P1168=1,计算结果!B$17,0)</f>
        <v>2.9004614370453652E-4</v>
      </c>
      <c r="R1168" s="2">
        <f t="shared" si="182"/>
        <v>5.9168653731990304</v>
      </c>
      <c r="S1168" s="3">
        <f>1-R1168/MAX(R$2:R1168)</f>
        <v>5.7361671228788214E-2</v>
      </c>
    </row>
    <row r="1169" spans="1:19" x14ac:dyDescent="0.15">
      <c r="A1169" s="1">
        <v>40113</v>
      </c>
      <c r="B1169">
        <v>3384.29</v>
      </c>
      <c r="C1169">
        <v>3392.1</v>
      </c>
      <c r="D1169">
        <v>3314.32</v>
      </c>
      <c r="E1169" s="2">
        <v>3314.72</v>
      </c>
      <c r="F1169" s="16">
        <v>105228804096</v>
      </c>
      <c r="G1169" s="3">
        <f t="shared" si="180"/>
        <v>-2.9148507427714465E-2</v>
      </c>
      <c r="H1169" s="3">
        <f>1-E1169/MAX(E$2:E1169)</f>
        <v>0.4360035391002518</v>
      </c>
      <c r="I1169" s="2">
        <f t="shared" si="183"/>
        <v>3380.7366666666662</v>
      </c>
      <c r="J1169" s="2">
        <f t="shared" si="186"/>
        <v>3372.73</v>
      </c>
      <c r="K1169" s="2">
        <f t="shared" si="187"/>
        <v>3302.0366666666664</v>
      </c>
      <c r="L1169" s="2">
        <f t="shared" si="178"/>
        <v>3210.6279166666668</v>
      </c>
      <c r="M1169" s="2">
        <f t="shared" si="179"/>
        <v>3174.8177083333339</v>
      </c>
      <c r="N1169" s="2">
        <f t="shared" si="184"/>
        <v>3229.1607638888891</v>
      </c>
      <c r="O1169" s="4" t="str">
        <f t="shared" si="185"/>
        <v>买</v>
      </c>
      <c r="P1169" s="4" t="str">
        <f t="shared" si="181"/>
        <v/>
      </c>
      <c r="Q1169" s="3">
        <f>IF(O1168="买",E1169/E1168-1,0)-IF(P1169=1,计算结果!B$17,0)</f>
        <v>-2.9148507427714465E-2</v>
      </c>
      <c r="R1169" s="2">
        <f t="shared" si="182"/>
        <v>5.7443975789195516</v>
      </c>
      <c r="S1169" s="3">
        <f>1-R1169/MAX(R$2:R1169)</f>
        <v>8.483817155662432E-2</v>
      </c>
    </row>
    <row r="1170" spans="1:19" x14ac:dyDescent="0.15">
      <c r="A1170" s="1">
        <v>40114</v>
      </c>
      <c r="B1170">
        <v>3303.77</v>
      </c>
      <c r="C1170">
        <v>3337.17</v>
      </c>
      <c r="D1170">
        <v>3258.27</v>
      </c>
      <c r="E1170" s="2">
        <v>3329.33</v>
      </c>
      <c r="F1170" s="16">
        <v>86228533248</v>
      </c>
      <c r="G1170" s="3">
        <f t="shared" si="180"/>
        <v>4.4076121059999362E-3</v>
      </c>
      <c r="H1170" s="3">
        <f>1-E1170/MAX(E$2:E1170)</f>
        <v>0.43351766147144899</v>
      </c>
      <c r="I1170" s="2">
        <f t="shared" si="183"/>
        <v>3352.7633333333329</v>
      </c>
      <c r="J1170" s="2">
        <f t="shared" si="186"/>
        <v>3364.69</v>
      </c>
      <c r="K1170" s="2">
        <f t="shared" si="187"/>
        <v>3316.8449999999998</v>
      </c>
      <c r="L1170" s="2">
        <f t="shared" si="178"/>
        <v>3213.59</v>
      </c>
      <c r="M1170" s="2">
        <f t="shared" si="179"/>
        <v>3172.4950000000003</v>
      </c>
      <c r="N1170" s="2">
        <f t="shared" si="184"/>
        <v>3234.31</v>
      </c>
      <c r="O1170" s="4" t="str">
        <f t="shared" si="185"/>
        <v>买</v>
      </c>
      <c r="P1170" s="4" t="str">
        <f t="shared" si="181"/>
        <v/>
      </c>
      <c r="Q1170" s="3">
        <f>IF(O1169="买",E1170/E1169-1,0)-IF(P1170=1,计算结果!B$17,0)</f>
        <v>4.4076121059999362E-3</v>
      </c>
      <c r="R1170" s="2">
        <f t="shared" si="182"/>
        <v>5.7697166552300745</v>
      </c>
      <c r="S1170" s="3">
        <f>1-R1170/MAX(R$2:R1170)</f>
        <v>8.0804493202628169E-2</v>
      </c>
    </row>
    <row r="1171" spans="1:19" x14ac:dyDescent="0.15">
      <c r="A1171" s="1">
        <v>40115</v>
      </c>
      <c r="B1171">
        <v>3265.19</v>
      </c>
      <c r="C1171">
        <v>3291.18</v>
      </c>
      <c r="D1171">
        <v>3239</v>
      </c>
      <c r="E1171" s="2">
        <v>3247.05</v>
      </c>
      <c r="F1171" s="16">
        <v>84414939136</v>
      </c>
      <c r="G1171" s="3">
        <f t="shared" si="180"/>
        <v>-2.4713681131038334E-2</v>
      </c>
      <c r="H1171" s="3">
        <f>1-E1171/MAX(E$2:E1171)</f>
        <v>0.44751752535220846</v>
      </c>
      <c r="I1171" s="2">
        <f t="shared" si="183"/>
        <v>3297.0333333333328</v>
      </c>
      <c r="J1171" s="2">
        <f t="shared" si="186"/>
        <v>3344.3183333333332</v>
      </c>
      <c r="K1171" s="2">
        <f t="shared" si="187"/>
        <v>3320.8891666666673</v>
      </c>
      <c r="L1171" s="2">
        <f t="shared" si="178"/>
        <v>3210.5462499999999</v>
      </c>
      <c r="M1171" s="2">
        <f t="shared" si="179"/>
        <v>3170.4656250000003</v>
      </c>
      <c r="N1171" s="2">
        <f t="shared" si="184"/>
        <v>3233.9670138888891</v>
      </c>
      <c r="O1171" s="4" t="str">
        <f t="shared" si="185"/>
        <v>买</v>
      </c>
      <c r="P1171" s="4" t="str">
        <f t="shared" si="181"/>
        <v/>
      </c>
      <c r="Q1171" s="3">
        <f>IF(O1170="买",E1171/E1170-1,0)-IF(P1171=1,计算结果!B$17,0)</f>
        <v>-2.4713681131038334E-2</v>
      </c>
      <c r="R1171" s="2">
        <f t="shared" si="182"/>
        <v>5.627125717596277</v>
      </c>
      <c r="S1171" s="3">
        <f>1-R1171/MAX(R$2:R1171)</f>
        <v>0.10352119785470171</v>
      </c>
    </row>
    <row r="1172" spans="1:19" x14ac:dyDescent="0.15">
      <c r="A1172" s="1">
        <v>40116</v>
      </c>
      <c r="B1172">
        <v>3305.38</v>
      </c>
      <c r="C1172">
        <v>3329.54</v>
      </c>
      <c r="D1172">
        <v>3276.32</v>
      </c>
      <c r="E1172" s="2">
        <v>3280.37</v>
      </c>
      <c r="F1172" s="16">
        <v>84226416640</v>
      </c>
      <c r="G1172" s="3">
        <f t="shared" si="180"/>
        <v>1.0261622087741173E-2</v>
      </c>
      <c r="H1172" s="3">
        <f>1-E1172/MAX(E$2:E1172)</f>
        <v>0.44184815898727281</v>
      </c>
      <c r="I1172" s="2">
        <f t="shared" si="183"/>
        <v>3285.5833333333335</v>
      </c>
      <c r="J1172" s="2">
        <f t="shared" si="186"/>
        <v>3333.16</v>
      </c>
      <c r="K1172" s="2">
        <f t="shared" si="187"/>
        <v>3325.3033333333337</v>
      </c>
      <c r="L1172" s="2">
        <f t="shared" si="178"/>
        <v>3213.9079166666666</v>
      </c>
      <c r="M1172" s="2">
        <f t="shared" si="179"/>
        <v>3173.3843749999996</v>
      </c>
      <c r="N1172" s="2">
        <f t="shared" si="184"/>
        <v>3237.5318750000001</v>
      </c>
      <c r="O1172" s="4" t="str">
        <f t="shared" si="185"/>
        <v>买</v>
      </c>
      <c r="P1172" s="4" t="str">
        <f t="shared" si="181"/>
        <v/>
      </c>
      <c r="Q1172" s="3">
        <f>IF(O1171="买",E1172/E1171-1,0)-IF(P1172=1,计算结果!B$17,0)</f>
        <v>1.0261622087741173E-2</v>
      </c>
      <c r="R1172" s="2">
        <f t="shared" si="182"/>
        <v>5.6848691551504595</v>
      </c>
      <c r="S1172" s="3">
        <f>1-R1172/MAX(R$2:R1172)</f>
        <v>9.4321871177415639E-2</v>
      </c>
    </row>
    <row r="1173" spans="1:19" x14ac:dyDescent="0.15">
      <c r="A1173" s="1">
        <v>40119</v>
      </c>
      <c r="B1173">
        <v>3205.83</v>
      </c>
      <c r="C1173">
        <v>3394.72</v>
      </c>
      <c r="D1173">
        <v>3198.31</v>
      </c>
      <c r="E1173" s="2">
        <v>3392.8</v>
      </c>
      <c r="F1173" s="16">
        <v>110679457792</v>
      </c>
      <c r="G1173" s="3">
        <f t="shared" si="180"/>
        <v>3.4273572798190433E-2</v>
      </c>
      <c r="H1173" s="3">
        <f>1-E1173/MAX(E$2:E1173)</f>
        <v>0.42271830123187903</v>
      </c>
      <c r="I1173" s="2">
        <f t="shared" si="183"/>
        <v>3306.7400000000002</v>
      </c>
      <c r="J1173" s="2">
        <f t="shared" si="186"/>
        <v>3329.7516666666666</v>
      </c>
      <c r="K1173" s="2">
        <f t="shared" si="187"/>
        <v>3338.0666666666675</v>
      </c>
      <c r="L1173" s="2">
        <f t="shared" si="178"/>
        <v>3221.5829166666663</v>
      </c>
      <c r="M1173" s="2">
        <f t="shared" si="179"/>
        <v>3177.9845833333329</v>
      </c>
      <c r="N1173" s="2">
        <f t="shared" si="184"/>
        <v>3245.8780555555554</v>
      </c>
      <c r="O1173" s="4" t="str">
        <f t="shared" si="185"/>
        <v>买</v>
      </c>
      <c r="P1173" s="4" t="str">
        <f t="shared" si="181"/>
        <v/>
      </c>
      <c r="Q1173" s="3">
        <f>IF(O1172="买",E1173/E1172-1,0)-IF(P1173=1,计算结果!B$17,0)</f>
        <v>3.4273572798190433E-2</v>
      </c>
      <c r="R1173" s="2">
        <f t="shared" si="182"/>
        <v>5.879709931987696</v>
      </c>
      <c r="S1173" s="3">
        <f>1-R1173/MAX(R$2:R1173)</f>
        <v>6.3281045897485955E-2</v>
      </c>
    </row>
    <row r="1174" spans="1:19" x14ac:dyDescent="0.15">
      <c r="A1174" s="1">
        <v>40120</v>
      </c>
      <c r="B1174">
        <v>3402.53</v>
      </c>
      <c r="C1174">
        <v>3447.48</v>
      </c>
      <c r="D1174">
        <v>3397.25</v>
      </c>
      <c r="E1174" s="2">
        <v>3435.43</v>
      </c>
      <c r="F1174" s="16">
        <v>115935436800</v>
      </c>
      <c r="G1174" s="3">
        <f t="shared" si="180"/>
        <v>1.2564843197359066E-2</v>
      </c>
      <c r="H1174" s="3">
        <f>1-E1174/MAX(E$2:E1174)</f>
        <v>0.41546484720615262</v>
      </c>
      <c r="I1174" s="2">
        <f t="shared" si="183"/>
        <v>3369.5333333333333</v>
      </c>
      <c r="J1174" s="2">
        <f t="shared" si="186"/>
        <v>3333.2833333333328</v>
      </c>
      <c r="K1174" s="2">
        <f t="shared" si="187"/>
        <v>3354.2100000000005</v>
      </c>
      <c r="L1174" s="2">
        <f t="shared" si="178"/>
        <v>3234.2662499999992</v>
      </c>
      <c r="M1174" s="2">
        <f t="shared" si="179"/>
        <v>3186.7525000000001</v>
      </c>
      <c r="N1174" s="2">
        <f t="shared" si="184"/>
        <v>3258.4095833333336</v>
      </c>
      <c r="O1174" s="4" t="str">
        <f t="shared" si="185"/>
        <v>买</v>
      </c>
      <c r="P1174" s="4" t="str">
        <f t="shared" si="181"/>
        <v/>
      </c>
      <c r="Q1174" s="3">
        <f>IF(O1173="买",E1174/E1173-1,0)-IF(P1174=1,计算结果!B$17,0)</f>
        <v>1.2564843197359066E-2</v>
      </c>
      <c r="R1174" s="2">
        <f t="shared" si="182"/>
        <v>5.9535875653290757</v>
      </c>
      <c r="S1174" s="3">
        <f>1-R1174/MAX(R$2:R1174)</f>
        <v>5.1511319119193821E-2</v>
      </c>
    </row>
    <row r="1175" spans="1:19" x14ac:dyDescent="0.15">
      <c r="A1175" s="1">
        <v>40121</v>
      </c>
      <c r="B1175">
        <v>3443.52</v>
      </c>
      <c r="C1175">
        <v>3476.34</v>
      </c>
      <c r="D1175">
        <v>3415.22</v>
      </c>
      <c r="E1175" s="2">
        <v>3453.89</v>
      </c>
      <c r="F1175" s="16">
        <v>117780701184</v>
      </c>
      <c r="G1175" s="3">
        <f t="shared" si="180"/>
        <v>5.3734175925574945E-3</v>
      </c>
      <c r="H1175" s="3">
        <f>1-E1175/MAX(E$2:E1175)</f>
        <v>0.41232389573266182</v>
      </c>
      <c r="I1175" s="2">
        <f t="shared" si="183"/>
        <v>3427.373333333333</v>
      </c>
      <c r="J1175" s="2">
        <f t="shared" si="186"/>
        <v>3356.478333333333</v>
      </c>
      <c r="K1175" s="2">
        <f t="shared" si="187"/>
        <v>3364.6041666666665</v>
      </c>
      <c r="L1175" s="2">
        <f t="shared" si="178"/>
        <v>3250.6754166666669</v>
      </c>
      <c r="M1175" s="2">
        <f t="shared" si="179"/>
        <v>3193.2004166666666</v>
      </c>
      <c r="N1175" s="2">
        <f t="shared" si="184"/>
        <v>3269.4933333333333</v>
      </c>
      <c r="O1175" s="4" t="str">
        <f t="shared" si="185"/>
        <v>买</v>
      </c>
      <c r="P1175" s="4" t="str">
        <f t="shared" si="181"/>
        <v/>
      </c>
      <c r="Q1175" s="3">
        <f>IF(O1174="买",E1175/E1174-1,0)-IF(P1175=1,计算结果!B$17,0)</f>
        <v>5.3734175925574945E-3</v>
      </c>
      <c r="R1175" s="2">
        <f t="shared" si="182"/>
        <v>5.9855786774914463</v>
      </c>
      <c r="S1175" s="3">
        <f>1-R1175/MAX(R$2:R1175)</f>
        <v>4.6414693355007253E-2</v>
      </c>
    </row>
    <row r="1176" spans="1:19" x14ac:dyDescent="0.15">
      <c r="A1176" s="1">
        <v>40122</v>
      </c>
      <c r="B1176">
        <v>3458.86</v>
      </c>
      <c r="C1176">
        <v>3471.83</v>
      </c>
      <c r="D1176">
        <v>3432.26</v>
      </c>
      <c r="E1176" s="2">
        <v>3464.32</v>
      </c>
      <c r="F1176" s="16">
        <v>103539081216</v>
      </c>
      <c r="G1176" s="3">
        <f t="shared" si="180"/>
        <v>3.0197834904992504E-3</v>
      </c>
      <c r="H1176" s="3">
        <f>1-E1176/MAX(E$2:E1176)</f>
        <v>0.41054924113523439</v>
      </c>
      <c r="I1176" s="2">
        <f t="shared" si="183"/>
        <v>3451.2133333333331</v>
      </c>
      <c r="J1176" s="2">
        <f t="shared" si="186"/>
        <v>3378.9766666666669</v>
      </c>
      <c r="K1176" s="2">
        <f t="shared" si="187"/>
        <v>3371.8333333333326</v>
      </c>
      <c r="L1176" s="2">
        <f t="shared" si="178"/>
        <v>3266.65</v>
      </c>
      <c r="M1176" s="2">
        <f t="shared" si="179"/>
        <v>3198.6316666666667</v>
      </c>
      <c r="N1176" s="2">
        <f t="shared" si="184"/>
        <v>3279.0383333333334</v>
      </c>
      <c r="O1176" s="4" t="str">
        <f t="shared" si="185"/>
        <v>买</v>
      </c>
      <c r="P1176" s="4" t="str">
        <f t="shared" si="181"/>
        <v/>
      </c>
      <c r="Q1176" s="3">
        <f>IF(O1175="买",E1176/E1175-1,0)-IF(P1176=1,计算结果!B$17,0)</f>
        <v>3.0197834904992504E-3</v>
      </c>
      <c r="R1176" s="2">
        <f t="shared" si="182"/>
        <v>6.0036538291628192</v>
      </c>
      <c r="S1176" s="3">
        <f>1-R1176/MAX(R$2:R1176)</f>
        <v>4.3535072189218038E-2</v>
      </c>
    </row>
    <row r="1177" spans="1:19" x14ac:dyDescent="0.15">
      <c r="A1177" s="1">
        <v>40123</v>
      </c>
      <c r="B1177">
        <v>3491.07</v>
      </c>
      <c r="C1177">
        <v>3506.03</v>
      </c>
      <c r="D1177">
        <v>3474.36</v>
      </c>
      <c r="E1177" s="2">
        <v>3483.02</v>
      </c>
      <c r="F1177" s="16">
        <v>124138422272</v>
      </c>
      <c r="G1177" s="3">
        <f t="shared" si="180"/>
        <v>5.3978847219655623E-3</v>
      </c>
      <c r="H1177" s="3">
        <f>1-E1177/MAX(E$2:E1177)</f>
        <v>0.40736745388960727</v>
      </c>
      <c r="I1177" s="2">
        <f t="shared" si="183"/>
        <v>3467.0766666666664</v>
      </c>
      <c r="J1177" s="2">
        <f t="shared" si="186"/>
        <v>3418.3050000000003</v>
      </c>
      <c r="K1177" s="2">
        <f t="shared" si="187"/>
        <v>3381.3116666666665</v>
      </c>
      <c r="L1177" s="2">
        <f t="shared" si="178"/>
        <v>3284.3370833333338</v>
      </c>
      <c r="M1177" s="2">
        <f t="shared" si="179"/>
        <v>3203.9112500000006</v>
      </c>
      <c r="N1177" s="2">
        <f t="shared" si="184"/>
        <v>3289.8533333333339</v>
      </c>
      <c r="O1177" s="4" t="str">
        <f t="shared" si="185"/>
        <v>买</v>
      </c>
      <c r="P1177" s="4" t="str">
        <f t="shared" si="181"/>
        <v/>
      </c>
      <c r="Q1177" s="3">
        <f>IF(O1176="买",E1177/E1176-1,0)-IF(P1177=1,计算结果!B$17,0)</f>
        <v>5.3978847219655623E-3</v>
      </c>
      <c r="R1177" s="2">
        <f t="shared" si="182"/>
        <v>6.0360608604432269</v>
      </c>
      <c r="S1177" s="3">
        <f>1-R1177/MAX(R$2:R1177)</f>
        <v>3.8372184768292406E-2</v>
      </c>
    </row>
    <row r="1178" spans="1:19" x14ac:dyDescent="0.15">
      <c r="A1178" s="1">
        <v>40126</v>
      </c>
      <c r="B1178">
        <v>3487.11</v>
      </c>
      <c r="C1178">
        <v>3495.89</v>
      </c>
      <c r="D1178">
        <v>3452.61</v>
      </c>
      <c r="E1178" s="2">
        <v>3495.79</v>
      </c>
      <c r="F1178" s="16">
        <v>108915998720</v>
      </c>
      <c r="G1178" s="3">
        <f t="shared" si="180"/>
        <v>3.6663585049756531E-3</v>
      </c>
      <c r="H1178" s="3">
        <f>1-E1178/MAX(E$2:E1178)</f>
        <v>0.40519465051385017</v>
      </c>
      <c r="I1178" s="2">
        <f t="shared" si="183"/>
        <v>3481.0433333333335</v>
      </c>
      <c r="J1178" s="2">
        <f t="shared" si="186"/>
        <v>3454.2083333333335</v>
      </c>
      <c r="K1178" s="2">
        <f t="shared" si="187"/>
        <v>3393.6841666666664</v>
      </c>
      <c r="L1178" s="2">
        <f t="shared" ref="L1178:L1241" si="188">AVERAGE(E1155:E1178)</f>
        <v>3306.1350000000007</v>
      </c>
      <c r="M1178" s="2">
        <f t="shared" si="179"/>
        <v>3211.952083333334</v>
      </c>
      <c r="N1178" s="2">
        <f t="shared" si="184"/>
        <v>3303.9237500000004</v>
      </c>
      <c r="O1178" s="4" t="str">
        <f t="shared" si="185"/>
        <v>买</v>
      </c>
      <c r="P1178" s="4" t="str">
        <f t="shared" si="181"/>
        <v/>
      </c>
      <c r="Q1178" s="3">
        <f>IF(O1177="买",E1178/E1177-1,0)-IF(P1178=1,计算结果!B$17,0)</f>
        <v>3.6663585049756531E-3</v>
      </c>
      <c r="R1178" s="2">
        <f t="shared" si="182"/>
        <v>6.0581912235154638</v>
      </c>
      <c r="S1178" s="3">
        <f>1-R1178/MAX(R$2:R1178)</f>
        <v>3.4846512449296374E-2</v>
      </c>
    </row>
    <row r="1179" spans="1:19" x14ac:dyDescent="0.15">
      <c r="A1179" s="1">
        <v>40127</v>
      </c>
      <c r="B1179">
        <v>3520.4</v>
      </c>
      <c r="C1179">
        <v>3532.19</v>
      </c>
      <c r="D1179">
        <v>3501.5</v>
      </c>
      <c r="E1179" s="2">
        <v>3503.78</v>
      </c>
      <c r="F1179" s="16">
        <v>116073644032</v>
      </c>
      <c r="G1179" s="3">
        <f t="shared" si="180"/>
        <v>2.2856064008422994E-3</v>
      </c>
      <c r="H1179" s="3">
        <f>1-E1179/MAX(E$2:E1179)</f>
        <v>0.40383515959980942</v>
      </c>
      <c r="I1179" s="2">
        <f t="shared" si="183"/>
        <v>3494.1966666666667</v>
      </c>
      <c r="J1179" s="2">
        <f t="shared" si="186"/>
        <v>3472.7049999999999</v>
      </c>
      <c r="K1179" s="2">
        <f t="shared" si="187"/>
        <v>3401.228333333333</v>
      </c>
      <c r="L1179" s="2">
        <f t="shared" si="188"/>
        <v>3328.280416666667</v>
      </c>
      <c r="M1179" s="2">
        <f t="shared" si="179"/>
        <v>3218.8560416666674</v>
      </c>
      <c r="N1179" s="2">
        <f t="shared" si="184"/>
        <v>3316.1215972222221</v>
      </c>
      <c r="O1179" s="4" t="str">
        <f t="shared" si="185"/>
        <v>买</v>
      </c>
      <c r="P1179" s="4" t="str">
        <f t="shared" si="181"/>
        <v/>
      </c>
      <c r="Q1179" s="3">
        <f>IF(O1178="买",E1179/E1178-1,0)-IF(P1179=1,计算结果!B$17,0)</f>
        <v>2.2856064008422994E-3</v>
      </c>
      <c r="R1179" s="2">
        <f t="shared" si="182"/>
        <v>6.0720378641534571</v>
      </c>
      <c r="S1179" s="3">
        <f>1-R1179/MAX(R$2:R1179)</f>
        <v>3.2640551460355272E-2</v>
      </c>
    </row>
    <row r="1180" spans="1:19" x14ac:dyDescent="0.15">
      <c r="A1180" s="1">
        <v>40128</v>
      </c>
      <c r="B1180">
        <v>3500.59</v>
      </c>
      <c r="C1180">
        <v>3514.83</v>
      </c>
      <c r="D1180">
        <v>3468.86</v>
      </c>
      <c r="E1180" s="2">
        <v>3495.67</v>
      </c>
      <c r="F1180" s="16">
        <v>100494401536</v>
      </c>
      <c r="G1180" s="3">
        <f t="shared" si="180"/>
        <v>-2.3146430426568276E-3</v>
      </c>
      <c r="H1180" s="3">
        <f>1-E1180/MAX(E$2:E1180)</f>
        <v>0.40521506839991828</v>
      </c>
      <c r="I1180" s="2">
        <f t="shared" si="183"/>
        <v>3498.4133333333334</v>
      </c>
      <c r="J1180" s="2">
        <f t="shared" si="186"/>
        <v>3482.7450000000003</v>
      </c>
      <c r="K1180" s="2">
        <f t="shared" si="187"/>
        <v>3408.0141666666659</v>
      </c>
      <c r="L1180" s="2">
        <f t="shared" si="188"/>
        <v>3348.7333333333336</v>
      </c>
      <c r="M1180" s="2">
        <f t="shared" si="179"/>
        <v>3225.9262500000009</v>
      </c>
      <c r="N1180" s="2">
        <f t="shared" si="184"/>
        <v>3327.5579166666666</v>
      </c>
      <c r="O1180" s="4" t="str">
        <f t="shared" si="185"/>
        <v>买</v>
      </c>
      <c r="P1180" s="4" t="str">
        <f t="shared" si="181"/>
        <v/>
      </c>
      <c r="Q1180" s="3">
        <f>IF(O1179="买",E1180/E1179-1,0)-IF(P1180=1,计算结果!B$17,0)</f>
        <v>-2.3146430426568276E-3</v>
      </c>
      <c r="R1180" s="2">
        <f t="shared" si="182"/>
        <v>6.0579832639564453</v>
      </c>
      <c r="S1180" s="3">
        <f>1-R1180/MAX(R$2:R1180)</f>
        <v>3.4879643277666017E-2</v>
      </c>
    </row>
    <row r="1181" spans="1:19" x14ac:dyDescent="0.15">
      <c r="A1181" s="1">
        <v>40129</v>
      </c>
      <c r="B1181">
        <v>3506.95</v>
      </c>
      <c r="C1181">
        <v>3529.06</v>
      </c>
      <c r="D1181">
        <v>3487.68</v>
      </c>
      <c r="E1181" s="2">
        <v>3499.99</v>
      </c>
      <c r="F1181" s="16">
        <v>106569498624</v>
      </c>
      <c r="G1181" s="3">
        <f t="shared" si="180"/>
        <v>1.2358145934827647E-3</v>
      </c>
      <c r="H1181" s="3">
        <f>1-E1181/MAX(E$2:E1181)</f>
        <v>0.40448002450146325</v>
      </c>
      <c r="I1181" s="2">
        <f t="shared" si="183"/>
        <v>3499.8133333333335</v>
      </c>
      <c r="J1181" s="2">
        <f t="shared" si="186"/>
        <v>3490.4283333333333</v>
      </c>
      <c r="K1181" s="2">
        <f t="shared" si="187"/>
        <v>3423.4533333333329</v>
      </c>
      <c r="L1181" s="2">
        <f t="shared" si="188"/>
        <v>3362.7450000000003</v>
      </c>
      <c r="M1181" s="2">
        <f t="shared" si="179"/>
        <v>3235.3681250000009</v>
      </c>
      <c r="N1181" s="2">
        <f t="shared" si="184"/>
        <v>3340.522152777778</v>
      </c>
      <c r="O1181" s="4" t="str">
        <f t="shared" si="185"/>
        <v>买</v>
      </c>
      <c r="P1181" s="4" t="str">
        <f t="shared" si="181"/>
        <v/>
      </c>
      <c r="Q1181" s="3">
        <f>IF(O1180="买",E1181/E1180-1,0)-IF(P1181=1,计算结果!B$17,0)</f>
        <v>1.2358145934827647E-3</v>
      </c>
      <c r="R1181" s="2">
        <f t="shared" si="182"/>
        <v>6.0654698080811169</v>
      </c>
      <c r="S1181" s="3">
        <f>1-R1181/MAX(R$2:R1181)</f>
        <v>3.3686933456361201E-2</v>
      </c>
    </row>
    <row r="1182" spans="1:19" x14ac:dyDescent="0.15">
      <c r="A1182" s="1">
        <v>40130</v>
      </c>
      <c r="B1182">
        <v>3489.54</v>
      </c>
      <c r="C1182">
        <v>3518.89</v>
      </c>
      <c r="D1182">
        <v>3445.36</v>
      </c>
      <c r="E1182" s="2">
        <v>3518.72</v>
      </c>
      <c r="F1182" s="16">
        <v>122356580352</v>
      </c>
      <c r="G1182" s="3">
        <f t="shared" si="180"/>
        <v>5.3514438612682902E-3</v>
      </c>
      <c r="H1182" s="3">
        <f>1-E1182/MAX(E$2:E1182)</f>
        <v>0.40129313278431911</v>
      </c>
      <c r="I1182" s="2">
        <f t="shared" si="183"/>
        <v>3504.7933333333331</v>
      </c>
      <c r="J1182" s="2">
        <f t="shared" si="186"/>
        <v>3499.4950000000003</v>
      </c>
      <c r="K1182" s="2">
        <f t="shared" si="187"/>
        <v>3439.2358333333336</v>
      </c>
      <c r="L1182" s="2">
        <f t="shared" si="188"/>
        <v>3378.0404166666667</v>
      </c>
      <c r="M1182" s="2">
        <f t="shared" si="179"/>
        <v>3249.7108333333344</v>
      </c>
      <c r="N1182" s="2">
        <f t="shared" si="184"/>
        <v>3355.6623611111117</v>
      </c>
      <c r="O1182" s="4" t="str">
        <f t="shared" si="185"/>
        <v>买</v>
      </c>
      <c r="P1182" s="4" t="str">
        <f t="shared" si="181"/>
        <v/>
      </c>
      <c r="Q1182" s="3">
        <f>IF(O1181="买",E1182/E1181-1,0)-IF(P1182=1,计算结果!B$17,0)</f>
        <v>5.3514438612682902E-3</v>
      </c>
      <c r="R1182" s="2">
        <f t="shared" si="182"/>
        <v>6.0979288292512805</v>
      </c>
      <c r="S1182" s="3">
        <f>1-R1182/MAX(R$2:R1182)</f>
        <v>2.8515763328342936E-2</v>
      </c>
    </row>
    <row r="1183" spans="1:19" x14ac:dyDescent="0.15">
      <c r="A1183" s="1">
        <v>40133</v>
      </c>
      <c r="B1183">
        <v>3541.05</v>
      </c>
      <c r="C1183">
        <v>3625.89</v>
      </c>
      <c r="D1183">
        <v>3541.05</v>
      </c>
      <c r="E1183" s="2">
        <v>3625.8</v>
      </c>
      <c r="F1183" s="16">
        <v>170544807936</v>
      </c>
      <c r="G1183" s="3">
        <f t="shared" si="180"/>
        <v>3.0431520552928415E-2</v>
      </c>
      <c r="H1183" s="3">
        <f>1-E1183/MAX(E$2:E1183)</f>
        <v>0.38307357244946572</v>
      </c>
      <c r="I1183" s="2">
        <f t="shared" si="183"/>
        <v>3548.1699999999996</v>
      </c>
      <c r="J1183" s="2">
        <f t="shared" si="186"/>
        <v>3523.2916666666665</v>
      </c>
      <c r="K1183" s="2">
        <f t="shared" si="187"/>
        <v>3470.7983333333336</v>
      </c>
      <c r="L1183" s="2">
        <f t="shared" si="188"/>
        <v>3395.8437500000005</v>
      </c>
      <c r="M1183" s="2">
        <f t="shared" si="179"/>
        <v>3266.0045833333334</v>
      </c>
      <c r="N1183" s="2">
        <f t="shared" si="184"/>
        <v>3377.548888888889</v>
      </c>
      <c r="O1183" s="4" t="str">
        <f t="shared" si="185"/>
        <v>买</v>
      </c>
      <c r="P1183" s="4" t="str">
        <f t="shared" si="181"/>
        <v/>
      </c>
      <c r="Q1183" s="3">
        <f>IF(O1182="买",E1183/E1182-1,0)-IF(P1183=1,计算结果!B$17,0)</f>
        <v>3.0431520552928415E-2</v>
      </c>
      <c r="R1183" s="2">
        <f t="shared" si="182"/>
        <v>6.2834980757489358</v>
      </c>
      <c r="S1183" s="3">
        <f>1-R1183/MAX(R$2:R1183)</f>
        <v>0</v>
      </c>
    </row>
    <row r="1184" spans="1:19" x14ac:dyDescent="0.15">
      <c r="A1184" s="1">
        <v>40134</v>
      </c>
      <c r="B1184">
        <v>3644.96</v>
      </c>
      <c r="C1184">
        <v>3649.42</v>
      </c>
      <c r="D1184">
        <v>3619.99</v>
      </c>
      <c r="E1184" s="2">
        <v>3628.35</v>
      </c>
      <c r="F1184" s="16">
        <v>135058677760</v>
      </c>
      <c r="G1184" s="3">
        <f t="shared" si="180"/>
        <v>7.0329306635774635E-4</v>
      </c>
      <c r="H1184" s="3">
        <f>1-E1184/MAX(E$2:E1184)</f>
        <v>0.38263969237051654</v>
      </c>
      <c r="I1184" s="2">
        <f t="shared" si="183"/>
        <v>3590.9566666666669</v>
      </c>
      <c r="J1184" s="2">
        <f t="shared" si="186"/>
        <v>3545.3849999999998</v>
      </c>
      <c r="K1184" s="2">
        <f t="shared" si="187"/>
        <v>3499.7966666666666</v>
      </c>
      <c r="L1184" s="2">
        <f t="shared" si="188"/>
        <v>3412.5500000000011</v>
      </c>
      <c r="M1184" s="2">
        <f t="shared" si="179"/>
        <v>3281.3675000000007</v>
      </c>
      <c r="N1184" s="2">
        <f t="shared" si="184"/>
        <v>3397.904722222223</v>
      </c>
      <c r="O1184" s="4" t="str">
        <f t="shared" si="185"/>
        <v>买</v>
      </c>
      <c r="P1184" s="4" t="str">
        <f t="shared" si="181"/>
        <v/>
      </c>
      <c r="Q1184" s="3">
        <f>IF(O1183="买",E1184/E1183-1,0)-IF(P1184=1,计算结果!B$17,0)</f>
        <v>7.0329306635774635E-4</v>
      </c>
      <c r="R1184" s="2">
        <f t="shared" si="182"/>
        <v>6.2879172163780819</v>
      </c>
      <c r="S1184" s="3">
        <f>1-R1184/MAX(R$2:R1184)</f>
        <v>0</v>
      </c>
    </row>
    <row r="1185" spans="1:19" x14ac:dyDescent="0.15">
      <c r="A1185" s="1">
        <v>40135</v>
      </c>
      <c r="B1185">
        <v>3633.85</v>
      </c>
      <c r="C1185">
        <v>3652.81</v>
      </c>
      <c r="D1185">
        <v>3612.79</v>
      </c>
      <c r="E1185" s="2">
        <v>3630.23</v>
      </c>
      <c r="F1185" s="16">
        <v>119034888192</v>
      </c>
      <c r="G1185" s="3">
        <f t="shared" si="180"/>
        <v>5.1814185511322997E-4</v>
      </c>
      <c r="H1185" s="3">
        <f>1-E1185/MAX(E$2:E1185)</f>
        <v>0.38231981215544819</v>
      </c>
      <c r="I1185" s="2">
        <f t="shared" si="183"/>
        <v>3628.1266666666666</v>
      </c>
      <c r="J1185" s="2">
        <f t="shared" si="186"/>
        <v>3566.4599999999996</v>
      </c>
      <c r="K1185" s="2">
        <f t="shared" si="187"/>
        <v>3519.5825000000004</v>
      </c>
      <c r="L1185" s="2">
        <f t="shared" si="188"/>
        <v>3428.8245833333335</v>
      </c>
      <c r="M1185" s="2">
        <f t="shared" si="179"/>
        <v>3293.4147916666675</v>
      </c>
      <c r="N1185" s="2">
        <f t="shared" si="184"/>
        <v>3413.9406250000006</v>
      </c>
      <c r="O1185" s="4" t="str">
        <f t="shared" si="185"/>
        <v>买</v>
      </c>
      <c r="P1185" s="4" t="str">
        <f t="shared" si="181"/>
        <v/>
      </c>
      <c r="Q1185" s="3">
        <f>IF(O1184="买",E1185/E1184-1,0)-IF(P1185=1,计算结果!B$17,0)</f>
        <v>5.1814185511322997E-4</v>
      </c>
      <c r="R1185" s="2">
        <f t="shared" si="182"/>
        <v>6.291175249469374</v>
      </c>
      <c r="S1185" s="3">
        <f>1-R1185/MAX(R$2:R1185)</f>
        <v>0</v>
      </c>
    </row>
    <row r="1186" spans="1:19" x14ac:dyDescent="0.15">
      <c r="A1186" s="1">
        <v>40136</v>
      </c>
      <c r="B1186">
        <v>3638.07</v>
      </c>
      <c r="C1186">
        <v>3653.9</v>
      </c>
      <c r="D1186">
        <v>3604.61</v>
      </c>
      <c r="E1186" s="2">
        <v>3642.44</v>
      </c>
      <c r="F1186" s="16">
        <v>125514317824</v>
      </c>
      <c r="G1186" s="3">
        <f t="shared" si="180"/>
        <v>3.3634232541739362E-3</v>
      </c>
      <c r="H1186" s="3">
        <f>1-E1186/MAX(E$2:E1186)</f>
        <v>0.38024229224800921</v>
      </c>
      <c r="I1186" s="2">
        <f t="shared" si="183"/>
        <v>3633.6733333333336</v>
      </c>
      <c r="J1186" s="2">
        <f t="shared" si="186"/>
        <v>3590.9216666666666</v>
      </c>
      <c r="K1186" s="2">
        <f t="shared" si="187"/>
        <v>3536.8333333333339</v>
      </c>
      <c r="L1186" s="2">
        <f t="shared" si="188"/>
        <v>3445.521666666667</v>
      </c>
      <c r="M1186" s="2">
        <f t="shared" si="179"/>
        <v>3305.1918750000009</v>
      </c>
      <c r="N1186" s="2">
        <f t="shared" si="184"/>
        <v>3429.1822916666674</v>
      </c>
      <c r="O1186" s="4" t="str">
        <f t="shared" si="185"/>
        <v>买</v>
      </c>
      <c r="P1186" s="4" t="str">
        <f t="shared" si="181"/>
        <v/>
      </c>
      <c r="Q1186" s="3">
        <f>IF(O1185="买",E1186/E1185-1,0)-IF(P1186=1,计算结果!B$17,0)</f>
        <v>3.3634232541739362E-3</v>
      </c>
      <c r="R1186" s="2">
        <f t="shared" si="182"/>
        <v>6.3123351345995227</v>
      </c>
      <c r="S1186" s="3">
        <f>1-R1186/MAX(R$2:R1186)</f>
        <v>0</v>
      </c>
    </row>
    <row r="1187" spans="1:19" x14ac:dyDescent="0.15">
      <c r="A1187" s="1">
        <v>40137</v>
      </c>
      <c r="B1187">
        <v>3630.58</v>
      </c>
      <c r="C1187">
        <v>3658.21</v>
      </c>
      <c r="D1187">
        <v>3597.31</v>
      </c>
      <c r="E1187" s="2">
        <v>3631.01</v>
      </c>
      <c r="F1187" s="16">
        <v>127585255424</v>
      </c>
      <c r="G1187" s="3">
        <f t="shared" si="180"/>
        <v>-3.1380063913201139E-3</v>
      </c>
      <c r="H1187" s="3">
        <f>1-E1187/MAX(E$2:E1187)</f>
        <v>0.38218709589600486</v>
      </c>
      <c r="I1187" s="2">
        <f t="shared" si="183"/>
        <v>3634.56</v>
      </c>
      <c r="J1187" s="2">
        <f t="shared" si="186"/>
        <v>3612.7583333333337</v>
      </c>
      <c r="K1187" s="2">
        <f t="shared" si="187"/>
        <v>3551.5933333333337</v>
      </c>
      <c r="L1187" s="2">
        <f t="shared" si="188"/>
        <v>3458.0987499999997</v>
      </c>
      <c r="M1187" s="2">
        <f t="shared" si="179"/>
        <v>3316.1668750000008</v>
      </c>
      <c r="N1187" s="2">
        <f t="shared" si="184"/>
        <v>3441.9529861111114</v>
      </c>
      <c r="O1187" s="4" t="str">
        <f t="shared" si="185"/>
        <v>买</v>
      </c>
      <c r="P1187" s="4" t="str">
        <f t="shared" si="181"/>
        <v/>
      </c>
      <c r="Q1187" s="3">
        <f>IF(O1186="买",E1187/E1186-1,0)-IF(P1187=1,计算结果!B$17,0)</f>
        <v>-3.1380063913201139E-3</v>
      </c>
      <c r="R1187" s="2">
        <f t="shared" si="182"/>
        <v>6.2925269866029945</v>
      </c>
      <c r="S1187" s="3">
        <f>1-R1187/MAX(R$2:R1187)</f>
        <v>3.138006391320225E-3</v>
      </c>
    </row>
    <row r="1188" spans="1:19" x14ac:dyDescent="0.15">
      <c r="A1188" s="1">
        <v>40140</v>
      </c>
      <c r="B1188">
        <v>3636.53</v>
      </c>
      <c r="C1188">
        <v>3666.27</v>
      </c>
      <c r="D1188">
        <v>3628.2</v>
      </c>
      <c r="E1188" s="2">
        <v>3665.51</v>
      </c>
      <c r="F1188" s="16">
        <v>135750451200</v>
      </c>
      <c r="G1188" s="3">
        <f t="shared" si="180"/>
        <v>9.5014885665420934E-3</v>
      </c>
      <c r="H1188" s="3">
        <f>1-E1188/MAX(E$2:E1188)</f>
        <v>0.37631695365139861</v>
      </c>
      <c r="I1188" s="2">
        <f t="shared" si="183"/>
        <v>3646.32</v>
      </c>
      <c r="J1188" s="2">
        <f t="shared" si="186"/>
        <v>3637.2233333333338</v>
      </c>
      <c r="K1188" s="2">
        <f t="shared" si="187"/>
        <v>3568.3591666666671</v>
      </c>
      <c r="L1188" s="2">
        <f t="shared" si="188"/>
        <v>3470.0962499999991</v>
      </c>
      <c r="M1188" s="2">
        <f t="shared" si="179"/>
        <v>3326.4697916666678</v>
      </c>
      <c r="N1188" s="2">
        <f t="shared" si="184"/>
        <v>3454.9750694444447</v>
      </c>
      <c r="O1188" s="4" t="str">
        <f t="shared" si="185"/>
        <v>买</v>
      </c>
      <c r="P1188" s="4" t="str">
        <f t="shared" si="181"/>
        <v/>
      </c>
      <c r="Q1188" s="3">
        <f>IF(O1187="买",E1188/E1187-1,0)-IF(P1188=1,计算结果!B$17,0)</f>
        <v>9.5014885665420934E-3</v>
      </c>
      <c r="R1188" s="2">
        <f t="shared" si="182"/>
        <v>6.3523153598208602</v>
      </c>
      <c r="S1188" s="3">
        <f>1-R1188/MAX(R$2:R1188)</f>
        <v>0</v>
      </c>
    </row>
    <row r="1189" spans="1:19" x14ac:dyDescent="0.15">
      <c r="A1189" s="1">
        <v>40141</v>
      </c>
      <c r="B1189">
        <v>3680.75</v>
      </c>
      <c r="C1189">
        <v>3698.13</v>
      </c>
      <c r="D1189">
        <v>3538.86</v>
      </c>
      <c r="E1189" s="2">
        <v>3548.08</v>
      </c>
      <c r="F1189" s="16">
        <v>203721998336</v>
      </c>
      <c r="G1189" s="3">
        <f t="shared" si="180"/>
        <v>-3.2036469686346547E-2</v>
      </c>
      <c r="H1189" s="3">
        <f>1-E1189/MAX(E$2:E1189)</f>
        <v>0.39629755665963384</v>
      </c>
      <c r="I1189" s="2">
        <f t="shared" si="183"/>
        <v>3614.8666666666668</v>
      </c>
      <c r="J1189" s="2">
        <f t="shared" si="186"/>
        <v>3624.2700000000004</v>
      </c>
      <c r="K1189" s="2">
        <f t="shared" si="187"/>
        <v>3573.7808333333337</v>
      </c>
      <c r="L1189" s="2">
        <f t="shared" si="188"/>
        <v>3477.5462499999994</v>
      </c>
      <c r="M1189" s="2">
        <f t="shared" si="179"/>
        <v>3333.8275000000008</v>
      </c>
      <c r="N1189" s="2">
        <f t="shared" si="184"/>
        <v>3461.7181944444451</v>
      </c>
      <c r="O1189" s="4" t="str">
        <f t="shared" si="185"/>
        <v>买</v>
      </c>
      <c r="P1189" s="4" t="str">
        <f t="shared" si="181"/>
        <v/>
      </c>
      <c r="Q1189" s="3">
        <f>IF(O1188="买",E1189/E1188-1,0)-IF(P1189=1,计算结果!B$17,0)</f>
        <v>-3.2036469686346547E-2</v>
      </c>
      <c r="R1189" s="2">
        <f t="shared" si="182"/>
        <v>6.1488096013578453</v>
      </c>
      <c r="S1189" s="3">
        <f>1-R1189/MAX(R$2:R1189)</f>
        <v>3.2036469686346547E-2</v>
      </c>
    </row>
    <row r="1190" spans="1:19" x14ac:dyDescent="0.15">
      <c r="A1190" s="1">
        <v>40142</v>
      </c>
      <c r="B1190">
        <v>3541.51</v>
      </c>
      <c r="C1190">
        <v>3630.3</v>
      </c>
      <c r="D1190">
        <v>3508.06</v>
      </c>
      <c r="E1190" s="2">
        <v>3629.63</v>
      </c>
      <c r="F1190" s="16">
        <v>157030858752</v>
      </c>
      <c r="G1190" s="3">
        <f t="shared" si="180"/>
        <v>2.298426191066727E-2</v>
      </c>
      <c r="H1190" s="3">
        <f>1-E1190/MAX(E$2:E1190)</f>
        <v>0.38242190158578915</v>
      </c>
      <c r="I1190" s="2">
        <f t="shared" si="183"/>
        <v>3614.4066666666672</v>
      </c>
      <c r="J1190" s="2">
        <f t="shared" si="186"/>
        <v>3624.4833333333336</v>
      </c>
      <c r="K1190" s="2">
        <f t="shared" si="187"/>
        <v>3584.9341666666664</v>
      </c>
      <c r="L1190" s="2">
        <f t="shared" si="188"/>
        <v>3489.3091666666664</v>
      </c>
      <c r="M1190" s="2">
        <f t="shared" si="179"/>
        <v>3343.5508333333341</v>
      </c>
      <c r="N1190" s="2">
        <f t="shared" si="184"/>
        <v>3472.5980555555557</v>
      </c>
      <c r="O1190" s="4" t="str">
        <f t="shared" si="185"/>
        <v>买</v>
      </c>
      <c r="P1190" s="4" t="str">
        <f t="shared" si="181"/>
        <v/>
      </c>
      <c r="Q1190" s="3">
        <f>IF(O1189="买",E1190/E1189-1,0)-IF(P1190=1,计算结果!B$17,0)</f>
        <v>2.298426191066727E-2</v>
      </c>
      <c r="R1190" s="2">
        <f t="shared" si="182"/>
        <v>6.2901354516742796</v>
      </c>
      <c r="S1190" s="3">
        <f>1-R1190/MAX(R$2:R1190)</f>
        <v>9.7885423856435283E-3</v>
      </c>
    </row>
    <row r="1191" spans="1:19" x14ac:dyDescent="0.15">
      <c r="A1191" s="1">
        <v>40143</v>
      </c>
      <c r="B1191">
        <v>3635.79</v>
      </c>
      <c r="C1191">
        <v>3646.61</v>
      </c>
      <c r="D1191">
        <v>3472.95</v>
      </c>
      <c r="E1191" s="2">
        <v>3485.77</v>
      </c>
      <c r="F1191" s="16">
        <v>180809383936</v>
      </c>
      <c r="G1191" s="3">
        <f t="shared" si="180"/>
        <v>-3.963489391480679E-2</v>
      </c>
      <c r="H1191" s="3">
        <f>1-E1191/MAX(E$2:E1191)</f>
        <v>0.40689954400054451</v>
      </c>
      <c r="I1191" s="2">
        <f t="shared" si="183"/>
        <v>3554.4933333333333</v>
      </c>
      <c r="J1191" s="2">
        <f t="shared" si="186"/>
        <v>3600.4066666666672</v>
      </c>
      <c r="K1191" s="2">
        <f t="shared" si="187"/>
        <v>3583.4333333333329</v>
      </c>
      <c r="L1191" s="2">
        <f t="shared" si="188"/>
        <v>3492.3308333333334</v>
      </c>
      <c r="M1191" s="2">
        <f t="shared" si="179"/>
        <v>3348.7100000000009</v>
      </c>
      <c r="N1191" s="2">
        <f t="shared" si="184"/>
        <v>3474.8247222222221</v>
      </c>
      <c r="O1191" s="4" t="str">
        <f t="shared" si="185"/>
        <v>买</v>
      </c>
      <c r="P1191" s="4" t="str">
        <f t="shared" si="181"/>
        <v/>
      </c>
      <c r="Q1191" s="3">
        <f>IF(O1190="买",E1191/E1190-1,0)-IF(P1191=1,计算结果!B$17,0)</f>
        <v>-3.963489391480679E-2</v>
      </c>
      <c r="R1191" s="2">
        <f t="shared" si="182"/>
        <v>6.0408266003374038</v>
      </c>
      <c r="S1191" s="3">
        <f>1-R1191/MAX(R$2:R1191)</f>
        <v>4.9035468461414711E-2</v>
      </c>
    </row>
    <row r="1192" spans="1:19" x14ac:dyDescent="0.15">
      <c r="A1192" s="1">
        <v>40144</v>
      </c>
      <c r="B1192">
        <v>3440.34</v>
      </c>
      <c r="C1192">
        <v>3480.93</v>
      </c>
      <c r="D1192">
        <v>3367.29</v>
      </c>
      <c r="E1192" s="2">
        <v>3382.51</v>
      </c>
      <c r="F1192" s="16">
        <v>125775994880</v>
      </c>
      <c r="G1192" s="3">
        <f t="shared" si="180"/>
        <v>-2.9623297004678917E-2</v>
      </c>
      <c r="H1192" s="3">
        <f>1-E1192/MAX(E$2:E1192)</f>
        <v>0.42446913496222682</v>
      </c>
      <c r="I1192" s="2">
        <f t="shared" si="183"/>
        <v>3499.3033333333333</v>
      </c>
      <c r="J1192" s="2">
        <f t="shared" si="186"/>
        <v>3557.0850000000005</v>
      </c>
      <c r="K1192" s="2">
        <f t="shared" si="187"/>
        <v>3574.0033333333336</v>
      </c>
      <c r="L1192" s="2">
        <f t="shared" si="188"/>
        <v>3491.0087499999995</v>
      </c>
      <c r="M1192" s="2">
        <f t="shared" si="179"/>
        <v>3350.5666666666675</v>
      </c>
      <c r="N1192" s="2">
        <f t="shared" si="184"/>
        <v>3471.8595833333334</v>
      </c>
      <c r="O1192" s="4" t="str">
        <f t="shared" si="185"/>
        <v>卖</v>
      </c>
      <c r="P1192" s="4">
        <f t="shared" si="181"/>
        <v>1</v>
      </c>
      <c r="Q1192" s="3">
        <f>IF(O1191="买",E1192/E1191-1,0)-IF(P1192=1,计算结果!B$17,0)</f>
        <v>-2.9623297004678917E-2</v>
      </c>
      <c r="R1192" s="2">
        <f t="shared" si="182"/>
        <v>5.8618773998018439</v>
      </c>
      <c r="S1192" s="3">
        <f>1-R1192/MAX(R$2:R1192)</f>
        <v>7.7206173220097707E-2</v>
      </c>
    </row>
    <row r="1193" spans="1:19" x14ac:dyDescent="0.15">
      <c r="A1193" s="1">
        <v>40147</v>
      </c>
      <c r="B1193">
        <v>3415.08</v>
      </c>
      <c r="C1193">
        <v>3511.76</v>
      </c>
      <c r="D1193">
        <v>3415.08</v>
      </c>
      <c r="E1193" s="2">
        <v>3511.67</v>
      </c>
      <c r="F1193" s="16">
        <v>117377392640</v>
      </c>
      <c r="G1193" s="3">
        <f t="shared" si="180"/>
        <v>3.8184661686144317E-2</v>
      </c>
      <c r="H1193" s="3">
        <f>1-E1193/MAX(E$2:E1193)</f>
        <v>0.40249268359082557</v>
      </c>
      <c r="I1193" s="2">
        <f t="shared" si="183"/>
        <v>3459.9833333333336</v>
      </c>
      <c r="J1193" s="2">
        <f t="shared" si="186"/>
        <v>3537.1949999999997</v>
      </c>
      <c r="K1193" s="2">
        <f t="shared" si="187"/>
        <v>3574.9766666666674</v>
      </c>
      <c r="L1193" s="2">
        <f t="shared" si="188"/>
        <v>3499.2150000000001</v>
      </c>
      <c r="M1193" s="2">
        <f t="shared" si="179"/>
        <v>3354.9214583333342</v>
      </c>
      <c r="N1193" s="2">
        <f t="shared" si="184"/>
        <v>3476.3710416666672</v>
      </c>
      <c r="O1193" s="4" t="str">
        <f t="shared" si="185"/>
        <v>买</v>
      </c>
      <c r="P1193" s="4">
        <f t="shared" si="181"/>
        <v>1</v>
      </c>
      <c r="Q1193" s="3">
        <f>IF(O1192="买",E1193/E1192-1,0)-IF(P1193=1,计算结果!B$17,0)</f>
        <v>0</v>
      </c>
      <c r="R1193" s="2">
        <f t="shared" si="182"/>
        <v>5.8618773998018439</v>
      </c>
      <c r="S1193" s="3">
        <f>1-R1193/MAX(R$2:R1193)</f>
        <v>7.7206173220097707E-2</v>
      </c>
    </row>
    <row r="1194" spans="1:19" x14ac:dyDescent="0.15">
      <c r="A1194" s="1">
        <v>40148</v>
      </c>
      <c r="B1194">
        <v>3507.56</v>
      </c>
      <c r="C1194">
        <v>3566.78</v>
      </c>
      <c r="D1194">
        <v>3485.52</v>
      </c>
      <c r="E1194" s="2">
        <v>3560.83</v>
      </c>
      <c r="F1194" s="16">
        <v>138002628608</v>
      </c>
      <c r="G1194" s="3">
        <f t="shared" si="180"/>
        <v>1.3999037494980993E-2</v>
      </c>
      <c r="H1194" s="3">
        <f>1-E1194/MAX(E$2:E1194)</f>
        <v>0.39412815626488806</v>
      </c>
      <c r="I1194" s="2">
        <f t="shared" si="183"/>
        <v>3485.0033333333336</v>
      </c>
      <c r="J1194" s="2">
        <f t="shared" si="186"/>
        <v>3519.748333333333</v>
      </c>
      <c r="K1194" s="2">
        <f t="shared" si="187"/>
        <v>3578.4858333333341</v>
      </c>
      <c r="L1194" s="2">
        <f t="shared" si="188"/>
        <v>3508.8608333333341</v>
      </c>
      <c r="M1194" s="2">
        <f t="shared" si="179"/>
        <v>3361.2254166666667</v>
      </c>
      <c r="N1194" s="2">
        <f t="shared" si="184"/>
        <v>3482.8573611111115</v>
      </c>
      <c r="O1194" s="4" t="str">
        <f t="shared" si="185"/>
        <v>买</v>
      </c>
      <c r="P1194" s="4" t="str">
        <f t="shared" si="181"/>
        <v/>
      </c>
      <c r="Q1194" s="3">
        <f>IF(O1193="买",E1194/E1193-1,0)-IF(P1194=1,计算结果!B$17,0)</f>
        <v>1.3999037494980993E-2</v>
      </c>
      <c r="R1194" s="2">
        <f t="shared" si="182"/>
        <v>5.9439380413126512</v>
      </c>
      <c r="S1194" s="3">
        <f>1-R1194/MAX(R$2:R1194)</f>
        <v>6.428794783886882E-2</v>
      </c>
    </row>
    <row r="1195" spans="1:19" x14ac:dyDescent="0.15">
      <c r="A1195" s="1">
        <v>40149</v>
      </c>
      <c r="B1195">
        <v>3578.87</v>
      </c>
      <c r="C1195">
        <v>3607.56</v>
      </c>
      <c r="D1195">
        <v>3570.29</v>
      </c>
      <c r="E1195" s="2">
        <v>3597.33</v>
      </c>
      <c r="F1195" s="16">
        <v>138929258496</v>
      </c>
      <c r="G1195" s="3">
        <f t="shared" si="180"/>
        <v>1.0250419143851275E-2</v>
      </c>
      <c r="H1195" s="3">
        <f>1-E1195/MAX(E$2:E1195)</f>
        <v>0.38791771591914515</v>
      </c>
      <c r="I1195" s="2">
        <f t="shared" si="183"/>
        <v>3556.61</v>
      </c>
      <c r="J1195" s="2">
        <f t="shared" si="186"/>
        <v>3527.9566666666665</v>
      </c>
      <c r="K1195" s="2">
        <f t="shared" si="187"/>
        <v>3576.1133333333341</v>
      </c>
      <c r="L1195" s="2">
        <f t="shared" si="188"/>
        <v>3523.4558333333339</v>
      </c>
      <c r="M1195" s="2">
        <f t="shared" si="179"/>
        <v>3367.0010416666664</v>
      </c>
      <c r="N1195" s="2">
        <f t="shared" si="184"/>
        <v>3488.8567361111113</v>
      </c>
      <c r="O1195" s="4" t="str">
        <f t="shared" si="185"/>
        <v>买</v>
      </c>
      <c r="P1195" s="4" t="str">
        <f t="shared" si="181"/>
        <v/>
      </c>
      <c r="Q1195" s="3">
        <f>IF(O1194="买",E1195/E1194-1,0)-IF(P1195=1,计算结果!B$17,0)</f>
        <v>1.0250419143851275E-2</v>
      </c>
      <c r="R1195" s="2">
        <f t="shared" si="182"/>
        <v>6.0048658976011886</v>
      </c>
      <c r="S1195" s="3">
        <f>1-R1195/MAX(R$2:R1195)</f>
        <v>5.4696507106263947E-2</v>
      </c>
    </row>
    <row r="1196" spans="1:19" x14ac:dyDescent="0.15">
      <c r="A1196" s="1">
        <v>40150</v>
      </c>
      <c r="B1196">
        <v>3596.95</v>
      </c>
      <c r="C1196">
        <v>3603.12</v>
      </c>
      <c r="D1196">
        <v>3551.48</v>
      </c>
      <c r="E1196" s="2">
        <v>3590.88</v>
      </c>
      <c r="F1196" s="16">
        <v>128562626560</v>
      </c>
      <c r="G1196" s="3">
        <f t="shared" si="180"/>
        <v>-1.7929964723836234E-3</v>
      </c>
      <c r="H1196" s="3">
        <f>1-E1196/MAX(E$2:E1196)</f>
        <v>0.38901517729531065</v>
      </c>
      <c r="I1196" s="2">
        <f t="shared" si="183"/>
        <v>3583.0133333333338</v>
      </c>
      <c r="J1196" s="2">
        <f t="shared" si="186"/>
        <v>3521.4983333333334</v>
      </c>
      <c r="K1196" s="2">
        <f t="shared" si="187"/>
        <v>3572.9908333333333</v>
      </c>
      <c r="L1196" s="2">
        <f t="shared" si="188"/>
        <v>3536.3937500000006</v>
      </c>
      <c r="M1196" s="2">
        <f t="shared" si="179"/>
        <v>3375.1508333333331</v>
      </c>
      <c r="N1196" s="2">
        <f t="shared" si="184"/>
        <v>3494.8451388888893</v>
      </c>
      <c r="O1196" s="4" t="str">
        <f t="shared" si="185"/>
        <v>买</v>
      </c>
      <c r="P1196" s="4" t="str">
        <f t="shared" si="181"/>
        <v/>
      </c>
      <c r="Q1196" s="3">
        <f>IF(O1195="买",E1196/E1195-1,0)-IF(P1196=1,计算结果!B$17,0)</f>
        <v>-1.7929964723836234E-3</v>
      </c>
      <c r="R1196" s="2">
        <f t="shared" si="182"/>
        <v>5.9940991942296531</v>
      </c>
      <c r="S1196" s="3">
        <f>1-R1196/MAX(R$2:R1196)</f>
        <v>5.6391432934354335E-2</v>
      </c>
    </row>
    <row r="1197" spans="1:19" x14ac:dyDescent="0.15">
      <c r="A1197" s="1">
        <v>40151</v>
      </c>
      <c r="B1197">
        <v>3581.63</v>
      </c>
      <c r="C1197">
        <v>3646.26</v>
      </c>
      <c r="D1197">
        <v>3530.06</v>
      </c>
      <c r="E1197" s="2">
        <v>3643.49</v>
      </c>
      <c r="F1197" s="16">
        <v>188843982848</v>
      </c>
      <c r="G1197" s="3">
        <f t="shared" si="180"/>
        <v>1.4651004767633369E-2</v>
      </c>
      <c r="H1197" s="3">
        <f>1-E1197/MAX(E$2:E1197)</f>
        <v>0.38006363574491253</v>
      </c>
      <c r="I1197" s="2">
        <f t="shared" si="183"/>
        <v>3610.5666666666671</v>
      </c>
      <c r="J1197" s="2">
        <f t="shared" si="186"/>
        <v>3547.7849999999999</v>
      </c>
      <c r="K1197" s="2">
        <f t="shared" si="187"/>
        <v>3574.0958333333333</v>
      </c>
      <c r="L1197" s="2">
        <f t="shared" si="188"/>
        <v>3546.8391666666671</v>
      </c>
      <c r="M1197" s="2">
        <f t="shared" si="179"/>
        <v>3384.211041666666</v>
      </c>
      <c r="N1197" s="2">
        <f t="shared" si="184"/>
        <v>3501.7153472222221</v>
      </c>
      <c r="O1197" s="4" t="str">
        <f t="shared" si="185"/>
        <v>买</v>
      </c>
      <c r="P1197" s="4" t="str">
        <f t="shared" si="181"/>
        <v/>
      </c>
      <c r="Q1197" s="3">
        <f>IF(O1196="买",E1197/E1196-1,0)-IF(P1197=1,计算结果!B$17,0)</f>
        <v>1.4651004767633369E-2</v>
      </c>
      <c r="R1197" s="2">
        <f t="shared" si="182"/>
        <v>6.0819187701019795</v>
      </c>
      <c r="S1197" s="3">
        <f>1-R1197/MAX(R$2:R1197)</f>
        <v>4.2566619319495791E-2</v>
      </c>
    </row>
    <row r="1198" spans="1:19" x14ac:dyDescent="0.15">
      <c r="A1198" s="1">
        <v>40154</v>
      </c>
      <c r="B1198">
        <v>3644.63</v>
      </c>
      <c r="C1198">
        <v>3672.8</v>
      </c>
      <c r="D1198">
        <v>3633.45</v>
      </c>
      <c r="E1198" s="2">
        <v>3668.83</v>
      </c>
      <c r="F1198" s="16">
        <v>131991691264</v>
      </c>
      <c r="G1198" s="3">
        <f t="shared" si="180"/>
        <v>6.9548701931390067E-3</v>
      </c>
      <c r="H1198" s="3">
        <f>1-E1198/MAX(E$2:E1198)</f>
        <v>0.37575205880351192</v>
      </c>
      <c r="I1198" s="2">
        <f t="shared" si="183"/>
        <v>3634.4</v>
      </c>
      <c r="J1198" s="2">
        <f t="shared" si="186"/>
        <v>3595.5049999999997</v>
      </c>
      <c r="K1198" s="2">
        <f t="shared" si="187"/>
        <v>3576.2950000000001</v>
      </c>
      <c r="L1198" s="2">
        <f t="shared" si="188"/>
        <v>3556.5641666666675</v>
      </c>
      <c r="M1198" s="2">
        <f t="shared" si="179"/>
        <v>3395.4152083333324</v>
      </c>
      <c r="N1198" s="2">
        <f t="shared" si="184"/>
        <v>3509.4247916666664</v>
      </c>
      <c r="O1198" s="4" t="str">
        <f t="shared" si="185"/>
        <v>买</v>
      </c>
      <c r="P1198" s="4" t="str">
        <f t="shared" si="181"/>
        <v/>
      </c>
      <c r="Q1198" s="3">
        <f>IF(O1197="买",E1198/E1197-1,0)-IF(P1198=1,计算结果!B$17,0)</f>
        <v>6.9548701931390067E-3</v>
      </c>
      <c r="R1198" s="2">
        <f t="shared" si="182"/>
        <v>6.1242177256732546</v>
      </c>
      <c r="S1198" s="3">
        <f>1-R1198/MAX(R$2:R1198)</f>
        <v>3.5907794438284624E-2</v>
      </c>
    </row>
    <row r="1199" spans="1:19" x14ac:dyDescent="0.15">
      <c r="A1199" s="1">
        <v>40155</v>
      </c>
      <c r="B1199">
        <v>3670.81</v>
      </c>
      <c r="C1199">
        <v>3671.04</v>
      </c>
      <c r="D1199">
        <v>3590.94</v>
      </c>
      <c r="E1199" s="2">
        <v>3624.02</v>
      </c>
      <c r="F1199" s="16">
        <v>118750855168</v>
      </c>
      <c r="G1199" s="3">
        <f t="shared" si="180"/>
        <v>-1.2213703006135446E-2</v>
      </c>
      <c r="H1199" s="3">
        <f>1-E1199/MAX(E$2:E1199)</f>
        <v>0.38337643775947727</v>
      </c>
      <c r="I1199" s="2">
        <f t="shared" si="183"/>
        <v>3645.4466666666667</v>
      </c>
      <c r="J1199" s="2">
        <f t="shared" si="186"/>
        <v>3614.23</v>
      </c>
      <c r="K1199" s="2">
        <f t="shared" si="187"/>
        <v>3575.7125000000001</v>
      </c>
      <c r="L1199" s="2">
        <f t="shared" si="188"/>
        <v>3563.6529166666674</v>
      </c>
      <c r="M1199" s="2">
        <f t="shared" si="179"/>
        <v>3407.164166666666</v>
      </c>
      <c r="N1199" s="2">
        <f t="shared" si="184"/>
        <v>3515.5098611111111</v>
      </c>
      <c r="O1199" s="4" t="str">
        <f t="shared" si="185"/>
        <v>买</v>
      </c>
      <c r="P1199" s="4" t="str">
        <f t="shared" si="181"/>
        <v/>
      </c>
      <c r="Q1199" s="3">
        <f>IF(O1198="买",E1199/E1198-1,0)-IF(P1199=1,计算结果!B$17,0)</f>
        <v>-1.2213703006135446E-2</v>
      </c>
      <c r="R1199" s="2">
        <f t="shared" si="182"/>
        <v>6.0494183492269711</v>
      </c>
      <c r="S1199" s="3">
        <f>1-R1199/MAX(R$2:R1199)</f>
        <v>4.7682930307545557E-2</v>
      </c>
    </row>
    <row r="1200" spans="1:19" x14ac:dyDescent="0.15">
      <c r="A1200" s="1">
        <v>40156</v>
      </c>
      <c r="B1200">
        <v>3579.28</v>
      </c>
      <c r="C1200">
        <v>3603.7</v>
      </c>
      <c r="D1200">
        <v>3543.42</v>
      </c>
      <c r="E1200" s="2">
        <v>3554.48</v>
      </c>
      <c r="F1200" s="16">
        <v>97091969024</v>
      </c>
      <c r="G1200" s="3">
        <f t="shared" si="180"/>
        <v>-1.9188635824305633E-2</v>
      </c>
      <c r="H1200" s="3">
        <f>1-E1200/MAX(E$2:E1200)</f>
        <v>0.39520860273599667</v>
      </c>
      <c r="I1200" s="2">
        <f t="shared" si="183"/>
        <v>3615.7766666666666</v>
      </c>
      <c r="J1200" s="2">
        <f t="shared" si="186"/>
        <v>3613.1716666666666</v>
      </c>
      <c r="K1200" s="2">
        <f t="shared" si="187"/>
        <v>3566.4600000000005</v>
      </c>
      <c r="L1200" s="2">
        <f t="shared" si="188"/>
        <v>3567.409583333334</v>
      </c>
      <c r="M1200" s="2">
        <f t="shared" si="179"/>
        <v>3417.0297916666664</v>
      </c>
      <c r="N1200" s="2">
        <f t="shared" si="184"/>
        <v>3516.9664583333338</v>
      </c>
      <c r="O1200" s="4" t="str">
        <f t="shared" si="185"/>
        <v>买</v>
      </c>
      <c r="P1200" s="4" t="str">
        <f t="shared" si="181"/>
        <v/>
      </c>
      <c r="Q1200" s="3">
        <f>IF(O1199="买",E1200/E1199-1,0)-IF(P1200=1,计算结果!B$17,0)</f>
        <v>-1.9188635824305633E-2</v>
      </c>
      <c r="R1200" s="2">
        <f t="shared" si="182"/>
        <v>5.9333382635747824</v>
      </c>
      <c r="S1200" s="3">
        <f>1-R1200/MAX(R$2:R1200)</f>
        <v>6.5956595747143965E-2</v>
      </c>
    </row>
    <row r="1201" spans="1:19" x14ac:dyDescent="0.15">
      <c r="A1201" s="1">
        <v>40157</v>
      </c>
      <c r="B1201">
        <v>3579.83</v>
      </c>
      <c r="C1201">
        <v>3601.29</v>
      </c>
      <c r="D1201">
        <v>3544.9</v>
      </c>
      <c r="E1201" s="2">
        <v>3577.24</v>
      </c>
      <c r="F1201" s="16">
        <v>81151401984</v>
      </c>
      <c r="G1201" s="3">
        <f t="shared" si="180"/>
        <v>6.4031869640566175E-3</v>
      </c>
      <c r="H1201" s="3">
        <f>1-E1201/MAX(E$2:E1201)</f>
        <v>0.39133601034506227</v>
      </c>
      <c r="I1201" s="2">
        <f t="shared" si="183"/>
        <v>3585.2466666666664</v>
      </c>
      <c r="J1201" s="2">
        <f t="shared" si="186"/>
        <v>3609.8233333333337</v>
      </c>
      <c r="K1201" s="2">
        <f t="shared" si="187"/>
        <v>3568.89</v>
      </c>
      <c r="L1201" s="2">
        <f t="shared" si="188"/>
        <v>3571.3354166666672</v>
      </c>
      <c r="M1201" s="2">
        <f t="shared" si="179"/>
        <v>3427.8362499999998</v>
      </c>
      <c r="N1201" s="2">
        <f t="shared" si="184"/>
        <v>3522.6872222222223</v>
      </c>
      <c r="O1201" s="4" t="str">
        <f t="shared" si="185"/>
        <v>买</v>
      </c>
      <c r="P1201" s="4" t="str">
        <f t="shared" si="181"/>
        <v/>
      </c>
      <c r="Q1201" s="3">
        <f>IF(O1200="买",E1201/E1200-1,0)-IF(P1201=1,计算结果!B$17,0)</f>
        <v>6.4031869640566175E-3</v>
      </c>
      <c r="R1201" s="2">
        <f t="shared" si="182"/>
        <v>5.971330537797443</v>
      </c>
      <c r="S1201" s="3">
        <f>1-R1201/MAX(R$2:R1201)</f>
        <v>5.9975741197168975E-2</v>
      </c>
    </row>
    <row r="1202" spans="1:19" x14ac:dyDescent="0.15">
      <c r="A1202" s="1">
        <v>40158</v>
      </c>
      <c r="B1202">
        <v>3589.41</v>
      </c>
      <c r="C1202">
        <v>3614.95</v>
      </c>
      <c r="D1202">
        <v>3568.51</v>
      </c>
      <c r="E1202" s="2">
        <v>3575.02</v>
      </c>
      <c r="F1202" s="16">
        <v>74282934272</v>
      </c>
      <c r="G1202" s="3">
        <f t="shared" si="180"/>
        <v>-6.2059017566606922E-4</v>
      </c>
      <c r="H1202" s="3">
        <f>1-E1202/MAX(E$2:E1202)</f>
        <v>0.39171374123732383</v>
      </c>
      <c r="I1202" s="2">
        <f t="shared" si="183"/>
        <v>3568.9133333333334</v>
      </c>
      <c r="J1202" s="2">
        <f t="shared" si="186"/>
        <v>3607.18</v>
      </c>
      <c r="K1202" s="2">
        <f t="shared" si="187"/>
        <v>3564.3391666666666</v>
      </c>
      <c r="L1202" s="2">
        <f t="shared" si="188"/>
        <v>3574.6366666666672</v>
      </c>
      <c r="M1202" s="2">
        <f t="shared" ref="M1202:M1265" si="189">AVERAGE(E1155:E1202)</f>
        <v>3440.3858333333324</v>
      </c>
      <c r="N1202" s="2">
        <f t="shared" si="184"/>
        <v>3526.4538888888887</v>
      </c>
      <c r="O1202" s="4" t="str">
        <f t="shared" si="185"/>
        <v>买</v>
      </c>
      <c r="P1202" s="4" t="str">
        <f t="shared" si="181"/>
        <v/>
      </c>
      <c r="Q1202" s="3">
        <f>IF(O1201="买",E1202/E1201-1,0)-IF(P1202=1,计算结果!B$17,0)</f>
        <v>-6.2059017566606922E-4</v>
      </c>
      <c r="R1202" s="2">
        <f t="shared" si="182"/>
        <v>5.9676247887300313</v>
      </c>
      <c r="S1202" s="3">
        <f>1-R1202/MAX(R$2:R1202)</f>
        <v>6.0559111017069789E-2</v>
      </c>
    </row>
    <row r="1203" spans="1:19" x14ac:dyDescent="0.15">
      <c r="A1203" s="1">
        <v>40161</v>
      </c>
      <c r="B1203">
        <v>3572.53</v>
      </c>
      <c r="C1203">
        <v>3623.27</v>
      </c>
      <c r="D1203">
        <v>3495.64</v>
      </c>
      <c r="E1203" s="2">
        <v>3612.75</v>
      </c>
      <c r="F1203" s="16">
        <v>113441734656</v>
      </c>
      <c r="G1203" s="3">
        <f t="shared" si="180"/>
        <v>1.0553787111680535E-2</v>
      </c>
      <c r="H1203" s="3">
        <f>1-E1203/MAX(E$2:E1203)</f>
        <v>0.38529401755938197</v>
      </c>
      <c r="I1203" s="2">
        <f t="shared" si="183"/>
        <v>3588.3366666666666</v>
      </c>
      <c r="J1203" s="2">
        <f t="shared" si="186"/>
        <v>3602.0566666666668</v>
      </c>
      <c r="K1203" s="2">
        <f t="shared" si="187"/>
        <v>3574.9208333333331</v>
      </c>
      <c r="L1203" s="2">
        <f t="shared" si="188"/>
        <v>3579.1770833333335</v>
      </c>
      <c r="M1203" s="2">
        <f t="shared" si="189"/>
        <v>3453.7287499999989</v>
      </c>
      <c r="N1203" s="2">
        <f t="shared" si="184"/>
        <v>3535.942222222222</v>
      </c>
      <c r="O1203" s="4" t="str">
        <f t="shared" si="185"/>
        <v>买</v>
      </c>
      <c r="P1203" s="4" t="str">
        <f t="shared" si="181"/>
        <v/>
      </c>
      <c r="Q1203" s="3">
        <f>IF(O1202="买",E1203/E1202-1,0)-IF(P1203=1,计算结果!B$17,0)</f>
        <v>1.0553787111680535E-2</v>
      </c>
      <c r="R1203" s="2">
        <f t="shared" si="182"/>
        <v>6.0306058303126759</v>
      </c>
      <c r="S1203" s="3">
        <f>1-R1203/MAX(R$2:R1203)</f>
        <v>5.0644451870735963E-2</v>
      </c>
    </row>
    <row r="1204" spans="1:19" x14ac:dyDescent="0.15">
      <c r="A1204" s="1">
        <v>40162</v>
      </c>
      <c r="B1204">
        <v>3594.51</v>
      </c>
      <c r="C1204">
        <v>3620.32</v>
      </c>
      <c r="D1204">
        <v>3578.28</v>
      </c>
      <c r="E1204" s="2">
        <v>3583.34</v>
      </c>
      <c r="F1204" s="16">
        <v>98783625216</v>
      </c>
      <c r="G1204" s="3">
        <f t="shared" si="180"/>
        <v>-8.1406131063593845E-3</v>
      </c>
      <c r="H1204" s="3">
        <f>1-E1204/MAX(E$2:E1204)</f>
        <v>0.39029810113659558</v>
      </c>
      <c r="I1204" s="2">
        <f t="shared" si="183"/>
        <v>3590.3700000000003</v>
      </c>
      <c r="J1204" s="2">
        <f t="shared" si="186"/>
        <v>3587.8083333333338</v>
      </c>
      <c r="K1204" s="2">
        <f t="shared" si="187"/>
        <v>3591.6566666666658</v>
      </c>
      <c r="L1204" s="2">
        <f t="shared" si="188"/>
        <v>3582.83</v>
      </c>
      <c r="M1204" s="2">
        <f t="shared" si="189"/>
        <v>3465.7816666666658</v>
      </c>
      <c r="N1204" s="2">
        <f t="shared" si="184"/>
        <v>3546.7561111111104</v>
      </c>
      <c r="O1204" s="4" t="str">
        <f t="shared" si="185"/>
        <v>买</v>
      </c>
      <c r="P1204" s="4" t="str">
        <f t="shared" si="181"/>
        <v/>
      </c>
      <c r="Q1204" s="3">
        <f>IF(O1203="买",E1204/E1203-1,0)-IF(P1204=1,计算结果!B$17,0)</f>
        <v>-8.1406131063593845E-3</v>
      </c>
      <c r="R1204" s="2">
        <f t="shared" si="182"/>
        <v>5.9815130014511455</v>
      </c>
      <c r="S1204" s="3">
        <f>1-R1204/MAX(R$2:R1204)</f>
        <v>5.8372788088431937E-2</v>
      </c>
    </row>
    <row r="1205" spans="1:19" x14ac:dyDescent="0.15">
      <c r="A1205" s="1">
        <v>40163</v>
      </c>
      <c r="B1205">
        <v>3568.28</v>
      </c>
      <c r="C1205">
        <v>3610.69</v>
      </c>
      <c r="D1205">
        <v>3550.67</v>
      </c>
      <c r="E1205" s="2">
        <v>3560.72</v>
      </c>
      <c r="F1205" s="16">
        <v>81340899328</v>
      </c>
      <c r="G1205" s="3">
        <f t="shared" si="180"/>
        <v>-6.3125463952625749E-3</v>
      </c>
      <c r="H1205" s="3">
        <f>1-E1205/MAX(E$2:E1205)</f>
        <v>0.39414687266045056</v>
      </c>
      <c r="I1205" s="2">
        <f t="shared" si="183"/>
        <v>3585.603333333333</v>
      </c>
      <c r="J1205" s="2">
        <f t="shared" si="186"/>
        <v>3577.2583333333337</v>
      </c>
      <c r="K1205" s="2">
        <f t="shared" si="187"/>
        <v>3595.7441666666659</v>
      </c>
      <c r="L1205" s="2">
        <f t="shared" si="188"/>
        <v>3585.3604166666669</v>
      </c>
      <c r="M1205" s="2">
        <f t="shared" si="189"/>
        <v>3474.0527083333327</v>
      </c>
      <c r="N1205" s="2">
        <f t="shared" si="184"/>
        <v>3551.719097222222</v>
      </c>
      <c r="O1205" s="4" t="str">
        <f t="shared" si="185"/>
        <v>买</v>
      </c>
      <c r="P1205" s="4" t="str">
        <f t="shared" si="181"/>
        <v/>
      </c>
      <c r="Q1205" s="3">
        <f>IF(O1204="买",E1205/E1204-1,0)-IF(P1205=1,计算结果!B$17,0)</f>
        <v>-6.3125463952625749E-3</v>
      </c>
      <c r="R1205" s="2">
        <f t="shared" si="182"/>
        <v>5.9437544231156192</v>
      </c>
      <c r="S1205" s="3">
        <f>1-R1205/MAX(R$2:R1205)</f>
        <v>6.4316853550665409E-2</v>
      </c>
    </row>
    <row r="1206" spans="1:19" x14ac:dyDescent="0.15">
      <c r="A1206" s="1">
        <v>40164</v>
      </c>
      <c r="B1206">
        <v>3571.05</v>
      </c>
      <c r="C1206">
        <v>3582.44</v>
      </c>
      <c r="D1206">
        <v>3475.84</v>
      </c>
      <c r="E1206" s="2">
        <v>3480.15</v>
      </c>
      <c r="F1206" s="16">
        <v>86756663296</v>
      </c>
      <c r="G1206" s="3">
        <f t="shared" si="180"/>
        <v>-2.2627446134489526E-2</v>
      </c>
      <c r="H1206" s="3">
        <f>1-E1206/MAX(E$2:E1206)</f>
        <v>0.40785578166473824</v>
      </c>
      <c r="I1206" s="2">
        <f t="shared" si="183"/>
        <v>3541.4033333333332</v>
      </c>
      <c r="J1206" s="2">
        <f t="shared" si="186"/>
        <v>3564.8700000000003</v>
      </c>
      <c r="K1206" s="2">
        <f t="shared" si="187"/>
        <v>3589.0208333333335</v>
      </c>
      <c r="L1206" s="2">
        <f t="shared" si="188"/>
        <v>3583.7533333333336</v>
      </c>
      <c r="M1206" s="2">
        <f t="shared" si="189"/>
        <v>3480.896874999999</v>
      </c>
      <c r="N1206" s="2">
        <f t="shared" si="184"/>
        <v>3551.2236805555553</v>
      </c>
      <c r="O1206" s="4" t="str">
        <f t="shared" si="185"/>
        <v>卖</v>
      </c>
      <c r="P1206" s="4">
        <f t="shared" si="181"/>
        <v>1</v>
      </c>
      <c r="Q1206" s="3">
        <f>IF(O1205="买",E1206/E1205-1,0)-IF(P1206=1,计算结果!B$17,0)</f>
        <v>-2.2627446134489526E-2</v>
      </c>
      <c r="R1206" s="2">
        <f t="shared" si="182"/>
        <v>5.8092624400699364</v>
      </c>
      <c r="S1206" s="3">
        <f>1-R1206/MAX(R$2:R1206)</f>
        <v>8.5488973545897462E-2</v>
      </c>
    </row>
    <row r="1207" spans="1:19" x14ac:dyDescent="0.15">
      <c r="A1207" s="1">
        <v>40165</v>
      </c>
      <c r="B1207">
        <v>3450.04</v>
      </c>
      <c r="C1207">
        <v>3453.35</v>
      </c>
      <c r="D1207">
        <v>3385.68</v>
      </c>
      <c r="E1207" s="2">
        <v>3391.74</v>
      </c>
      <c r="F1207" s="16">
        <v>89137676288</v>
      </c>
      <c r="G1207" s="3">
        <f t="shared" si="180"/>
        <v>-2.5404077410456583E-2</v>
      </c>
      <c r="H1207" s="3">
        <f>1-E1207/MAX(E$2:E1207)</f>
        <v>0.42289865922548153</v>
      </c>
      <c r="I1207" s="2">
        <f t="shared" si="183"/>
        <v>3477.5366666666669</v>
      </c>
      <c r="J1207" s="2">
        <f t="shared" si="186"/>
        <v>3533.9533333333334</v>
      </c>
      <c r="K1207" s="2">
        <f t="shared" si="187"/>
        <v>3571.8883333333338</v>
      </c>
      <c r="L1207" s="2">
        <f t="shared" si="188"/>
        <v>3574.0008333333335</v>
      </c>
      <c r="M1207" s="2">
        <f t="shared" si="189"/>
        <v>3484.9222916666658</v>
      </c>
      <c r="N1207" s="2">
        <f t="shared" si="184"/>
        <v>3543.6038194444445</v>
      </c>
      <c r="O1207" s="4" t="str">
        <f t="shared" si="185"/>
        <v>卖</v>
      </c>
      <c r="P1207" s="4" t="str">
        <f t="shared" si="181"/>
        <v/>
      </c>
      <c r="Q1207" s="3">
        <f>IF(O1206="买",E1207/E1206-1,0)-IF(P1207=1,计算结果!B$17,0)</f>
        <v>0</v>
      </c>
      <c r="R1207" s="2">
        <f t="shared" si="182"/>
        <v>5.8092624400699364</v>
      </c>
      <c r="S1207" s="3">
        <f>1-R1207/MAX(R$2:R1207)</f>
        <v>8.5488973545897462E-2</v>
      </c>
    </row>
    <row r="1208" spans="1:19" x14ac:dyDescent="0.15">
      <c r="A1208" s="1">
        <v>40168</v>
      </c>
      <c r="B1208">
        <v>3386.33</v>
      </c>
      <c r="C1208">
        <v>3404.64</v>
      </c>
      <c r="D1208">
        <v>3354.65</v>
      </c>
      <c r="E1208" s="2">
        <v>3396.62</v>
      </c>
      <c r="F1208" s="16">
        <v>69055782912</v>
      </c>
      <c r="G1208" s="3">
        <f t="shared" si="180"/>
        <v>1.4387895298577646E-3</v>
      </c>
      <c r="H1208" s="3">
        <f>1-E1208/MAX(E$2:E1208)</f>
        <v>0.42206833185870818</v>
      </c>
      <c r="I1208" s="2">
        <f t="shared" si="183"/>
        <v>3422.8366666666661</v>
      </c>
      <c r="J1208" s="2">
        <f t="shared" si="186"/>
        <v>3504.2199999999993</v>
      </c>
      <c r="K1208" s="2">
        <f t="shared" si="187"/>
        <v>3555.7000000000003</v>
      </c>
      <c r="L1208" s="2">
        <f t="shared" si="188"/>
        <v>3564.3454166666666</v>
      </c>
      <c r="M1208" s="2">
        <f t="shared" si="189"/>
        <v>3488.4477083333331</v>
      </c>
      <c r="N1208" s="2">
        <f t="shared" si="184"/>
        <v>3536.1643750000003</v>
      </c>
      <c r="O1208" s="4" t="str">
        <f t="shared" si="185"/>
        <v>卖</v>
      </c>
      <c r="P1208" s="4" t="str">
        <f t="shared" si="181"/>
        <v/>
      </c>
      <c r="Q1208" s="3">
        <f>IF(O1207="买",E1208/E1207-1,0)-IF(P1208=1,计算结果!B$17,0)</f>
        <v>0</v>
      </c>
      <c r="R1208" s="2">
        <f t="shared" si="182"/>
        <v>5.8092624400699364</v>
      </c>
      <c r="S1208" s="3">
        <f>1-R1208/MAX(R$2:R1208)</f>
        <v>8.5488973545897462E-2</v>
      </c>
    </row>
    <row r="1209" spans="1:19" x14ac:dyDescent="0.15">
      <c r="A1209" s="1">
        <v>40169</v>
      </c>
      <c r="B1209">
        <v>3402.23</v>
      </c>
      <c r="C1209">
        <v>3404.75</v>
      </c>
      <c r="D1209">
        <v>3296.76</v>
      </c>
      <c r="E1209" s="2">
        <v>3305.54</v>
      </c>
      <c r="F1209" s="16">
        <v>75498512384</v>
      </c>
      <c r="G1209" s="3">
        <f t="shared" si="180"/>
        <v>-2.6814892451908046E-2</v>
      </c>
      <c r="H1209" s="3">
        <f>1-E1209/MAX(E$2:E1209)</f>
        <v>0.43756550738446875</v>
      </c>
      <c r="I1209" s="2">
        <f t="shared" si="183"/>
        <v>3364.6333333333332</v>
      </c>
      <c r="J1209" s="2">
        <f t="shared" si="186"/>
        <v>3453.0183333333334</v>
      </c>
      <c r="K1209" s="2">
        <f t="shared" si="187"/>
        <v>3527.5375000000004</v>
      </c>
      <c r="L1209" s="2">
        <f t="shared" si="188"/>
        <v>3550.8166666666662</v>
      </c>
      <c r="M1209" s="2">
        <f t="shared" si="189"/>
        <v>3489.8206249999998</v>
      </c>
      <c r="N1209" s="2">
        <f t="shared" si="184"/>
        <v>3522.7249305555556</v>
      </c>
      <c r="O1209" s="4" t="str">
        <f t="shared" si="185"/>
        <v>卖</v>
      </c>
      <c r="P1209" s="4" t="str">
        <f t="shared" si="181"/>
        <v/>
      </c>
      <c r="Q1209" s="3">
        <f>IF(O1208="买",E1209/E1208-1,0)-IF(P1209=1,计算结果!B$17,0)</f>
        <v>0</v>
      </c>
      <c r="R1209" s="2">
        <f t="shared" si="182"/>
        <v>5.8092624400699364</v>
      </c>
      <c r="S1209" s="3">
        <f>1-R1209/MAX(R$2:R1209)</f>
        <v>8.5488973545897462E-2</v>
      </c>
    </row>
    <row r="1210" spans="1:19" x14ac:dyDescent="0.15">
      <c r="A1210" s="1">
        <v>40170</v>
      </c>
      <c r="B1210">
        <v>3303.73</v>
      </c>
      <c r="C1210">
        <v>3342.99</v>
      </c>
      <c r="D1210">
        <v>3296.29</v>
      </c>
      <c r="E1210" s="2">
        <v>3336.48</v>
      </c>
      <c r="F1210" s="16">
        <v>67948265472</v>
      </c>
      <c r="G1210" s="3">
        <f t="shared" si="180"/>
        <v>9.3600440472660917E-3</v>
      </c>
      <c r="H1210" s="3">
        <f>1-E1210/MAX(E$2:E1210)</f>
        <v>0.43230109575988562</v>
      </c>
      <c r="I1210" s="2">
        <f t="shared" si="183"/>
        <v>3346.2133333333331</v>
      </c>
      <c r="J1210" s="2">
        <f t="shared" si="186"/>
        <v>3411.875</v>
      </c>
      <c r="K1210" s="2">
        <f t="shared" si="187"/>
        <v>3499.8416666666676</v>
      </c>
      <c r="L1210" s="2">
        <f t="shared" si="188"/>
        <v>3538.0683333333327</v>
      </c>
      <c r="M1210" s="2">
        <f t="shared" si="189"/>
        <v>3491.7950000000001</v>
      </c>
      <c r="N1210" s="2">
        <f t="shared" si="184"/>
        <v>3509.9016666666666</v>
      </c>
      <c r="O1210" s="4" t="str">
        <f t="shared" si="185"/>
        <v>卖</v>
      </c>
      <c r="P1210" s="4" t="str">
        <f t="shared" si="181"/>
        <v/>
      </c>
      <c r="Q1210" s="3">
        <f>IF(O1209="买",E1210/E1209-1,0)-IF(P1210=1,计算结果!B$17,0)</f>
        <v>0</v>
      </c>
      <c r="R1210" s="2">
        <f t="shared" si="182"/>
        <v>5.8092624400699364</v>
      </c>
      <c r="S1210" s="3">
        <f>1-R1210/MAX(R$2:R1210)</f>
        <v>8.5488973545897462E-2</v>
      </c>
    </row>
    <row r="1211" spans="1:19" x14ac:dyDescent="0.15">
      <c r="A1211" s="1">
        <v>40171</v>
      </c>
      <c r="B1211">
        <v>3346.76</v>
      </c>
      <c r="C1211">
        <v>3445.7</v>
      </c>
      <c r="D1211">
        <v>3339.3</v>
      </c>
      <c r="E1211" s="2">
        <v>3438.82</v>
      </c>
      <c r="F1211" s="16">
        <v>94811627520</v>
      </c>
      <c r="G1211" s="3">
        <f t="shared" si="180"/>
        <v>3.0673044645854297E-2</v>
      </c>
      <c r="H1211" s="3">
        <f>1-E1211/MAX(E$2:E1211)</f>
        <v>0.41488804192472606</v>
      </c>
      <c r="I1211" s="2">
        <f t="shared" si="183"/>
        <v>3360.28</v>
      </c>
      <c r="J1211" s="2">
        <f t="shared" si="186"/>
        <v>3391.5583333333329</v>
      </c>
      <c r="K1211" s="2">
        <f t="shared" si="187"/>
        <v>3484.4083333333333</v>
      </c>
      <c r="L1211" s="2">
        <f t="shared" si="188"/>
        <v>3530.0604166666667</v>
      </c>
      <c r="M1211" s="2">
        <f t="shared" si="189"/>
        <v>3494.0795833333336</v>
      </c>
      <c r="N1211" s="2">
        <f t="shared" si="184"/>
        <v>3502.8494444444445</v>
      </c>
      <c r="O1211" s="4" t="str">
        <f t="shared" si="185"/>
        <v>卖</v>
      </c>
      <c r="P1211" s="4" t="str">
        <f t="shared" si="181"/>
        <v/>
      </c>
      <c r="Q1211" s="3">
        <f>IF(O1210="买",E1211/E1210-1,0)-IF(P1211=1,计算结果!B$17,0)</f>
        <v>0</v>
      </c>
      <c r="R1211" s="2">
        <f t="shared" si="182"/>
        <v>5.8092624400699364</v>
      </c>
      <c r="S1211" s="3">
        <f>1-R1211/MAX(R$2:R1211)</f>
        <v>8.5488973545897462E-2</v>
      </c>
    </row>
    <row r="1212" spans="1:19" x14ac:dyDescent="0.15">
      <c r="A1212" s="1">
        <v>40172</v>
      </c>
      <c r="B1212">
        <v>3434.33</v>
      </c>
      <c r="C1212">
        <v>3441.96</v>
      </c>
      <c r="D1212">
        <v>3410.67</v>
      </c>
      <c r="E1212" s="2">
        <v>3424.78</v>
      </c>
      <c r="F1212" s="16">
        <v>68701835264</v>
      </c>
      <c r="G1212" s="3">
        <f t="shared" si="180"/>
        <v>-4.0827958427600564E-3</v>
      </c>
      <c r="H1212" s="3">
        <f>1-E1212/MAX(E$2:E1212)</f>
        <v>0.41727693459470494</v>
      </c>
      <c r="I1212" s="2">
        <f t="shared" si="183"/>
        <v>3400.0266666666666</v>
      </c>
      <c r="J1212" s="2">
        <f t="shared" si="186"/>
        <v>3382.33</v>
      </c>
      <c r="K1212" s="2">
        <f t="shared" si="187"/>
        <v>3473.6</v>
      </c>
      <c r="L1212" s="2">
        <f t="shared" si="188"/>
        <v>3520.0299999999993</v>
      </c>
      <c r="M1212" s="2">
        <f t="shared" si="189"/>
        <v>3495.0631250000001</v>
      </c>
      <c r="N1212" s="2">
        <f t="shared" si="184"/>
        <v>3496.2310416666664</v>
      </c>
      <c r="O1212" s="4" t="str">
        <f t="shared" si="185"/>
        <v>卖</v>
      </c>
      <c r="P1212" s="4" t="str">
        <f t="shared" si="181"/>
        <v/>
      </c>
      <c r="Q1212" s="3">
        <f>IF(O1211="买",E1212/E1211-1,0)-IF(P1212=1,计算结果!B$17,0)</f>
        <v>0</v>
      </c>
      <c r="R1212" s="2">
        <f t="shared" si="182"/>
        <v>5.8092624400699364</v>
      </c>
      <c r="S1212" s="3">
        <f>1-R1212/MAX(R$2:R1212)</f>
        <v>8.5488973545897462E-2</v>
      </c>
    </row>
    <row r="1213" spans="1:19" x14ac:dyDescent="0.15">
      <c r="A1213" s="1">
        <v>40175</v>
      </c>
      <c r="B1213">
        <v>3432.82</v>
      </c>
      <c r="C1213">
        <v>3489.57</v>
      </c>
      <c r="D1213">
        <v>3432.82</v>
      </c>
      <c r="E1213" s="2">
        <v>3478.43</v>
      </c>
      <c r="F1213" s="16">
        <v>78965997568</v>
      </c>
      <c r="G1213" s="3">
        <f t="shared" si="180"/>
        <v>1.566523981102419E-2</v>
      </c>
      <c r="H1213" s="3">
        <f>1-E1213/MAX(E$2:E1213)</f>
        <v>0.40814843803171574</v>
      </c>
      <c r="I1213" s="2">
        <f t="shared" si="183"/>
        <v>3447.3433333333337</v>
      </c>
      <c r="J1213" s="2">
        <f t="shared" si="186"/>
        <v>3396.7783333333332</v>
      </c>
      <c r="K1213" s="2">
        <f t="shared" si="187"/>
        <v>3465.3658333333333</v>
      </c>
      <c r="L1213" s="2">
        <f t="shared" si="188"/>
        <v>3517.1279166666659</v>
      </c>
      <c r="M1213" s="2">
        <f t="shared" si="189"/>
        <v>3497.3370833333333</v>
      </c>
      <c r="N1213" s="2">
        <f t="shared" si="184"/>
        <v>3493.2769444444443</v>
      </c>
      <c r="O1213" s="4" t="str">
        <f t="shared" si="185"/>
        <v>卖</v>
      </c>
      <c r="P1213" s="4" t="str">
        <f t="shared" si="181"/>
        <v/>
      </c>
      <c r="Q1213" s="3">
        <f>IF(O1212="买",E1213/E1212-1,0)-IF(P1213=1,计算结果!B$17,0)</f>
        <v>0</v>
      </c>
      <c r="R1213" s="2">
        <f t="shared" si="182"/>
        <v>5.8092624400699364</v>
      </c>
      <c r="S1213" s="3">
        <f>1-R1213/MAX(R$2:R1213)</f>
        <v>8.5488973545897462E-2</v>
      </c>
    </row>
    <row r="1214" spans="1:19" x14ac:dyDescent="0.15">
      <c r="A1214" s="1">
        <v>40176</v>
      </c>
      <c r="B1214">
        <v>3481.9</v>
      </c>
      <c r="C1214">
        <v>3501.25</v>
      </c>
      <c r="D1214">
        <v>3451.18</v>
      </c>
      <c r="E1214" s="2">
        <v>3500.74</v>
      </c>
      <c r="F1214" s="16">
        <v>78053670912</v>
      </c>
      <c r="G1214" s="3">
        <f t="shared" si="180"/>
        <v>6.4138131283366651E-3</v>
      </c>
      <c r="H1214" s="3">
        <f>1-E1214/MAX(E$2:E1214)</f>
        <v>0.40435241271353706</v>
      </c>
      <c r="I1214" s="2">
        <f t="shared" si="183"/>
        <v>3467.9833333333336</v>
      </c>
      <c r="J1214" s="2">
        <f t="shared" si="186"/>
        <v>3414.1316666666667</v>
      </c>
      <c r="K1214" s="2">
        <f t="shared" si="187"/>
        <v>3459.1758333333328</v>
      </c>
      <c r="L1214" s="2">
        <f t="shared" si="188"/>
        <v>3511.7575000000002</v>
      </c>
      <c r="M1214" s="2">
        <f t="shared" si="189"/>
        <v>3500.5333333333333</v>
      </c>
      <c r="N1214" s="2">
        <f t="shared" si="184"/>
        <v>3490.4888888888886</v>
      </c>
      <c r="O1214" s="4" t="str">
        <f t="shared" si="185"/>
        <v>买</v>
      </c>
      <c r="P1214" s="4">
        <f t="shared" si="181"/>
        <v>1</v>
      </c>
      <c r="Q1214" s="3">
        <f>IF(O1213="买",E1214/E1213-1,0)-IF(P1214=1,计算结果!B$17,0)</f>
        <v>0</v>
      </c>
      <c r="R1214" s="2">
        <f t="shared" si="182"/>
        <v>5.8092624400699364</v>
      </c>
      <c r="S1214" s="3">
        <f>1-R1214/MAX(R$2:R1214)</f>
        <v>8.5488973545897462E-2</v>
      </c>
    </row>
    <row r="1215" spans="1:19" x14ac:dyDescent="0.15">
      <c r="A1215" s="1">
        <v>40177</v>
      </c>
      <c r="B1215">
        <v>3503.82</v>
      </c>
      <c r="C1215">
        <v>3561.44</v>
      </c>
      <c r="D1215">
        <v>3498.38</v>
      </c>
      <c r="E1215" s="2">
        <v>3558.86</v>
      </c>
      <c r="F1215" s="16">
        <v>124684574720</v>
      </c>
      <c r="G1215" s="3">
        <f t="shared" si="180"/>
        <v>1.6602204105417906E-2</v>
      </c>
      <c r="H1215" s="3">
        <f>1-E1215/MAX(E$2:E1215)</f>
        <v>0.3944633498945076</v>
      </c>
      <c r="I1215" s="2">
        <f t="shared" si="183"/>
        <v>3512.6766666666667</v>
      </c>
      <c r="J1215" s="2">
        <f t="shared" si="186"/>
        <v>3456.3516666666669</v>
      </c>
      <c r="K1215" s="2">
        <f t="shared" si="187"/>
        <v>3454.6849999999995</v>
      </c>
      <c r="L1215" s="2">
        <f t="shared" si="188"/>
        <v>3514.802916666667</v>
      </c>
      <c r="M1215" s="2">
        <f t="shared" si="189"/>
        <v>3503.566875</v>
      </c>
      <c r="N1215" s="2">
        <f t="shared" si="184"/>
        <v>3491.0182638888891</v>
      </c>
      <c r="O1215" s="4" t="str">
        <f t="shared" si="185"/>
        <v>买</v>
      </c>
      <c r="P1215" s="4" t="str">
        <f t="shared" si="181"/>
        <v/>
      </c>
      <c r="Q1215" s="3">
        <f>IF(O1214="买",E1215/E1214-1,0)-IF(P1215=1,计算结果!B$17,0)</f>
        <v>1.6602204105417906E-2</v>
      </c>
      <c r="R1215" s="2">
        <f t="shared" si="182"/>
        <v>5.9057090008019157</v>
      </c>
      <c r="S1215" s="3">
        <f>1-R1215/MAX(R$2:R1215)</f>
        <v>7.0306074828051179E-2</v>
      </c>
    </row>
    <row r="1216" spans="1:19" x14ac:dyDescent="0.15">
      <c r="A1216" s="1">
        <v>40178</v>
      </c>
      <c r="B1216">
        <v>3561.37</v>
      </c>
      <c r="C1216">
        <v>3579.52</v>
      </c>
      <c r="D1216">
        <v>3542.38</v>
      </c>
      <c r="E1216" s="2">
        <v>3575.68</v>
      </c>
      <c r="F1216" s="16">
        <v>98004033536</v>
      </c>
      <c r="G1216" s="3">
        <f t="shared" si="180"/>
        <v>4.7262325576167274E-3</v>
      </c>
      <c r="H1216" s="3">
        <f>1-E1216/MAX(E$2:E1216)</f>
        <v>0.39160144286394882</v>
      </c>
      <c r="I1216" s="2">
        <f t="shared" si="183"/>
        <v>3545.0933333333337</v>
      </c>
      <c r="J1216" s="2">
        <f t="shared" si="186"/>
        <v>3496.2183333333337</v>
      </c>
      <c r="K1216" s="2">
        <f t="shared" si="187"/>
        <v>3454.0466666666666</v>
      </c>
      <c r="L1216" s="2">
        <f t="shared" si="188"/>
        <v>3522.851666666666</v>
      </c>
      <c r="M1216" s="2">
        <f t="shared" si="189"/>
        <v>3506.9302083333332</v>
      </c>
      <c r="N1216" s="2">
        <f t="shared" si="184"/>
        <v>3494.6095138888886</v>
      </c>
      <c r="O1216" s="4" t="str">
        <f t="shared" si="185"/>
        <v>买</v>
      </c>
      <c r="P1216" s="4" t="str">
        <f t="shared" si="181"/>
        <v/>
      </c>
      <c r="Q1216" s="3">
        <f>IF(O1215="买",E1216/E1215-1,0)-IF(P1216=1,计算结果!B$17,0)</f>
        <v>4.7262325576167274E-3</v>
      </c>
      <c r="R1216" s="2">
        <f t="shared" si="182"/>
        <v>5.9336207549573157</v>
      </c>
      <c r="S1216" s="3">
        <f>1-R1216/MAX(R$2:R1216)</f>
        <v>6.5912125130285104E-2</v>
      </c>
    </row>
    <row r="1217" spans="1:19" x14ac:dyDescent="0.15">
      <c r="A1217" s="1">
        <v>40182</v>
      </c>
      <c r="B1217">
        <v>3592.47</v>
      </c>
      <c r="C1217">
        <v>3597.75</v>
      </c>
      <c r="D1217">
        <v>3535.23</v>
      </c>
      <c r="E1217" s="2">
        <v>3535.23</v>
      </c>
      <c r="F1217" s="16">
        <v>93419839488</v>
      </c>
      <c r="G1217" s="3">
        <f t="shared" si="180"/>
        <v>-1.131253356005002E-2</v>
      </c>
      <c r="H1217" s="3">
        <f>1-E1217/MAX(E$2:E1217)</f>
        <v>0.39848397195943641</v>
      </c>
      <c r="I1217" s="2">
        <f t="shared" si="183"/>
        <v>3556.59</v>
      </c>
      <c r="J1217" s="2">
        <f t="shared" si="186"/>
        <v>3512.2866666666669</v>
      </c>
      <c r="K1217" s="2">
        <f t="shared" si="187"/>
        <v>3451.9225000000001</v>
      </c>
      <c r="L1217" s="2">
        <f t="shared" si="188"/>
        <v>3523.8333333333326</v>
      </c>
      <c r="M1217" s="2">
        <f t="shared" si="189"/>
        <v>3511.5241666666666</v>
      </c>
      <c r="N1217" s="2">
        <f t="shared" si="184"/>
        <v>3495.7599999999998</v>
      </c>
      <c r="O1217" s="4" t="str">
        <f t="shared" si="185"/>
        <v>买</v>
      </c>
      <c r="P1217" s="4" t="str">
        <f t="shared" si="181"/>
        <v/>
      </c>
      <c r="Q1217" s="3">
        <f>IF(O1216="买",E1217/E1216-1,0)-IF(P1217=1,计算结果!B$17,0)</f>
        <v>-1.131253356005002E-2</v>
      </c>
      <c r="R1217" s="2">
        <f t="shared" si="182"/>
        <v>5.8664964710342513</v>
      </c>
      <c r="S1217" s="3">
        <f>1-R1217/MAX(R$2:R1217)</f>
        <v>7.647902556278463E-2</v>
      </c>
    </row>
    <row r="1218" spans="1:19" x14ac:dyDescent="0.15">
      <c r="A1218" s="1">
        <v>40183</v>
      </c>
      <c r="B1218">
        <v>3545.19</v>
      </c>
      <c r="C1218">
        <v>3577.53</v>
      </c>
      <c r="D1218">
        <v>3497.66</v>
      </c>
      <c r="E1218" s="2">
        <v>3564.04</v>
      </c>
      <c r="F1218" s="16">
        <v>128302440448</v>
      </c>
      <c r="G1218" s="3">
        <f t="shared" si="180"/>
        <v>8.1493990490011381E-3</v>
      </c>
      <c r="H1218" s="3">
        <f>1-E1218/MAX(E$2:E1218)</f>
        <v>0.39358197781256377</v>
      </c>
      <c r="I1218" s="2">
        <f t="shared" si="183"/>
        <v>3558.3166666666671</v>
      </c>
      <c r="J1218" s="2">
        <f t="shared" si="186"/>
        <v>3535.4966666666674</v>
      </c>
      <c r="K1218" s="2">
        <f t="shared" si="187"/>
        <v>3458.9133333333339</v>
      </c>
      <c r="L1218" s="2">
        <f t="shared" si="188"/>
        <v>3523.967083333333</v>
      </c>
      <c r="M1218" s="2">
        <f t="shared" si="189"/>
        <v>3516.4139583333344</v>
      </c>
      <c r="N1218" s="2">
        <f t="shared" si="184"/>
        <v>3499.764791666667</v>
      </c>
      <c r="O1218" s="4" t="str">
        <f t="shared" si="185"/>
        <v>买</v>
      </c>
      <c r="P1218" s="4" t="str">
        <f t="shared" si="181"/>
        <v/>
      </c>
      <c r="Q1218" s="3">
        <f>IF(O1217="买",E1218/E1217-1,0)-IF(P1218=1,计算结果!B$17,0)</f>
        <v>8.1493990490011381E-3</v>
      </c>
      <c r="R1218" s="2">
        <f t="shared" si="182"/>
        <v>5.9143048917962666</v>
      </c>
      <c r="S1218" s="3">
        <f>1-R1218/MAX(R$2:R1218)</f>
        <v>6.8952884611973353E-2</v>
      </c>
    </row>
    <row r="1219" spans="1:19" x14ac:dyDescent="0.15">
      <c r="A1219" s="1">
        <v>40184</v>
      </c>
      <c r="B1219">
        <v>3558.7</v>
      </c>
      <c r="C1219">
        <v>3588.83</v>
      </c>
      <c r="D1219">
        <v>3541.17</v>
      </c>
      <c r="E1219" s="2">
        <v>3541.73</v>
      </c>
      <c r="F1219" s="16">
        <v>121045991424</v>
      </c>
      <c r="G1219" s="3">
        <f t="shared" ref="G1219:G1282" si="190">E1219/E1218-1</f>
        <v>-6.2597501711540993E-3</v>
      </c>
      <c r="H1219" s="3">
        <f>1-E1219/MAX(E$2:E1219)</f>
        <v>0.39737800313074256</v>
      </c>
      <c r="I1219" s="2">
        <f t="shared" si="183"/>
        <v>3547</v>
      </c>
      <c r="J1219" s="2">
        <f t="shared" si="186"/>
        <v>3546.0466666666666</v>
      </c>
      <c r="K1219" s="2">
        <f t="shared" si="187"/>
        <v>3471.4125000000004</v>
      </c>
      <c r="L1219" s="2">
        <f t="shared" si="188"/>
        <v>3521.6504166666659</v>
      </c>
      <c r="M1219" s="2">
        <f t="shared" si="189"/>
        <v>3522.5531250000008</v>
      </c>
      <c r="N1219" s="2">
        <f t="shared" si="184"/>
        <v>3505.2053472222219</v>
      </c>
      <c r="O1219" s="4" t="str">
        <f t="shared" si="185"/>
        <v>买</v>
      </c>
      <c r="P1219" s="4" t="str">
        <f t="shared" si="181"/>
        <v/>
      </c>
      <c r="Q1219" s="3">
        <f>IF(O1218="买",E1219/E1218-1,0)-IF(P1219=1,计算结果!B$17,0)</f>
        <v>-6.2597501711540993E-3</v>
      </c>
      <c r="R1219" s="2">
        <f t="shared" si="182"/>
        <v>5.8772828207375873</v>
      </c>
      <c r="S1219" s="3">
        <f>1-R1219/MAX(R$2:R1219)</f>
        <v>7.4781006951876061E-2</v>
      </c>
    </row>
    <row r="1220" spans="1:19" x14ac:dyDescent="0.15">
      <c r="A1220" s="1">
        <v>40185</v>
      </c>
      <c r="B1220">
        <v>3543.16</v>
      </c>
      <c r="C1220">
        <v>3558.56</v>
      </c>
      <c r="D1220">
        <v>3452.77</v>
      </c>
      <c r="E1220" s="2">
        <v>3471.46</v>
      </c>
      <c r="F1220" s="16">
        <v>120436162560</v>
      </c>
      <c r="G1220" s="3">
        <f t="shared" si="190"/>
        <v>-1.9840586380102332E-2</v>
      </c>
      <c r="H1220" s="3">
        <f>1-E1220/MAX(E$2:E1220)</f>
        <v>0.40933437691417685</v>
      </c>
      <c r="I1220" s="2">
        <f t="shared" si="183"/>
        <v>3525.7433333333333</v>
      </c>
      <c r="J1220" s="2">
        <f t="shared" si="186"/>
        <v>3541.1666666666665</v>
      </c>
      <c r="K1220" s="2">
        <f t="shared" si="187"/>
        <v>3477.6491666666666</v>
      </c>
      <c r="L1220" s="2">
        <f t="shared" si="188"/>
        <v>3516.674583333333</v>
      </c>
      <c r="M1220" s="2">
        <f t="shared" si="189"/>
        <v>3526.5341666666668</v>
      </c>
      <c r="N1220" s="2">
        <f t="shared" si="184"/>
        <v>3506.9526388888885</v>
      </c>
      <c r="O1220" s="4" t="str">
        <f t="shared" si="185"/>
        <v>卖</v>
      </c>
      <c r="P1220" s="4">
        <f t="shared" ref="P1220:P1283" si="191">IF(O1219&lt;&gt;O1220,1,"")</f>
        <v>1</v>
      </c>
      <c r="Q1220" s="3">
        <f>IF(O1219="买",E1220/E1219-1,0)-IF(P1220=1,计算结果!B$17,0)</f>
        <v>-1.9840586380102332E-2</v>
      </c>
      <c r="R1220" s="2">
        <f t="shared" ref="R1220:R1283" si="192">IFERROR(R1219*(1+Q1220),R1219)</f>
        <v>5.7606740832524519</v>
      </c>
      <c r="S1220" s="3">
        <f>1-R1220/MAX(R$2:R1220)</f>
        <v>9.313789430395869E-2</v>
      </c>
    </row>
    <row r="1221" spans="1:19" x14ac:dyDescent="0.15">
      <c r="A1221" s="1">
        <v>40186</v>
      </c>
      <c r="B1221">
        <v>3456.91</v>
      </c>
      <c r="C1221">
        <v>3482.08</v>
      </c>
      <c r="D1221">
        <v>3426.7</v>
      </c>
      <c r="E1221" s="2">
        <v>3480.13</v>
      </c>
      <c r="F1221" s="16">
        <v>90190962688</v>
      </c>
      <c r="G1221" s="3">
        <f t="shared" si="190"/>
        <v>2.4975082530116488E-3</v>
      </c>
      <c r="H1221" s="3">
        <f>1-E1221/MAX(E$2:E1221)</f>
        <v>0.40785918464574966</v>
      </c>
      <c r="I1221" s="2">
        <f t="shared" ref="I1221:I1284" si="193">AVERAGE(E1219:E1221)</f>
        <v>3497.7733333333331</v>
      </c>
      <c r="J1221" s="2">
        <f t="shared" si="186"/>
        <v>3528.0450000000001</v>
      </c>
      <c r="K1221" s="2">
        <f t="shared" si="187"/>
        <v>3492.1983333333333</v>
      </c>
      <c r="L1221" s="2">
        <f t="shared" si="188"/>
        <v>3509.8679166666666</v>
      </c>
      <c r="M1221" s="2">
        <f t="shared" si="189"/>
        <v>3528.3535416666668</v>
      </c>
      <c r="N1221" s="2">
        <f t="shared" ref="N1221:N1284" si="194">IFERROR(AVERAGE(K1221:M1221),"")</f>
        <v>3510.1399305555556</v>
      </c>
      <c r="O1221" s="4" t="str">
        <f t="shared" ref="O1221:O1284" si="195">IF(E1221&gt;N1221,"买","卖")</f>
        <v>卖</v>
      </c>
      <c r="P1221" s="4" t="str">
        <f t="shared" si="191"/>
        <v/>
      </c>
      <c r="Q1221" s="3">
        <f>IF(O1220="买",E1221/E1220-1,0)-IF(P1221=1,计算结果!B$17,0)</f>
        <v>0</v>
      </c>
      <c r="R1221" s="2">
        <f t="shared" si="192"/>
        <v>5.7606740832524519</v>
      </c>
      <c r="S1221" s="3">
        <f>1-R1221/MAX(R$2:R1221)</f>
        <v>9.313789430395869E-2</v>
      </c>
    </row>
    <row r="1222" spans="1:19" x14ac:dyDescent="0.15">
      <c r="A1222" s="1">
        <v>40189</v>
      </c>
      <c r="B1222">
        <v>3593.11</v>
      </c>
      <c r="C1222">
        <v>3594.53</v>
      </c>
      <c r="D1222">
        <v>3465.32</v>
      </c>
      <c r="E1222" s="2">
        <v>3482.05</v>
      </c>
      <c r="F1222" s="16">
        <v>134114000896</v>
      </c>
      <c r="G1222" s="3">
        <f t="shared" si="190"/>
        <v>5.5170352831646063E-4</v>
      </c>
      <c r="H1222" s="3">
        <f>1-E1222/MAX(E$2:E1222)</f>
        <v>0.40753249846865847</v>
      </c>
      <c r="I1222" s="2">
        <f t="shared" si="193"/>
        <v>3477.8799999999997</v>
      </c>
      <c r="J1222" s="2">
        <f t="shared" si="186"/>
        <v>3512.44</v>
      </c>
      <c r="K1222" s="2">
        <f t="shared" si="187"/>
        <v>3504.3291666666669</v>
      </c>
      <c r="L1222" s="2">
        <f t="shared" si="188"/>
        <v>3502.0854166666672</v>
      </c>
      <c r="M1222" s="2">
        <f t="shared" si="189"/>
        <v>3529.3247916666664</v>
      </c>
      <c r="N1222" s="2">
        <f t="shared" si="194"/>
        <v>3511.9131250000005</v>
      </c>
      <c r="O1222" s="4" t="str">
        <f t="shared" si="195"/>
        <v>卖</v>
      </c>
      <c r="P1222" s="4" t="str">
        <f t="shared" si="191"/>
        <v/>
      </c>
      <c r="Q1222" s="3">
        <f>IF(O1221="买",E1222/E1221-1,0)-IF(P1222=1,计算结果!B$17,0)</f>
        <v>0</v>
      </c>
      <c r="R1222" s="2">
        <f t="shared" si="192"/>
        <v>5.7606740832524519</v>
      </c>
      <c r="S1222" s="3">
        <f>1-R1222/MAX(R$2:R1222)</f>
        <v>9.313789430395869E-2</v>
      </c>
    </row>
    <row r="1223" spans="1:19" x14ac:dyDescent="0.15">
      <c r="A1223" s="1">
        <v>40190</v>
      </c>
      <c r="B1223">
        <v>3477.84</v>
      </c>
      <c r="C1223">
        <v>3535.41</v>
      </c>
      <c r="D1223">
        <v>3437.66</v>
      </c>
      <c r="E1223" s="2">
        <v>3534.92</v>
      </c>
      <c r="F1223" s="16">
        <v>134071418880</v>
      </c>
      <c r="G1223" s="3">
        <f t="shared" si="190"/>
        <v>1.5183584382763016E-2</v>
      </c>
      <c r="H1223" s="3">
        <f>1-E1223/MAX(E$2:E1223)</f>
        <v>0.3985367181651126</v>
      </c>
      <c r="I1223" s="2">
        <f t="shared" si="193"/>
        <v>3499.0333333333333</v>
      </c>
      <c r="J1223" s="2">
        <f t="shared" si="186"/>
        <v>3512.3883333333338</v>
      </c>
      <c r="K1223" s="2">
        <f t="shared" si="187"/>
        <v>3512.3375000000001</v>
      </c>
      <c r="L1223" s="2">
        <f t="shared" si="188"/>
        <v>3498.3729166666672</v>
      </c>
      <c r="M1223" s="2">
        <f t="shared" si="189"/>
        <v>3531.0129166666666</v>
      </c>
      <c r="N1223" s="2">
        <f t="shared" si="194"/>
        <v>3513.9077777777779</v>
      </c>
      <c r="O1223" s="4" t="str">
        <f t="shared" si="195"/>
        <v>买</v>
      </c>
      <c r="P1223" s="4">
        <f t="shared" si="191"/>
        <v>1</v>
      </c>
      <c r="Q1223" s="3">
        <f>IF(O1222="买",E1223/E1222-1,0)-IF(P1223=1,计算结果!B$17,0)</f>
        <v>0</v>
      </c>
      <c r="R1223" s="2">
        <f t="shared" si="192"/>
        <v>5.7606740832524519</v>
      </c>
      <c r="S1223" s="3">
        <f>1-R1223/MAX(R$2:R1223)</f>
        <v>9.313789430395869E-2</v>
      </c>
    </row>
    <row r="1224" spans="1:19" x14ac:dyDescent="0.15">
      <c r="A1224" s="1">
        <v>40191</v>
      </c>
      <c r="B1224">
        <v>3448.29</v>
      </c>
      <c r="C1224">
        <v>3490.11</v>
      </c>
      <c r="D1224">
        <v>3415.69</v>
      </c>
      <c r="E1224" s="2">
        <v>3421.14</v>
      </c>
      <c r="F1224" s="16">
        <v>159860391936</v>
      </c>
      <c r="G1224" s="3">
        <f t="shared" si="190"/>
        <v>-3.2187432813189587E-2</v>
      </c>
      <c r="H1224" s="3">
        <f>1-E1224/MAX(E$2:E1224)</f>
        <v>0.41789627713877353</v>
      </c>
      <c r="I1224" s="2">
        <f t="shared" si="193"/>
        <v>3479.3700000000003</v>
      </c>
      <c r="J1224" s="2">
        <f t="shared" ref="J1224:J1287" si="196">AVERAGE(E1219:E1224)</f>
        <v>3488.5716666666667</v>
      </c>
      <c r="K1224" s="2">
        <f t="shared" si="187"/>
        <v>3512.0341666666668</v>
      </c>
      <c r="L1224" s="2">
        <f t="shared" si="188"/>
        <v>3492.8170833333338</v>
      </c>
      <c r="M1224" s="2">
        <f t="shared" si="189"/>
        <v>3530.1133333333341</v>
      </c>
      <c r="N1224" s="2">
        <f t="shared" si="194"/>
        <v>3511.6548611111116</v>
      </c>
      <c r="O1224" s="4" t="str">
        <f t="shared" si="195"/>
        <v>卖</v>
      </c>
      <c r="P1224" s="4">
        <f t="shared" si="191"/>
        <v>1</v>
      </c>
      <c r="Q1224" s="3">
        <f>IF(O1223="买",E1224/E1223-1,0)-IF(P1224=1,计算结果!B$17,0)</f>
        <v>-3.2187432813189587E-2</v>
      </c>
      <c r="R1224" s="2">
        <f t="shared" si="192"/>
        <v>5.5752527732390806</v>
      </c>
      <c r="S1224" s="3">
        <f>1-R1224/MAX(R$2:R1224)</f>
        <v>0.12232745740187767</v>
      </c>
    </row>
    <row r="1225" spans="1:19" x14ac:dyDescent="0.15">
      <c r="A1225" s="1">
        <v>40192</v>
      </c>
      <c r="B1225">
        <v>3433.47</v>
      </c>
      <c r="C1225">
        <v>3470.32</v>
      </c>
      <c r="D1225">
        <v>3411.81</v>
      </c>
      <c r="E1225" s="2">
        <v>3469.05</v>
      </c>
      <c r="F1225" s="16">
        <v>118107873280</v>
      </c>
      <c r="G1225" s="3">
        <f t="shared" si="190"/>
        <v>1.4004103895193021E-2</v>
      </c>
      <c r="H1225" s="3">
        <f>1-E1225/MAX(E$2:E1225)</f>
        <v>0.40974443612604639</v>
      </c>
      <c r="I1225" s="2">
        <f t="shared" si="193"/>
        <v>3475.0366666666669</v>
      </c>
      <c r="J1225" s="2">
        <f t="shared" si="196"/>
        <v>3476.4583333333335</v>
      </c>
      <c r="K1225" s="2">
        <f t="shared" si="187"/>
        <v>3511.2525000000001</v>
      </c>
      <c r="L1225" s="2">
        <f t="shared" si="188"/>
        <v>3488.3091666666674</v>
      </c>
      <c r="M1225" s="2">
        <f t="shared" si="189"/>
        <v>3529.8222916666673</v>
      </c>
      <c r="N1225" s="2">
        <f t="shared" si="194"/>
        <v>3509.7946527777785</v>
      </c>
      <c r="O1225" s="4" t="str">
        <f t="shared" si="195"/>
        <v>卖</v>
      </c>
      <c r="P1225" s="4" t="str">
        <f t="shared" si="191"/>
        <v/>
      </c>
      <c r="Q1225" s="3">
        <f>IF(O1224="买",E1225/E1224-1,0)-IF(P1225=1,计算结果!B$17,0)</f>
        <v>0</v>
      </c>
      <c r="R1225" s="2">
        <f t="shared" si="192"/>
        <v>5.5752527732390806</v>
      </c>
      <c r="S1225" s="3">
        <f>1-R1225/MAX(R$2:R1225)</f>
        <v>0.12232745740187767</v>
      </c>
    </row>
    <row r="1226" spans="1:19" x14ac:dyDescent="0.15">
      <c r="A1226" s="1">
        <v>40193</v>
      </c>
      <c r="B1226">
        <v>3472.52</v>
      </c>
      <c r="C1226">
        <v>3500.07</v>
      </c>
      <c r="D1226">
        <v>3448.66</v>
      </c>
      <c r="E1226" s="2">
        <v>3482.74</v>
      </c>
      <c r="F1226" s="16">
        <v>104035172352</v>
      </c>
      <c r="G1226" s="3">
        <f t="shared" si="190"/>
        <v>3.9463253628513328E-3</v>
      </c>
      <c r="H1226" s="3">
        <f>1-E1226/MAX(E$2:E1226)</f>
        <v>0.40741509562376643</v>
      </c>
      <c r="I1226" s="2">
        <f t="shared" si="193"/>
        <v>3457.6433333333334</v>
      </c>
      <c r="J1226" s="2">
        <f t="shared" si="196"/>
        <v>3478.3383333333331</v>
      </c>
      <c r="K1226" s="2">
        <f t="shared" si="187"/>
        <v>3509.7525000000001</v>
      </c>
      <c r="L1226" s="2">
        <f t="shared" si="188"/>
        <v>3484.4641666666671</v>
      </c>
      <c r="M1226" s="2">
        <f t="shared" si="189"/>
        <v>3529.5504166666669</v>
      </c>
      <c r="N1226" s="2">
        <f t="shared" si="194"/>
        <v>3507.9223611111115</v>
      </c>
      <c r="O1226" s="4" t="str">
        <f t="shared" si="195"/>
        <v>卖</v>
      </c>
      <c r="P1226" s="4" t="str">
        <f t="shared" si="191"/>
        <v/>
      </c>
      <c r="Q1226" s="3">
        <f>IF(O1225="买",E1226/E1225-1,0)-IF(P1226=1,计算结果!B$17,0)</f>
        <v>0</v>
      </c>
      <c r="R1226" s="2">
        <f t="shared" si="192"/>
        <v>5.5752527732390806</v>
      </c>
      <c r="S1226" s="3">
        <f>1-R1226/MAX(R$2:R1226)</f>
        <v>0.12232745740187767</v>
      </c>
    </row>
    <row r="1227" spans="1:19" x14ac:dyDescent="0.15">
      <c r="A1227" s="1">
        <v>40196</v>
      </c>
      <c r="B1227">
        <v>3471.78</v>
      </c>
      <c r="C1227">
        <v>3501.26</v>
      </c>
      <c r="D1227">
        <v>3458.04</v>
      </c>
      <c r="E1227" s="2">
        <v>3500.68</v>
      </c>
      <c r="F1227" s="16">
        <v>117884256256</v>
      </c>
      <c r="G1227" s="3">
        <f t="shared" si="190"/>
        <v>5.1511166495346039E-3</v>
      </c>
      <c r="H1227" s="3">
        <f>1-E1227/MAX(E$2:E1227)</f>
        <v>0.40436262165657122</v>
      </c>
      <c r="I1227" s="2">
        <f t="shared" si="193"/>
        <v>3484.1566666666663</v>
      </c>
      <c r="J1227" s="2">
        <f t="shared" si="196"/>
        <v>3481.7633333333338</v>
      </c>
      <c r="K1227" s="2">
        <f t="shared" si="187"/>
        <v>3504.9041666666667</v>
      </c>
      <c r="L1227" s="2">
        <f t="shared" si="188"/>
        <v>3479.7945833333329</v>
      </c>
      <c r="M1227" s="2">
        <f t="shared" si="189"/>
        <v>3529.4858333333327</v>
      </c>
      <c r="N1227" s="2">
        <f t="shared" si="194"/>
        <v>3504.7281944444439</v>
      </c>
      <c r="O1227" s="4" t="str">
        <f t="shared" si="195"/>
        <v>卖</v>
      </c>
      <c r="P1227" s="4" t="str">
        <f t="shared" si="191"/>
        <v/>
      </c>
      <c r="Q1227" s="3">
        <f>IF(O1226="买",E1227/E1226-1,0)-IF(P1227=1,计算结果!B$17,0)</f>
        <v>0</v>
      </c>
      <c r="R1227" s="2">
        <f t="shared" si="192"/>
        <v>5.5752527732390806</v>
      </c>
      <c r="S1227" s="3">
        <f>1-R1227/MAX(R$2:R1227)</f>
        <v>0.12232745740187767</v>
      </c>
    </row>
    <row r="1228" spans="1:19" x14ac:dyDescent="0.15">
      <c r="A1228" s="1">
        <v>40197</v>
      </c>
      <c r="B1228">
        <v>3506.81</v>
      </c>
      <c r="C1228">
        <v>3528.39</v>
      </c>
      <c r="D1228">
        <v>3497.09</v>
      </c>
      <c r="E1228" s="2">
        <v>3507.48</v>
      </c>
      <c r="F1228" s="16">
        <v>108023529472</v>
      </c>
      <c r="G1228" s="3">
        <f t="shared" si="190"/>
        <v>1.9424797467921806E-3</v>
      </c>
      <c r="H1228" s="3">
        <f>1-E1228/MAX(E$2:E1228)</f>
        <v>0.40320560811270667</v>
      </c>
      <c r="I1228" s="2">
        <f t="shared" si="193"/>
        <v>3496.9666666666667</v>
      </c>
      <c r="J1228" s="2">
        <f t="shared" si="196"/>
        <v>3486.0016666666666</v>
      </c>
      <c r="K1228" s="2">
        <f t="shared" si="187"/>
        <v>3499.2208333333333</v>
      </c>
      <c r="L1228" s="2">
        <f t="shared" si="188"/>
        <v>3476.6337500000004</v>
      </c>
      <c r="M1228" s="2">
        <f t="shared" si="189"/>
        <v>3529.7318749999995</v>
      </c>
      <c r="N1228" s="2">
        <f t="shared" si="194"/>
        <v>3501.8621527777777</v>
      </c>
      <c r="O1228" s="4" t="str">
        <f t="shared" si="195"/>
        <v>买</v>
      </c>
      <c r="P1228" s="4">
        <f t="shared" si="191"/>
        <v>1</v>
      </c>
      <c r="Q1228" s="3">
        <f>IF(O1227="买",E1228/E1227-1,0)-IF(P1228=1,计算结果!B$17,0)</f>
        <v>0</v>
      </c>
      <c r="R1228" s="2">
        <f t="shared" si="192"/>
        <v>5.5752527732390806</v>
      </c>
      <c r="S1228" s="3">
        <f>1-R1228/MAX(R$2:R1228)</f>
        <v>0.12232745740187767</v>
      </c>
    </row>
    <row r="1229" spans="1:19" x14ac:dyDescent="0.15">
      <c r="A1229" s="1">
        <v>40198</v>
      </c>
      <c r="B1229">
        <v>3512.25</v>
      </c>
      <c r="C1229">
        <v>3515.45</v>
      </c>
      <c r="D1229">
        <v>3387.82</v>
      </c>
      <c r="E1229" s="2">
        <v>3394.43</v>
      </c>
      <c r="F1229" s="16">
        <v>128416161792</v>
      </c>
      <c r="G1229" s="3">
        <f t="shared" si="190"/>
        <v>-3.2231117497462658E-2</v>
      </c>
      <c r="H1229" s="3">
        <f>1-E1229/MAX(E$2:E1229)</f>
        <v>0.42244095827945283</v>
      </c>
      <c r="I1229" s="2">
        <f t="shared" si="193"/>
        <v>3467.53</v>
      </c>
      <c r="J1229" s="2">
        <f t="shared" si="196"/>
        <v>3462.5866666666666</v>
      </c>
      <c r="K1229" s="2">
        <f t="shared" si="187"/>
        <v>3487.4875000000006</v>
      </c>
      <c r="L1229" s="2">
        <f t="shared" si="188"/>
        <v>3469.7049999999999</v>
      </c>
      <c r="M1229" s="2">
        <f t="shared" si="189"/>
        <v>3527.5327083333327</v>
      </c>
      <c r="N1229" s="2">
        <f t="shared" si="194"/>
        <v>3494.9084027777776</v>
      </c>
      <c r="O1229" s="4" t="str">
        <f t="shared" si="195"/>
        <v>卖</v>
      </c>
      <c r="P1229" s="4">
        <f t="shared" si="191"/>
        <v>1</v>
      </c>
      <c r="Q1229" s="3">
        <f>IF(O1228="买",E1229/E1228-1,0)-IF(P1229=1,计算结果!B$17,0)</f>
        <v>-3.2231117497462658E-2</v>
      </c>
      <c r="R1229" s="2">
        <f t="shared" si="192"/>
        <v>5.3955561460267569</v>
      </c>
      <c r="S1229" s="3">
        <f>1-R1229/MAX(R$2:R1229)</f>
        <v>0.15061582424665465</v>
      </c>
    </row>
    <row r="1230" spans="1:19" x14ac:dyDescent="0.15">
      <c r="A1230" s="1">
        <v>40199</v>
      </c>
      <c r="B1230">
        <v>3397.04</v>
      </c>
      <c r="C1230">
        <v>3425.18</v>
      </c>
      <c r="D1230">
        <v>3364.72</v>
      </c>
      <c r="E1230" s="2">
        <v>3408.57</v>
      </c>
      <c r="F1230" s="16">
        <v>100076609536</v>
      </c>
      <c r="G1230" s="3">
        <f t="shared" si="190"/>
        <v>4.1656478407274822E-3</v>
      </c>
      <c r="H1230" s="3">
        <f>1-E1230/MAX(E$2:E1230)</f>
        <v>0.42003505070441705</v>
      </c>
      <c r="I1230" s="2">
        <f t="shared" si="193"/>
        <v>3436.8266666666664</v>
      </c>
      <c r="J1230" s="2">
        <f t="shared" si="196"/>
        <v>3460.4916666666663</v>
      </c>
      <c r="K1230" s="2">
        <f t="shared" ref="K1230:K1293" si="197">AVERAGE(E1219:E1230)</f>
        <v>3474.5316666666672</v>
      </c>
      <c r="L1230" s="2">
        <f t="shared" si="188"/>
        <v>3466.7224999999999</v>
      </c>
      <c r="M1230" s="2">
        <f t="shared" si="189"/>
        <v>3525.2379166666665</v>
      </c>
      <c r="N1230" s="2">
        <f t="shared" si="194"/>
        <v>3488.8306944444448</v>
      </c>
      <c r="O1230" s="4" t="str">
        <f t="shared" si="195"/>
        <v>卖</v>
      </c>
      <c r="P1230" s="4" t="str">
        <f t="shared" si="191"/>
        <v/>
      </c>
      <c r="Q1230" s="3">
        <f>IF(O1229="买",E1230/E1229-1,0)-IF(P1230=1,计算结果!B$17,0)</f>
        <v>0</v>
      </c>
      <c r="R1230" s="2">
        <f t="shared" si="192"/>
        <v>5.3955561460267569</v>
      </c>
      <c r="S1230" s="3">
        <f>1-R1230/MAX(R$2:R1230)</f>
        <v>0.15061582424665465</v>
      </c>
    </row>
    <row r="1231" spans="1:19" x14ac:dyDescent="0.15">
      <c r="A1231" s="1">
        <v>40200</v>
      </c>
      <c r="B1231">
        <v>3364.45</v>
      </c>
      <c r="C1231">
        <v>3390.8</v>
      </c>
      <c r="D1231">
        <v>3293.19</v>
      </c>
      <c r="E1231" s="2">
        <v>3366.2</v>
      </c>
      <c r="F1231" s="16">
        <v>119197818880</v>
      </c>
      <c r="G1231" s="3">
        <f t="shared" si="190"/>
        <v>-1.2430432703450567E-2</v>
      </c>
      <c r="H1231" s="3">
        <f>1-E1231/MAX(E$2:E1231)</f>
        <v>0.42724426597699583</v>
      </c>
      <c r="I1231" s="2">
        <f t="shared" si="193"/>
        <v>3389.7333333333336</v>
      </c>
      <c r="J1231" s="2">
        <f t="shared" si="196"/>
        <v>3443.3500000000004</v>
      </c>
      <c r="K1231" s="2">
        <f t="shared" si="197"/>
        <v>3459.9041666666658</v>
      </c>
      <c r="L1231" s="2">
        <f t="shared" si="188"/>
        <v>3465.6583333333328</v>
      </c>
      <c r="M1231" s="2">
        <f t="shared" si="189"/>
        <v>3519.8295833333327</v>
      </c>
      <c r="N1231" s="2">
        <f t="shared" si="194"/>
        <v>3481.7973611111101</v>
      </c>
      <c r="O1231" s="4" t="str">
        <f t="shared" si="195"/>
        <v>卖</v>
      </c>
      <c r="P1231" s="4" t="str">
        <f t="shared" si="191"/>
        <v/>
      </c>
      <c r="Q1231" s="3">
        <f>IF(O1230="买",E1231/E1230-1,0)-IF(P1231=1,计算结果!B$17,0)</f>
        <v>0</v>
      </c>
      <c r="R1231" s="2">
        <f t="shared" si="192"/>
        <v>5.3955561460267569</v>
      </c>
      <c r="S1231" s="3">
        <f>1-R1231/MAX(R$2:R1231)</f>
        <v>0.15061582424665465</v>
      </c>
    </row>
    <row r="1232" spans="1:19" x14ac:dyDescent="0.15">
      <c r="A1232" s="1">
        <v>40203</v>
      </c>
      <c r="B1232">
        <v>3340.01</v>
      </c>
      <c r="C1232">
        <v>3372.43</v>
      </c>
      <c r="D1232">
        <v>3326.27</v>
      </c>
      <c r="E1232" s="2">
        <v>3328.01</v>
      </c>
      <c r="F1232" s="16">
        <v>76626624512</v>
      </c>
      <c r="G1232" s="3">
        <f t="shared" si="190"/>
        <v>-1.1345136949676093E-2</v>
      </c>
      <c r="H1232" s="3">
        <f>1-E1232/MAX(E$2:E1232)</f>
        <v>0.43374225821819912</v>
      </c>
      <c r="I1232" s="2">
        <f t="shared" si="193"/>
        <v>3367.5933333333337</v>
      </c>
      <c r="J1232" s="2">
        <f t="shared" si="196"/>
        <v>3417.561666666667</v>
      </c>
      <c r="K1232" s="2">
        <f t="shared" si="197"/>
        <v>3447.9500000000003</v>
      </c>
      <c r="L1232" s="2">
        <f t="shared" si="188"/>
        <v>3462.799583333333</v>
      </c>
      <c r="M1232" s="2">
        <f t="shared" si="189"/>
        <v>3513.5725000000002</v>
      </c>
      <c r="N1232" s="2">
        <f t="shared" si="194"/>
        <v>3474.7740277777775</v>
      </c>
      <c r="O1232" s="4" t="str">
        <f t="shared" si="195"/>
        <v>卖</v>
      </c>
      <c r="P1232" s="4" t="str">
        <f t="shared" si="191"/>
        <v/>
      </c>
      <c r="Q1232" s="3">
        <f>IF(O1231="买",E1232/E1231-1,0)-IF(P1232=1,计算结果!B$17,0)</f>
        <v>0</v>
      </c>
      <c r="R1232" s="2">
        <f t="shared" si="192"/>
        <v>5.3955561460267569</v>
      </c>
      <c r="S1232" s="3">
        <f>1-R1232/MAX(R$2:R1232)</f>
        <v>0.15061582424665465</v>
      </c>
    </row>
    <row r="1233" spans="1:19" x14ac:dyDescent="0.15">
      <c r="A1233" s="1">
        <v>40204</v>
      </c>
      <c r="B1233">
        <v>3328.11</v>
      </c>
      <c r="C1233">
        <v>3341.2</v>
      </c>
      <c r="D1233">
        <v>3222.14</v>
      </c>
      <c r="E1233" s="2">
        <v>3242.8</v>
      </c>
      <c r="F1233" s="16">
        <v>81586061312</v>
      </c>
      <c r="G1233" s="3">
        <f t="shared" si="190"/>
        <v>-2.5603889411390024E-2</v>
      </c>
      <c r="H1233" s="3">
        <f>1-E1233/MAX(E$2:E1233)</f>
        <v>0.44824065881712372</v>
      </c>
      <c r="I1233" s="2">
        <f t="shared" si="193"/>
        <v>3312.3366666666666</v>
      </c>
      <c r="J1233" s="2">
        <f t="shared" si="196"/>
        <v>3374.5816666666669</v>
      </c>
      <c r="K1233" s="2">
        <f t="shared" si="197"/>
        <v>3428.1725000000006</v>
      </c>
      <c r="L1233" s="2">
        <f t="shared" si="188"/>
        <v>3460.1854166666667</v>
      </c>
      <c r="M1233" s="2">
        <f t="shared" si="189"/>
        <v>3505.5010416666664</v>
      </c>
      <c r="N1233" s="2">
        <f t="shared" si="194"/>
        <v>3464.6196527777779</v>
      </c>
      <c r="O1233" s="4" t="str">
        <f t="shared" si="195"/>
        <v>卖</v>
      </c>
      <c r="P1233" s="4" t="str">
        <f t="shared" si="191"/>
        <v/>
      </c>
      <c r="Q1233" s="3">
        <f>IF(O1232="买",E1233/E1232-1,0)-IF(P1233=1,计算结果!B$17,0)</f>
        <v>0</v>
      </c>
      <c r="R1233" s="2">
        <f t="shared" si="192"/>
        <v>5.3955561460267569</v>
      </c>
      <c r="S1233" s="3">
        <f>1-R1233/MAX(R$2:R1233)</f>
        <v>0.15061582424665465</v>
      </c>
    </row>
    <row r="1234" spans="1:19" x14ac:dyDescent="0.15">
      <c r="A1234" s="1">
        <v>40205</v>
      </c>
      <c r="B1234">
        <v>3243.04</v>
      </c>
      <c r="C1234">
        <v>3255.12</v>
      </c>
      <c r="D1234">
        <v>3183.36</v>
      </c>
      <c r="E1234" s="2">
        <v>3198.57</v>
      </c>
      <c r="F1234" s="16">
        <v>70540271616</v>
      </c>
      <c r="G1234" s="3">
        <f t="shared" si="190"/>
        <v>-1.3639447391143422E-2</v>
      </c>
      <c r="H1234" s="3">
        <f>1-E1234/MAX(E$2:E1234)</f>
        <v>0.45576635132375953</v>
      </c>
      <c r="I1234" s="2">
        <f t="shared" si="193"/>
        <v>3256.4600000000005</v>
      </c>
      <c r="J1234" s="2">
        <f t="shared" si="196"/>
        <v>3323.0966666666668</v>
      </c>
      <c r="K1234" s="2">
        <f t="shared" si="197"/>
        <v>3404.5491666666671</v>
      </c>
      <c r="L1234" s="2">
        <f t="shared" si="188"/>
        <v>3454.439166666667</v>
      </c>
      <c r="M1234" s="2">
        <f t="shared" si="189"/>
        <v>3496.2537499999999</v>
      </c>
      <c r="N1234" s="2">
        <f t="shared" si="194"/>
        <v>3451.7473611111113</v>
      </c>
      <c r="O1234" s="4" t="str">
        <f t="shared" si="195"/>
        <v>卖</v>
      </c>
      <c r="P1234" s="4" t="str">
        <f t="shared" si="191"/>
        <v/>
      </c>
      <c r="Q1234" s="3">
        <f>IF(O1233="买",E1234/E1233-1,0)-IF(P1234=1,计算结果!B$17,0)</f>
        <v>0</v>
      </c>
      <c r="R1234" s="2">
        <f t="shared" si="192"/>
        <v>5.3955561460267569</v>
      </c>
      <c r="S1234" s="3">
        <f>1-R1234/MAX(R$2:R1234)</f>
        <v>0.15061582424665465</v>
      </c>
    </row>
    <row r="1235" spans="1:19" x14ac:dyDescent="0.15">
      <c r="A1235" s="1">
        <v>40206</v>
      </c>
      <c r="B1235">
        <v>3195.29</v>
      </c>
      <c r="C1235">
        <v>3220.31</v>
      </c>
      <c r="D1235">
        <v>3168.46</v>
      </c>
      <c r="E1235" s="2">
        <v>3206.57</v>
      </c>
      <c r="F1235" s="16">
        <v>64082116608</v>
      </c>
      <c r="G1235" s="3">
        <f t="shared" si="190"/>
        <v>2.5011176869662588E-3</v>
      </c>
      <c r="H1235" s="3">
        <f>1-E1235/MAX(E$2:E1235)</f>
        <v>0.45440515891921318</v>
      </c>
      <c r="I1235" s="2">
        <f t="shared" si="193"/>
        <v>3215.98</v>
      </c>
      <c r="J1235" s="2">
        <f t="shared" si="196"/>
        <v>3291.7866666666669</v>
      </c>
      <c r="K1235" s="2">
        <f t="shared" si="197"/>
        <v>3377.186666666667</v>
      </c>
      <c r="L1235" s="2">
        <f t="shared" si="188"/>
        <v>3444.7620833333344</v>
      </c>
      <c r="M1235" s="2">
        <f t="shared" si="189"/>
        <v>3487.4112499999997</v>
      </c>
      <c r="N1235" s="2">
        <f t="shared" si="194"/>
        <v>3436.4533333333334</v>
      </c>
      <c r="O1235" s="4" t="str">
        <f t="shared" si="195"/>
        <v>卖</v>
      </c>
      <c r="P1235" s="4" t="str">
        <f t="shared" si="191"/>
        <v/>
      </c>
      <c r="Q1235" s="3">
        <f>IF(O1234="买",E1235/E1234-1,0)-IF(P1235=1,计算结果!B$17,0)</f>
        <v>0</v>
      </c>
      <c r="R1235" s="2">
        <f t="shared" si="192"/>
        <v>5.3955561460267569</v>
      </c>
      <c r="S1235" s="3">
        <f>1-R1235/MAX(R$2:R1235)</f>
        <v>0.15061582424665465</v>
      </c>
    </row>
    <row r="1236" spans="1:19" x14ac:dyDescent="0.15">
      <c r="A1236" s="1">
        <v>40207</v>
      </c>
      <c r="B1236">
        <v>3190.31</v>
      </c>
      <c r="C1236">
        <v>3249.46</v>
      </c>
      <c r="D1236">
        <v>3176.92</v>
      </c>
      <c r="E1236" s="2">
        <v>3204.16</v>
      </c>
      <c r="F1236" s="16">
        <v>68018118656</v>
      </c>
      <c r="G1236" s="3">
        <f t="shared" si="190"/>
        <v>-7.5158190839441641E-4</v>
      </c>
      <c r="H1236" s="3">
        <f>1-E1236/MAX(E$2:E1236)</f>
        <v>0.45481521813108283</v>
      </c>
      <c r="I1236" s="2">
        <f t="shared" si="193"/>
        <v>3203.1</v>
      </c>
      <c r="J1236" s="2">
        <f t="shared" si="196"/>
        <v>3257.7183333333328</v>
      </c>
      <c r="K1236" s="2">
        <f t="shared" si="197"/>
        <v>3359.1049999999996</v>
      </c>
      <c r="L1236" s="2">
        <f t="shared" si="188"/>
        <v>3435.5695833333343</v>
      </c>
      <c r="M1236" s="2">
        <f t="shared" si="189"/>
        <v>3477.7997916666668</v>
      </c>
      <c r="N1236" s="2">
        <f t="shared" si="194"/>
        <v>3424.1581249999999</v>
      </c>
      <c r="O1236" s="4" t="str">
        <f t="shared" si="195"/>
        <v>卖</v>
      </c>
      <c r="P1236" s="4" t="str">
        <f t="shared" si="191"/>
        <v/>
      </c>
      <c r="Q1236" s="3">
        <f>IF(O1235="买",E1236/E1235-1,0)-IF(P1236=1,计算结果!B$17,0)</f>
        <v>0</v>
      </c>
      <c r="R1236" s="2">
        <f t="shared" si="192"/>
        <v>5.3955561460267569</v>
      </c>
      <c r="S1236" s="3">
        <f>1-R1236/MAX(R$2:R1236)</f>
        <v>0.15061582424665465</v>
      </c>
    </row>
    <row r="1237" spans="1:19" x14ac:dyDescent="0.15">
      <c r="A1237" s="1">
        <v>40210</v>
      </c>
      <c r="B1237">
        <v>3198.23</v>
      </c>
      <c r="C1237">
        <v>3198.31</v>
      </c>
      <c r="D1237">
        <v>3116.44</v>
      </c>
      <c r="E1237" s="2">
        <v>3152.71</v>
      </c>
      <c r="F1237" s="16">
        <v>75982151680</v>
      </c>
      <c r="G1237" s="3">
        <f t="shared" si="190"/>
        <v>-1.6057250574253445E-2</v>
      </c>
      <c r="H1237" s="3">
        <f>1-E1237/MAX(E$2:E1237)</f>
        <v>0.46356938678282178</v>
      </c>
      <c r="I1237" s="2">
        <f t="shared" si="193"/>
        <v>3187.813333333333</v>
      </c>
      <c r="J1237" s="2">
        <f t="shared" si="196"/>
        <v>3222.1366666666668</v>
      </c>
      <c r="K1237" s="2">
        <f t="shared" si="197"/>
        <v>3332.7433333333338</v>
      </c>
      <c r="L1237" s="2">
        <f t="shared" si="188"/>
        <v>3421.9979166666676</v>
      </c>
      <c r="M1237" s="2">
        <f t="shared" si="189"/>
        <v>3469.5629166666672</v>
      </c>
      <c r="N1237" s="2">
        <f t="shared" si="194"/>
        <v>3408.1013888888897</v>
      </c>
      <c r="O1237" s="4" t="str">
        <f t="shared" si="195"/>
        <v>卖</v>
      </c>
      <c r="P1237" s="4" t="str">
        <f t="shared" si="191"/>
        <v/>
      </c>
      <c r="Q1237" s="3">
        <f>IF(O1236="买",E1237/E1236-1,0)-IF(P1237=1,计算结果!B$17,0)</f>
        <v>0</v>
      </c>
      <c r="R1237" s="2">
        <f t="shared" si="192"/>
        <v>5.3955561460267569</v>
      </c>
      <c r="S1237" s="3">
        <f>1-R1237/MAX(R$2:R1237)</f>
        <v>0.15061582424665465</v>
      </c>
    </row>
    <row r="1238" spans="1:19" x14ac:dyDescent="0.15">
      <c r="A1238" s="1">
        <v>40211</v>
      </c>
      <c r="B1238">
        <v>3170.78</v>
      </c>
      <c r="C1238">
        <v>3211.94</v>
      </c>
      <c r="D1238">
        <v>3143.08</v>
      </c>
      <c r="E1238" s="2">
        <v>3146.19</v>
      </c>
      <c r="F1238" s="16">
        <v>68318412800</v>
      </c>
      <c r="G1238" s="3">
        <f t="shared" si="190"/>
        <v>-2.0680620799249372E-3</v>
      </c>
      <c r="H1238" s="3">
        <f>1-E1238/MAX(E$2:E1238)</f>
        <v>0.46467875859252705</v>
      </c>
      <c r="I1238" s="2">
        <f t="shared" si="193"/>
        <v>3167.6866666666665</v>
      </c>
      <c r="J1238" s="2">
        <f t="shared" si="196"/>
        <v>3191.8333333333335</v>
      </c>
      <c r="K1238" s="2">
        <f t="shared" si="197"/>
        <v>3304.6975000000002</v>
      </c>
      <c r="L1238" s="2">
        <f t="shared" si="188"/>
        <v>3407.2250000000008</v>
      </c>
      <c r="M1238" s="2">
        <f t="shared" si="189"/>
        <v>3459.4912500000005</v>
      </c>
      <c r="N1238" s="2">
        <f t="shared" si="194"/>
        <v>3390.4712500000005</v>
      </c>
      <c r="O1238" s="4" t="str">
        <f t="shared" si="195"/>
        <v>卖</v>
      </c>
      <c r="P1238" s="4" t="str">
        <f t="shared" si="191"/>
        <v/>
      </c>
      <c r="Q1238" s="3">
        <f>IF(O1237="买",E1238/E1237-1,0)-IF(P1238=1,计算结果!B$17,0)</f>
        <v>0</v>
      </c>
      <c r="R1238" s="2">
        <f t="shared" si="192"/>
        <v>5.3955561460267569</v>
      </c>
      <c r="S1238" s="3">
        <f>1-R1238/MAX(R$2:R1238)</f>
        <v>0.15061582424665465</v>
      </c>
    </row>
    <row r="1239" spans="1:19" x14ac:dyDescent="0.15">
      <c r="A1239" s="1">
        <v>40212</v>
      </c>
      <c r="B1239">
        <v>3160.71</v>
      </c>
      <c r="C1239">
        <v>3231.1</v>
      </c>
      <c r="D1239">
        <v>3094.57</v>
      </c>
      <c r="E1239" s="2">
        <v>3230.72</v>
      </c>
      <c r="F1239" s="16">
        <v>87536246784</v>
      </c>
      <c r="G1239" s="3">
        <f t="shared" si="190"/>
        <v>2.6867417415985528E-2</v>
      </c>
      <c r="H1239" s="3">
        <f>1-E1239/MAX(E$2:E1239)</f>
        <v>0.45029605934798889</v>
      </c>
      <c r="I1239" s="2">
        <f t="shared" si="193"/>
        <v>3176.5399999999995</v>
      </c>
      <c r="J1239" s="2">
        <f t="shared" si="196"/>
        <v>3189.8199999999997</v>
      </c>
      <c r="K1239" s="2">
        <f t="shared" si="197"/>
        <v>3282.2008333333338</v>
      </c>
      <c r="L1239" s="2">
        <f t="shared" si="188"/>
        <v>3393.5525000000011</v>
      </c>
      <c r="M1239" s="2">
        <f t="shared" si="189"/>
        <v>3454.1777083333341</v>
      </c>
      <c r="N1239" s="2">
        <f t="shared" si="194"/>
        <v>3376.6436805555563</v>
      </c>
      <c r="O1239" s="4" t="str">
        <f t="shared" si="195"/>
        <v>卖</v>
      </c>
      <c r="P1239" s="4" t="str">
        <f t="shared" si="191"/>
        <v/>
      </c>
      <c r="Q1239" s="3">
        <f>IF(O1238="买",E1239/E1238-1,0)-IF(P1239=1,计算结果!B$17,0)</f>
        <v>0</v>
      </c>
      <c r="R1239" s="2">
        <f t="shared" si="192"/>
        <v>5.3955561460267569</v>
      </c>
      <c r="S1239" s="3">
        <f>1-R1239/MAX(R$2:R1239)</f>
        <v>0.15061582424665465</v>
      </c>
    </row>
    <row r="1240" spans="1:19" x14ac:dyDescent="0.15">
      <c r="A1240" s="1">
        <v>40213</v>
      </c>
      <c r="B1240">
        <v>3206.43</v>
      </c>
      <c r="C1240">
        <v>3242.52</v>
      </c>
      <c r="D1240">
        <v>3190.44</v>
      </c>
      <c r="E1240" s="2">
        <v>3218.8</v>
      </c>
      <c r="F1240" s="16">
        <v>75466555392</v>
      </c>
      <c r="G1240" s="3">
        <f t="shared" si="190"/>
        <v>-3.6895800316956162E-3</v>
      </c>
      <c r="H1240" s="3">
        <f>1-E1240/MAX(E$2:E1240)</f>
        <v>0.45232423603076288</v>
      </c>
      <c r="I1240" s="2">
        <f t="shared" si="193"/>
        <v>3198.5699999999997</v>
      </c>
      <c r="J1240" s="2">
        <f t="shared" si="196"/>
        <v>3193.1916666666662</v>
      </c>
      <c r="K1240" s="2">
        <f t="shared" si="197"/>
        <v>3258.1441666666669</v>
      </c>
      <c r="L1240" s="2">
        <f t="shared" si="188"/>
        <v>3378.6825000000008</v>
      </c>
      <c r="M1240" s="2">
        <f t="shared" si="189"/>
        <v>3450.7670833333327</v>
      </c>
      <c r="N1240" s="2">
        <f t="shared" si="194"/>
        <v>3362.53125</v>
      </c>
      <c r="O1240" s="4" t="str">
        <f t="shared" si="195"/>
        <v>卖</v>
      </c>
      <c r="P1240" s="4" t="str">
        <f t="shared" si="191"/>
        <v/>
      </c>
      <c r="Q1240" s="3">
        <f>IF(O1239="买",E1240/E1239-1,0)-IF(P1240=1,计算结果!B$17,0)</f>
        <v>0</v>
      </c>
      <c r="R1240" s="2">
        <f t="shared" si="192"/>
        <v>5.3955561460267569</v>
      </c>
      <c r="S1240" s="3">
        <f>1-R1240/MAX(R$2:R1240)</f>
        <v>0.15061582424665465</v>
      </c>
    </row>
    <row r="1241" spans="1:19" x14ac:dyDescent="0.15">
      <c r="A1241" s="1">
        <v>40214</v>
      </c>
      <c r="B1241">
        <v>3147.72</v>
      </c>
      <c r="C1241">
        <v>3177.42</v>
      </c>
      <c r="D1241">
        <v>3129.92</v>
      </c>
      <c r="E1241" s="2">
        <v>3153.09</v>
      </c>
      <c r="F1241" s="16">
        <v>73693134848</v>
      </c>
      <c r="G1241" s="3">
        <f t="shared" si="190"/>
        <v>-2.0414440164036263E-2</v>
      </c>
      <c r="H1241" s="3">
        <f>1-E1241/MAX(E$2:E1241)</f>
        <v>0.46350473014360571</v>
      </c>
      <c r="I1241" s="2">
        <f t="shared" si="193"/>
        <v>3200.8700000000003</v>
      </c>
      <c r="J1241" s="2">
        <f t="shared" si="196"/>
        <v>3184.2783333333332</v>
      </c>
      <c r="K1241" s="2">
        <f t="shared" si="197"/>
        <v>3238.0324999999998</v>
      </c>
      <c r="L1241" s="2">
        <f t="shared" si="188"/>
        <v>3362.7600000000007</v>
      </c>
      <c r="M1241" s="2">
        <f t="shared" si="189"/>
        <v>3443.2966666666666</v>
      </c>
      <c r="N1241" s="2">
        <f t="shared" si="194"/>
        <v>3348.0297222222221</v>
      </c>
      <c r="O1241" s="4" t="str">
        <f t="shared" si="195"/>
        <v>卖</v>
      </c>
      <c r="P1241" s="4" t="str">
        <f t="shared" si="191"/>
        <v/>
      </c>
      <c r="Q1241" s="3">
        <f>IF(O1240="买",E1241/E1240-1,0)-IF(P1241=1,计算结果!B$17,0)</f>
        <v>0</v>
      </c>
      <c r="R1241" s="2">
        <f t="shared" si="192"/>
        <v>5.3955561460267569</v>
      </c>
      <c r="S1241" s="3">
        <f>1-R1241/MAX(R$2:R1241)</f>
        <v>0.15061582424665465</v>
      </c>
    </row>
    <row r="1242" spans="1:19" x14ac:dyDescent="0.15">
      <c r="A1242" s="1">
        <v>40217</v>
      </c>
      <c r="B1242">
        <v>3152.25</v>
      </c>
      <c r="C1242">
        <v>3172.31</v>
      </c>
      <c r="D1242">
        <v>3133.81</v>
      </c>
      <c r="E1242" s="2">
        <v>3150.99</v>
      </c>
      <c r="F1242" s="16">
        <v>47902429184</v>
      </c>
      <c r="G1242" s="3">
        <f t="shared" si="190"/>
        <v>-6.6601333929583451E-4</v>
      </c>
      <c r="H1242" s="3">
        <f>1-E1242/MAX(E$2:E1242)</f>
        <v>0.46386204314979929</v>
      </c>
      <c r="I1242" s="2">
        <f t="shared" si="193"/>
        <v>3174.2933333333335</v>
      </c>
      <c r="J1242" s="2">
        <f t="shared" si="196"/>
        <v>3175.4166666666665</v>
      </c>
      <c r="K1242" s="2">
        <f t="shared" si="197"/>
        <v>3216.5674999999992</v>
      </c>
      <c r="L1242" s="2">
        <f t="shared" ref="L1242:L1305" si="198">AVERAGE(E1219:E1242)</f>
        <v>3345.5495833333334</v>
      </c>
      <c r="M1242" s="2">
        <f t="shared" si="189"/>
        <v>3434.7583333333328</v>
      </c>
      <c r="N1242" s="2">
        <f t="shared" si="194"/>
        <v>3332.2918055555551</v>
      </c>
      <c r="O1242" s="4" t="str">
        <f t="shared" si="195"/>
        <v>卖</v>
      </c>
      <c r="P1242" s="4" t="str">
        <f t="shared" si="191"/>
        <v/>
      </c>
      <c r="Q1242" s="3">
        <f>IF(O1241="买",E1242/E1241-1,0)-IF(P1242=1,计算结果!B$17,0)</f>
        <v>0</v>
      </c>
      <c r="R1242" s="2">
        <f t="shared" si="192"/>
        <v>5.3955561460267569</v>
      </c>
      <c r="S1242" s="3">
        <f>1-R1242/MAX(R$2:R1242)</f>
        <v>0.15061582424665465</v>
      </c>
    </row>
    <row r="1243" spans="1:19" x14ac:dyDescent="0.15">
      <c r="A1243" s="1">
        <v>40218</v>
      </c>
      <c r="B1243">
        <v>3147.76</v>
      </c>
      <c r="C1243">
        <v>3178.95</v>
      </c>
      <c r="D1243">
        <v>3144.48</v>
      </c>
      <c r="E1243" s="2">
        <v>3169.19</v>
      </c>
      <c r="F1243" s="16">
        <v>45222662144</v>
      </c>
      <c r="G1243" s="3">
        <f t="shared" si="190"/>
        <v>5.7759624752855565E-3</v>
      </c>
      <c r="H1243" s="3">
        <f>1-E1243/MAX(E$2:E1243)</f>
        <v>0.46076533042945622</v>
      </c>
      <c r="I1243" s="2">
        <f t="shared" si="193"/>
        <v>3157.7566666666667</v>
      </c>
      <c r="J1243" s="2">
        <f t="shared" si="196"/>
        <v>3178.1633333333334</v>
      </c>
      <c r="K1243" s="2">
        <f t="shared" si="197"/>
        <v>3200.15</v>
      </c>
      <c r="L1243" s="2">
        <f t="shared" si="198"/>
        <v>3330.0270833333329</v>
      </c>
      <c r="M1243" s="2">
        <f t="shared" si="189"/>
        <v>3425.8387499999994</v>
      </c>
      <c r="N1243" s="2">
        <f t="shared" si="194"/>
        <v>3318.6719444444443</v>
      </c>
      <c r="O1243" s="4" t="str">
        <f t="shared" si="195"/>
        <v>卖</v>
      </c>
      <c r="P1243" s="4" t="str">
        <f t="shared" si="191"/>
        <v/>
      </c>
      <c r="Q1243" s="3">
        <f>IF(O1242="买",E1243/E1242-1,0)-IF(P1243=1,计算结果!B$17,0)</f>
        <v>0</v>
      </c>
      <c r="R1243" s="2">
        <f t="shared" si="192"/>
        <v>5.3955561460267569</v>
      </c>
      <c r="S1243" s="3">
        <f>1-R1243/MAX(R$2:R1243)</f>
        <v>0.15061582424665465</v>
      </c>
    </row>
    <row r="1244" spans="1:19" x14ac:dyDescent="0.15">
      <c r="A1244" s="1">
        <v>40219</v>
      </c>
      <c r="B1244">
        <v>3195.14</v>
      </c>
      <c r="C1244">
        <v>3214.46</v>
      </c>
      <c r="D1244">
        <v>3182.83</v>
      </c>
      <c r="E1244" s="2">
        <v>3214.13</v>
      </c>
      <c r="F1244" s="16">
        <v>48152145920</v>
      </c>
      <c r="G1244" s="3">
        <f t="shared" si="190"/>
        <v>1.4180279503595683E-2</v>
      </c>
      <c r="H1244" s="3">
        <f>1-E1244/MAX(E$2:E1244)</f>
        <v>0.45311883209691683</v>
      </c>
      <c r="I1244" s="2">
        <f t="shared" si="193"/>
        <v>3178.1033333333339</v>
      </c>
      <c r="J1244" s="2">
        <f t="shared" si="196"/>
        <v>3189.4866666666671</v>
      </c>
      <c r="K1244" s="2">
        <f t="shared" si="197"/>
        <v>3190.66</v>
      </c>
      <c r="L1244" s="2">
        <f t="shared" si="198"/>
        <v>3319.3050000000003</v>
      </c>
      <c r="M1244" s="2">
        <f t="shared" si="189"/>
        <v>3417.9897916666664</v>
      </c>
      <c r="N1244" s="2">
        <f t="shared" si="194"/>
        <v>3309.3182638888889</v>
      </c>
      <c r="O1244" s="4" t="str">
        <f t="shared" si="195"/>
        <v>卖</v>
      </c>
      <c r="P1244" s="4" t="str">
        <f t="shared" si="191"/>
        <v/>
      </c>
      <c r="Q1244" s="3">
        <f>IF(O1243="买",E1244/E1243-1,0)-IF(P1244=1,计算结果!B$17,0)</f>
        <v>0</v>
      </c>
      <c r="R1244" s="2">
        <f t="shared" si="192"/>
        <v>5.3955561460267569</v>
      </c>
      <c r="S1244" s="3">
        <f>1-R1244/MAX(R$2:R1244)</f>
        <v>0.15061582424665465</v>
      </c>
    </row>
    <row r="1245" spans="1:19" x14ac:dyDescent="0.15">
      <c r="A1245" s="1">
        <v>40220</v>
      </c>
      <c r="B1245">
        <v>3216.69</v>
      </c>
      <c r="C1245">
        <v>3238.35</v>
      </c>
      <c r="D1245">
        <v>3207.17</v>
      </c>
      <c r="E1245" s="2">
        <v>3220.4</v>
      </c>
      <c r="F1245" s="16">
        <v>46999711744</v>
      </c>
      <c r="G1245" s="3">
        <f t="shared" si="190"/>
        <v>1.9507611702078709E-3</v>
      </c>
      <c r="H1245" s="3">
        <f>1-E1245/MAX(E$2:E1245)</f>
        <v>0.45205199754985359</v>
      </c>
      <c r="I1245" s="2">
        <f t="shared" si="193"/>
        <v>3201.24</v>
      </c>
      <c r="J1245" s="2">
        <f t="shared" si="196"/>
        <v>3187.7666666666669</v>
      </c>
      <c r="K1245" s="2">
        <f t="shared" si="197"/>
        <v>3188.7933333333331</v>
      </c>
      <c r="L1245" s="2">
        <f t="shared" si="198"/>
        <v>3308.4829166666677</v>
      </c>
      <c r="M1245" s="2">
        <f t="shared" si="189"/>
        <v>3409.1754166666665</v>
      </c>
      <c r="N1245" s="2">
        <f t="shared" si="194"/>
        <v>3302.1505555555559</v>
      </c>
      <c r="O1245" s="4" t="str">
        <f t="shared" si="195"/>
        <v>卖</v>
      </c>
      <c r="P1245" s="4" t="str">
        <f t="shared" si="191"/>
        <v/>
      </c>
      <c r="Q1245" s="3">
        <f>IF(O1244="买",E1245/E1244-1,0)-IF(P1245=1,计算结果!B$17,0)</f>
        <v>0</v>
      </c>
      <c r="R1245" s="2">
        <f t="shared" si="192"/>
        <v>5.3955561460267569</v>
      </c>
      <c r="S1245" s="3">
        <f>1-R1245/MAX(R$2:R1245)</f>
        <v>0.15061582424665465</v>
      </c>
    </row>
    <row r="1246" spans="1:19" x14ac:dyDescent="0.15">
      <c r="A1246" s="1">
        <v>40221</v>
      </c>
      <c r="B1246">
        <v>3232.88</v>
      </c>
      <c r="C1246">
        <v>3253.2</v>
      </c>
      <c r="D1246">
        <v>3228.74</v>
      </c>
      <c r="E1246" s="2">
        <v>3251.28</v>
      </c>
      <c r="F1246" s="16">
        <v>46703218688</v>
      </c>
      <c r="G1246" s="3">
        <f t="shared" si="190"/>
        <v>9.5888709477083278E-3</v>
      </c>
      <c r="H1246" s="3">
        <f>1-E1246/MAX(E$2:E1246)</f>
        <v>0.44679779486830462</v>
      </c>
      <c r="I1246" s="2">
        <f t="shared" si="193"/>
        <v>3228.6033333333339</v>
      </c>
      <c r="J1246" s="2">
        <f t="shared" si="196"/>
        <v>3193.1800000000003</v>
      </c>
      <c r="K1246" s="2">
        <f t="shared" si="197"/>
        <v>3193.185833333333</v>
      </c>
      <c r="L1246" s="2">
        <f t="shared" si="198"/>
        <v>3298.8675000000007</v>
      </c>
      <c r="M1246" s="2">
        <f t="shared" si="189"/>
        <v>3400.4764583333331</v>
      </c>
      <c r="N1246" s="2">
        <f t="shared" si="194"/>
        <v>3297.5099305555555</v>
      </c>
      <c r="O1246" s="4" t="str">
        <f t="shared" si="195"/>
        <v>卖</v>
      </c>
      <c r="P1246" s="4" t="str">
        <f t="shared" si="191"/>
        <v/>
      </c>
      <c r="Q1246" s="3">
        <f>IF(O1245="买",E1246/E1245-1,0)-IF(P1246=1,计算结果!B$17,0)</f>
        <v>0</v>
      </c>
      <c r="R1246" s="2">
        <f t="shared" si="192"/>
        <v>5.3955561460267569</v>
      </c>
      <c r="S1246" s="3">
        <f>1-R1246/MAX(R$2:R1246)</f>
        <v>0.15061582424665465</v>
      </c>
    </row>
    <row r="1247" spans="1:19" x14ac:dyDescent="0.15">
      <c r="A1247" s="1">
        <v>40231</v>
      </c>
      <c r="B1247">
        <v>3248.95</v>
      </c>
      <c r="C1247">
        <v>3261.95</v>
      </c>
      <c r="D1247">
        <v>3232.78</v>
      </c>
      <c r="E1247" s="2">
        <v>3233.34</v>
      </c>
      <c r="F1247" s="16">
        <v>49981333504</v>
      </c>
      <c r="G1247" s="3">
        <f t="shared" si="190"/>
        <v>-5.5178268251273588E-3</v>
      </c>
      <c r="H1247" s="3">
        <f>1-E1247/MAX(E$2:E1247)</f>
        <v>0.44985026883549983</v>
      </c>
      <c r="I1247" s="2">
        <f t="shared" si="193"/>
        <v>3235.0066666666667</v>
      </c>
      <c r="J1247" s="2">
        <f t="shared" si="196"/>
        <v>3206.5550000000003</v>
      </c>
      <c r="K1247" s="2">
        <f t="shared" si="197"/>
        <v>3195.4166666666665</v>
      </c>
      <c r="L1247" s="2">
        <f t="shared" si="198"/>
        <v>3286.3016666666667</v>
      </c>
      <c r="M1247" s="2">
        <f t="shared" si="189"/>
        <v>3392.3372916666667</v>
      </c>
      <c r="N1247" s="2">
        <f t="shared" si="194"/>
        <v>3291.3518750000003</v>
      </c>
      <c r="O1247" s="4" t="str">
        <f t="shared" si="195"/>
        <v>卖</v>
      </c>
      <c r="P1247" s="4" t="str">
        <f t="shared" si="191"/>
        <v/>
      </c>
      <c r="Q1247" s="3">
        <f>IF(O1246="买",E1247/E1246-1,0)-IF(P1247=1,计算结果!B$17,0)</f>
        <v>0</v>
      </c>
      <c r="R1247" s="2">
        <f t="shared" si="192"/>
        <v>5.3955561460267569</v>
      </c>
      <c r="S1247" s="3">
        <f>1-R1247/MAX(R$2:R1247)</f>
        <v>0.15061582424665465</v>
      </c>
    </row>
    <row r="1248" spans="1:19" x14ac:dyDescent="0.15">
      <c r="A1248" s="1">
        <v>40232</v>
      </c>
      <c r="B1248">
        <v>3225.39</v>
      </c>
      <c r="C1248">
        <v>3225.39</v>
      </c>
      <c r="D1248">
        <v>3152.93</v>
      </c>
      <c r="E1248" s="2">
        <v>3198.63</v>
      </c>
      <c r="F1248" s="16">
        <v>62386077696</v>
      </c>
      <c r="G1248" s="3">
        <f t="shared" si="190"/>
        <v>-1.0735029412310526E-2</v>
      </c>
      <c r="H1248" s="3">
        <f>1-E1248/MAX(E$2:E1248)</f>
        <v>0.45575614238072548</v>
      </c>
      <c r="I1248" s="2">
        <f t="shared" si="193"/>
        <v>3227.75</v>
      </c>
      <c r="J1248" s="2">
        <f t="shared" si="196"/>
        <v>3214.4950000000003</v>
      </c>
      <c r="K1248" s="2">
        <f t="shared" si="197"/>
        <v>3194.955833333333</v>
      </c>
      <c r="L1248" s="2">
        <f t="shared" si="198"/>
        <v>3277.0304166666665</v>
      </c>
      <c r="M1248" s="2">
        <f t="shared" si="189"/>
        <v>3384.9237499999999</v>
      </c>
      <c r="N1248" s="2">
        <f t="shared" si="194"/>
        <v>3285.6366666666668</v>
      </c>
      <c r="O1248" s="4" t="str">
        <f t="shared" si="195"/>
        <v>卖</v>
      </c>
      <c r="P1248" s="4" t="str">
        <f t="shared" si="191"/>
        <v/>
      </c>
      <c r="Q1248" s="3">
        <f>IF(O1247="买",E1248/E1247-1,0)-IF(P1248=1,计算结果!B$17,0)</f>
        <v>0</v>
      </c>
      <c r="R1248" s="2">
        <f t="shared" si="192"/>
        <v>5.3955561460267569</v>
      </c>
      <c r="S1248" s="3">
        <f>1-R1248/MAX(R$2:R1248)</f>
        <v>0.15061582424665465</v>
      </c>
    </row>
    <row r="1249" spans="1:19" x14ac:dyDescent="0.15">
      <c r="A1249" s="1">
        <v>40233</v>
      </c>
      <c r="B1249">
        <v>3177.08</v>
      </c>
      <c r="C1249">
        <v>3244.82</v>
      </c>
      <c r="D1249">
        <v>3165.13</v>
      </c>
      <c r="E1249" s="2">
        <v>3244.48</v>
      </c>
      <c r="F1249" s="16">
        <v>64414097408</v>
      </c>
      <c r="G1249" s="3">
        <f t="shared" si="190"/>
        <v>1.4334261855857067E-2</v>
      </c>
      <c r="H1249" s="3">
        <f>1-E1249/MAX(E$2:E1249)</f>
        <v>0.44795480841216906</v>
      </c>
      <c r="I1249" s="2">
        <f t="shared" si="193"/>
        <v>3225.4833333333336</v>
      </c>
      <c r="J1249" s="2">
        <f t="shared" si="196"/>
        <v>3227.0433333333335</v>
      </c>
      <c r="K1249" s="2">
        <f t="shared" si="197"/>
        <v>3202.6033333333339</v>
      </c>
      <c r="L1249" s="2">
        <f t="shared" si="198"/>
        <v>3267.6733333333341</v>
      </c>
      <c r="M1249" s="2">
        <f t="shared" si="189"/>
        <v>3377.9912500000005</v>
      </c>
      <c r="N1249" s="2">
        <f t="shared" si="194"/>
        <v>3282.7559722222231</v>
      </c>
      <c r="O1249" s="4" t="str">
        <f t="shared" si="195"/>
        <v>卖</v>
      </c>
      <c r="P1249" s="4" t="str">
        <f t="shared" si="191"/>
        <v/>
      </c>
      <c r="Q1249" s="3">
        <f>IF(O1248="买",E1249/E1248-1,0)-IF(P1249=1,计算结果!B$17,0)</f>
        <v>0</v>
      </c>
      <c r="R1249" s="2">
        <f t="shared" si="192"/>
        <v>5.3955561460267569</v>
      </c>
      <c r="S1249" s="3">
        <f>1-R1249/MAX(R$2:R1249)</f>
        <v>0.15061582424665465</v>
      </c>
    </row>
    <row r="1250" spans="1:19" x14ac:dyDescent="0.15">
      <c r="A1250" s="1">
        <v>40234</v>
      </c>
      <c r="B1250">
        <v>3252.15</v>
      </c>
      <c r="C1250">
        <v>3294.14</v>
      </c>
      <c r="D1250">
        <v>3249.33</v>
      </c>
      <c r="E1250" s="2">
        <v>3292.13</v>
      </c>
      <c r="F1250" s="16">
        <v>89485803520</v>
      </c>
      <c r="G1250" s="3">
        <f t="shared" si="190"/>
        <v>1.4686482887858787E-2</v>
      </c>
      <c r="H1250" s="3">
        <f>1-E1250/MAX(E$2:E1250)</f>
        <v>0.43984720615258965</v>
      </c>
      <c r="I1250" s="2">
        <f t="shared" si="193"/>
        <v>3245.0800000000004</v>
      </c>
      <c r="J1250" s="2">
        <f t="shared" si="196"/>
        <v>3240.0433333333335</v>
      </c>
      <c r="K1250" s="2">
        <f t="shared" si="197"/>
        <v>3214.7649999999999</v>
      </c>
      <c r="L1250" s="2">
        <f t="shared" si="198"/>
        <v>3259.7312500000007</v>
      </c>
      <c r="M1250" s="2">
        <f t="shared" si="189"/>
        <v>3372.0977083333341</v>
      </c>
      <c r="N1250" s="2">
        <f t="shared" si="194"/>
        <v>3282.1979861111117</v>
      </c>
      <c r="O1250" s="4" t="str">
        <f t="shared" si="195"/>
        <v>买</v>
      </c>
      <c r="P1250" s="4">
        <f t="shared" si="191"/>
        <v>1</v>
      </c>
      <c r="Q1250" s="3">
        <f>IF(O1249="买",E1250/E1249-1,0)-IF(P1250=1,计算结果!B$17,0)</f>
        <v>0</v>
      </c>
      <c r="R1250" s="2">
        <f t="shared" si="192"/>
        <v>5.3955561460267569</v>
      </c>
      <c r="S1250" s="3">
        <f>1-R1250/MAX(R$2:R1250)</f>
        <v>0.15061582424665465</v>
      </c>
    </row>
    <row r="1251" spans="1:19" x14ac:dyDescent="0.15">
      <c r="A1251" s="1">
        <v>40235</v>
      </c>
      <c r="B1251">
        <v>3286.09</v>
      </c>
      <c r="C1251">
        <v>3301.15</v>
      </c>
      <c r="D1251">
        <v>3273.69</v>
      </c>
      <c r="E1251" s="2">
        <v>3281.67</v>
      </c>
      <c r="F1251" s="16">
        <v>70171664384</v>
      </c>
      <c r="G1251" s="3">
        <f t="shared" si="190"/>
        <v>-3.1772742874673909E-3</v>
      </c>
      <c r="H1251" s="3">
        <f>1-E1251/MAX(E$2:E1251)</f>
        <v>0.441626965221534</v>
      </c>
      <c r="I1251" s="2">
        <f t="shared" si="193"/>
        <v>3272.76</v>
      </c>
      <c r="J1251" s="2">
        <f t="shared" si="196"/>
        <v>3250.2549999999997</v>
      </c>
      <c r="K1251" s="2">
        <f t="shared" si="197"/>
        <v>3219.0108333333333</v>
      </c>
      <c r="L1251" s="2">
        <f t="shared" si="198"/>
        <v>3250.6058333333335</v>
      </c>
      <c r="M1251" s="2">
        <f t="shared" si="189"/>
        <v>3365.2002083333341</v>
      </c>
      <c r="N1251" s="2">
        <f t="shared" si="194"/>
        <v>3278.2722916666667</v>
      </c>
      <c r="O1251" s="4" t="str">
        <f t="shared" si="195"/>
        <v>买</v>
      </c>
      <c r="P1251" s="4" t="str">
        <f t="shared" si="191"/>
        <v/>
      </c>
      <c r="Q1251" s="3">
        <f>IF(O1250="买",E1251/E1250-1,0)-IF(P1251=1,计算结果!B$17,0)</f>
        <v>-3.1772742874673909E-3</v>
      </c>
      <c r="R1251" s="2">
        <f t="shared" si="192"/>
        <v>5.3784129842173991</v>
      </c>
      <c r="S1251" s="3">
        <f>1-R1251/MAX(R$2:R1251)</f>
        <v>0.15331455074845746</v>
      </c>
    </row>
    <row r="1252" spans="1:19" x14ac:dyDescent="0.15">
      <c r="A1252" s="1">
        <v>40238</v>
      </c>
      <c r="B1252">
        <v>3290.01</v>
      </c>
      <c r="C1252">
        <v>3330.38</v>
      </c>
      <c r="D1252">
        <v>3287.56</v>
      </c>
      <c r="E1252" s="2">
        <v>3324.42</v>
      </c>
      <c r="F1252" s="16">
        <v>81205690368</v>
      </c>
      <c r="G1252" s="3">
        <f t="shared" si="190"/>
        <v>1.3026903984861393E-2</v>
      </c>
      <c r="H1252" s="3">
        <f>1-E1252/MAX(E$2:E1252)</f>
        <v>0.43435309330973926</v>
      </c>
      <c r="I1252" s="2">
        <f t="shared" si="193"/>
        <v>3299.4066666666672</v>
      </c>
      <c r="J1252" s="2">
        <f t="shared" si="196"/>
        <v>3262.4450000000002</v>
      </c>
      <c r="K1252" s="2">
        <f t="shared" si="197"/>
        <v>3227.8125</v>
      </c>
      <c r="L1252" s="2">
        <f t="shared" si="198"/>
        <v>3242.9783333333339</v>
      </c>
      <c r="M1252" s="2">
        <f t="shared" si="189"/>
        <v>3359.8060416666681</v>
      </c>
      <c r="N1252" s="2">
        <f t="shared" si="194"/>
        <v>3276.8656250000008</v>
      </c>
      <c r="O1252" s="4" t="str">
        <f t="shared" si="195"/>
        <v>买</v>
      </c>
      <c r="P1252" s="4" t="str">
        <f t="shared" si="191"/>
        <v/>
      </c>
      <c r="Q1252" s="3">
        <f>IF(O1251="买",E1252/E1251-1,0)-IF(P1252=1,计算结果!B$17,0)</f>
        <v>1.3026903984861393E-2</v>
      </c>
      <c r="R1252" s="2">
        <f t="shared" si="192"/>
        <v>5.4484770537537308</v>
      </c>
      <c r="S1252" s="3">
        <f>1-R1252/MAX(R$2:R1252)</f>
        <v>0.14228486069567836</v>
      </c>
    </row>
    <row r="1253" spans="1:19" x14ac:dyDescent="0.15">
      <c r="A1253" s="1">
        <v>40239</v>
      </c>
      <c r="B1253">
        <v>3327.1</v>
      </c>
      <c r="C1253">
        <v>3339.89</v>
      </c>
      <c r="D1253">
        <v>3299.69</v>
      </c>
      <c r="E1253" s="2">
        <v>3311.24</v>
      </c>
      <c r="F1253" s="16">
        <v>76233990144</v>
      </c>
      <c r="G1253" s="3">
        <f t="shared" si="190"/>
        <v>-3.964601343993901E-3</v>
      </c>
      <c r="H1253" s="3">
        <f>1-E1253/MAX(E$2:E1253)</f>
        <v>0.43659565779622955</v>
      </c>
      <c r="I1253" s="2">
        <f t="shared" si="193"/>
        <v>3305.7766666666666</v>
      </c>
      <c r="J1253" s="2">
        <f t="shared" si="196"/>
        <v>3275.4283333333333</v>
      </c>
      <c r="K1253" s="2">
        <f t="shared" si="197"/>
        <v>3240.9916666666668</v>
      </c>
      <c r="L1253" s="2">
        <f t="shared" si="198"/>
        <v>3239.5120833333335</v>
      </c>
      <c r="M1253" s="2">
        <f t="shared" si="189"/>
        <v>3354.6085416666679</v>
      </c>
      <c r="N1253" s="2">
        <f t="shared" si="194"/>
        <v>3278.3707638888895</v>
      </c>
      <c r="O1253" s="4" t="str">
        <f t="shared" si="195"/>
        <v>买</v>
      </c>
      <c r="P1253" s="4" t="str">
        <f t="shared" si="191"/>
        <v/>
      </c>
      <c r="Q1253" s="3">
        <f>IF(O1252="买",E1253/E1252-1,0)-IF(P1253=1,计算结果!B$17,0)</f>
        <v>-3.964601343993901E-3</v>
      </c>
      <c r="R1253" s="2">
        <f t="shared" si="192"/>
        <v>5.4268760143036987</v>
      </c>
      <c r="S1253" s="3">
        <f>1-R1253/MAX(R$2:R1253)</f>
        <v>0.14568535928972826</v>
      </c>
    </row>
    <row r="1254" spans="1:19" x14ac:dyDescent="0.15">
      <c r="A1254" s="1">
        <v>40240</v>
      </c>
      <c r="B1254">
        <v>3313.02</v>
      </c>
      <c r="C1254">
        <v>3335.65</v>
      </c>
      <c r="D1254">
        <v>3293.92</v>
      </c>
      <c r="E1254" s="2">
        <v>3335.08</v>
      </c>
      <c r="F1254" s="16">
        <v>78442135552</v>
      </c>
      <c r="G1254" s="3">
        <f t="shared" si="190"/>
        <v>7.1997197424529258E-3</v>
      </c>
      <c r="H1254" s="3">
        <f>1-E1254/MAX(E$2:E1254)</f>
        <v>0.43253930443068123</v>
      </c>
      <c r="I1254" s="2">
        <f t="shared" si="193"/>
        <v>3323.58</v>
      </c>
      <c r="J1254" s="2">
        <f t="shared" si="196"/>
        <v>3298.1700000000005</v>
      </c>
      <c r="K1254" s="2">
        <f t="shared" si="197"/>
        <v>3256.3325</v>
      </c>
      <c r="L1254" s="2">
        <f t="shared" si="198"/>
        <v>3236.4500000000003</v>
      </c>
      <c r="M1254" s="2">
        <f t="shared" si="189"/>
        <v>3351.5862500000007</v>
      </c>
      <c r="N1254" s="2">
        <f t="shared" si="194"/>
        <v>3281.4562500000006</v>
      </c>
      <c r="O1254" s="4" t="str">
        <f t="shared" si="195"/>
        <v>买</v>
      </c>
      <c r="P1254" s="4" t="str">
        <f t="shared" si="191"/>
        <v/>
      </c>
      <c r="Q1254" s="3">
        <f>IF(O1253="买",E1254/E1253-1,0)-IF(P1254=1,计算结果!B$17,0)</f>
        <v>7.1997197424529258E-3</v>
      </c>
      <c r="R1254" s="2">
        <f t="shared" si="192"/>
        <v>5.4659480006837251</v>
      </c>
      <c r="S1254" s="3">
        <f>1-R1254/MAX(R$2:R1254)</f>
        <v>0.13953453330473997</v>
      </c>
    </row>
    <row r="1255" spans="1:19" x14ac:dyDescent="0.15">
      <c r="A1255" s="1">
        <v>40241</v>
      </c>
      <c r="B1255">
        <v>3338.67</v>
      </c>
      <c r="C1255">
        <v>3345.91</v>
      </c>
      <c r="D1255">
        <v>3244.98</v>
      </c>
      <c r="E1255" s="2">
        <v>3250.57</v>
      </c>
      <c r="F1255" s="16">
        <v>89462915072</v>
      </c>
      <c r="G1255" s="3">
        <f t="shared" si="190"/>
        <v>-2.5339721985679464E-2</v>
      </c>
      <c r="H1255" s="3">
        <f>1-E1255/MAX(E$2:E1255)</f>
        <v>0.44691860069420808</v>
      </c>
      <c r="I1255" s="2">
        <f t="shared" si="193"/>
        <v>3298.9633333333331</v>
      </c>
      <c r="J1255" s="2">
        <f t="shared" si="196"/>
        <v>3299.1849999999999</v>
      </c>
      <c r="K1255" s="2">
        <f t="shared" si="197"/>
        <v>3263.1141666666667</v>
      </c>
      <c r="L1255" s="2">
        <f t="shared" si="198"/>
        <v>3231.6320833333339</v>
      </c>
      <c r="M1255" s="2">
        <f t="shared" si="189"/>
        <v>3348.6452083333347</v>
      </c>
      <c r="N1255" s="2">
        <f t="shared" si="194"/>
        <v>3281.1304861111116</v>
      </c>
      <c r="O1255" s="4" t="str">
        <f t="shared" si="195"/>
        <v>卖</v>
      </c>
      <c r="P1255" s="4">
        <f t="shared" si="191"/>
        <v>1</v>
      </c>
      <c r="Q1255" s="3">
        <f>IF(O1254="买",E1255/E1254-1,0)-IF(P1255=1,计算结果!B$17,0)</f>
        <v>-2.5339721985679464E-2</v>
      </c>
      <c r="R1255" s="2">
        <f t="shared" si="192"/>
        <v>5.3274423979582188</v>
      </c>
      <c r="S1255" s="3">
        <f>1-R1255/MAX(R$2:R1255)</f>
        <v>0.16133848900907577</v>
      </c>
    </row>
    <row r="1256" spans="1:19" x14ac:dyDescent="0.15">
      <c r="A1256" s="1">
        <v>40242</v>
      </c>
      <c r="B1256">
        <v>3253.16</v>
      </c>
      <c r="C1256">
        <v>3276.4</v>
      </c>
      <c r="D1256">
        <v>3239.68</v>
      </c>
      <c r="E1256" s="2">
        <v>3259.76</v>
      </c>
      <c r="F1256" s="16">
        <v>59621179392</v>
      </c>
      <c r="G1256" s="3">
        <f t="shared" si="190"/>
        <v>2.8271964609283273E-3</v>
      </c>
      <c r="H1256" s="3">
        <f>1-E1256/MAX(E$2:E1256)</f>
        <v>0.44535493091948541</v>
      </c>
      <c r="I1256" s="2">
        <f t="shared" si="193"/>
        <v>3281.8033333333333</v>
      </c>
      <c r="J1256" s="2">
        <f t="shared" si="196"/>
        <v>3293.7899999999995</v>
      </c>
      <c r="K1256" s="2">
        <f t="shared" si="197"/>
        <v>3266.9166666666665</v>
      </c>
      <c r="L1256" s="2">
        <f t="shared" si="198"/>
        <v>3228.7883333333334</v>
      </c>
      <c r="M1256" s="2">
        <f t="shared" si="189"/>
        <v>3345.793958333335</v>
      </c>
      <c r="N1256" s="2">
        <f t="shared" si="194"/>
        <v>3280.4996527777785</v>
      </c>
      <c r="O1256" s="4" t="str">
        <f t="shared" si="195"/>
        <v>卖</v>
      </c>
      <c r="P1256" s="4" t="str">
        <f t="shared" si="191"/>
        <v/>
      </c>
      <c r="Q1256" s="3">
        <f>IF(O1255="买",E1256/E1255-1,0)-IF(P1256=1,计算结果!B$17,0)</f>
        <v>0</v>
      </c>
      <c r="R1256" s="2">
        <f t="shared" si="192"/>
        <v>5.3274423979582188</v>
      </c>
      <c r="S1256" s="3">
        <f>1-R1256/MAX(R$2:R1256)</f>
        <v>0.16133848900907577</v>
      </c>
    </row>
    <row r="1257" spans="1:19" x14ac:dyDescent="0.15">
      <c r="A1257" s="1">
        <v>40245</v>
      </c>
      <c r="B1257">
        <v>3268.4</v>
      </c>
      <c r="C1257">
        <v>3293.93</v>
      </c>
      <c r="D1257">
        <v>3258.03</v>
      </c>
      <c r="E1257" s="2">
        <v>3286.18</v>
      </c>
      <c r="F1257" s="16">
        <v>54686556160</v>
      </c>
      <c r="G1257" s="3">
        <f t="shared" si="190"/>
        <v>8.1048911576311333E-3</v>
      </c>
      <c r="H1257" s="3">
        <f>1-E1257/MAX(E$2:E1257)</f>
        <v>0.44085959300347111</v>
      </c>
      <c r="I1257" s="2">
        <f t="shared" si="193"/>
        <v>3265.5033333333336</v>
      </c>
      <c r="J1257" s="2">
        <f t="shared" si="196"/>
        <v>3294.5416666666665</v>
      </c>
      <c r="K1257" s="2">
        <f t="shared" si="197"/>
        <v>3272.3983333333331</v>
      </c>
      <c r="L1257" s="2">
        <f t="shared" si="198"/>
        <v>3230.5958333333328</v>
      </c>
      <c r="M1257" s="2">
        <f t="shared" si="189"/>
        <v>3345.3906250000014</v>
      </c>
      <c r="N1257" s="2">
        <f t="shared" si="194"/>
        <v>3282.7949305555558</v>
      </c>
      <c r="O1257" s="4" t="str">
        <f t="shared" si="195"/>
        <v>买</v>
      </c>
      <c r="P1257" s="4">
        <f t="shared" si="191"/>
        <v>1</v>
      </c>
      <c r="Q1257" s="3">
        <f>IF(O1256="买",E1257/E1256-1,0)-IF(P1257=1,计算结果!B$17,0)</f>
        <v>0</v>
      </c>
      <c r="R1257" s="2">
        <f t="shared" si="192"/>
        <v>5.3274423979582188</v>
      </c>
      <c r="S1257" s="3">
        <f>1-R1257/MAX(R$2:R1257)</f>
        <v>0.16133848900907577</v>
      </c>
    </row>
    <row r="1258" spans="1:19" x14ac:dyDescent="0.15">
      <c r="A1258" s="1">
        <v>40246</v>
      </c>
      <c r="B1258">
        <v>3285.62</v>
      </c>
      <c r="C1258">
        <v>3322.51</v>
      </c>
      <c r="D1258">
        <v>3255.98</v>
      </c>
      <c r="E1258" s="2">
        <v>3305.86</v>
      </c>
      <c r="F1258" s="16">
        <v>71971299328</v>
      </c>
      <c r="G1258" s="3">
        <f t="shared" si="190"/>
        <v>5.9887163819389855E-3</v>
      </c>
      <c r="H1258" s="3">
        <f>1-E1258/MAX(E$2:E1258)</f>
        <v>0.43751105968828685</v>
      </c>
      <c r="I1258" s="2">
        <f t="shared" si="193"/>
        <v>3283.9333333333338</v>
      </c>
      <c r="J1258" s="2">
        <f t="shared" si="196"/>
        <v>3291.4483333333333</v>
      </c>
      <c r="K1258" s="2">
        <f t="shared" si="197"/>
        <v>3276.9466666666672</v>
      </c>
      <c r="L1258" s="2">
        <f t="shared" si="198"/>
        <v>3235.0662499999994</v>
      </c>
      <c r="M1258" s="2">
        <f t="shared" si="189"/>
        <v>3344.7527083333339</v>
      </c>
      <c r="N1258" s="2">
        <f t="shared" si="194"/>
        <v>3285.5885416666665</v>
      </c>
      <c r="O1258" s="4" t="str">
        <f t="shared" si="195"/>
        <v>买</v>
      </c>
      <c r="P1258" s="4" t="str">
        <f t="shared" si="191"/>
        <v/>
      </c>
      <c r="Q1258" s="3">
        <f>IF(O1257="买",E1258/E1257-1,0)-IF(P1258=1,计算结果!B$17,0)</f>
        <v>5.9887163819389855E-3</v>
      </c>
      <c r="R1258" s="2">
        <f t="shared" si="192"/>
        <v>5.3593469395207078</v>
      </c>
      <c r="S1258" s="3">
        <f>1-R1258/MAX(R$2:R1258)</f>
        <v>0.15631598307930272</v>
      </c>
    </row>
    <row r="1259" spans="1:19" x14ac:dyDescent="0.15">
      <c r="A1259" s="1">
        <v>40247</v>
      </c>
      <c r="B1259">
        <v>3304.04</v>
      </c>
      <c r="C1259">
        <v>3321.08</v>
      </c>
      <c r="D1259">
        <v>3267.76</v>
      </c>
      <c r="E1259" s="2">
        <v>3279.69</v>
      </c>
      <c r="F1259" s="16">
        <v>61760430080</v>
      </c>
      <c r="G1259" s="3">
        <f t="shared" si="190"/>
        <v>-7.9162456970349737E-3</v>
      </c>
      <c r="H1259" s="3">
        <f>1-E1259/MAX(E$2:E1259)</f>
        <v>0.44196386034165924</v>
      </c>
      <c r="I1259" s="2">
        <f t="shared" si="193"/>
        <v>3290.5766666666664</v>
      </c>
      <c r="J1259" s="2">
        <f t="shared" si="196"/>
        <v>3286.19</v>
      </c>
      <c r="K1259" s="2">
        <f t="shared" si="197"/>
        <v>3280.8091666666674</v>
      </c>
      <c r="L1259" s="2">
        <f t="shared" si="198"/>
        <v>3238.1129166666665</v>
      </c>
      <c r="M1259" s="2">
        <f t="shared" si="189"/>
        <v>3341.4375000000005</v>
      </c>
      <c r="N1259" s="2">
        <f t="shared" si="194"/>
        <v>3286.7865277777782</v>
      </c>
      <c r="O1259" s="4" t="str">
        <f t="shared" si="195"/>
        <v>卖</v>
      </c>
      <c r="P1259" s="4">
        <f t="shared" si="191"/>
        <v>1</v>
      </c>
      <c r="Q1259" s="3">
        <f>IF(O1258="买",E1259/E1258-1,0)-IF(P1259=1,计算结果!B$17,0)</f>
        <v>-7.9162456970349737E-3</v>
      </c>
      <c r="R1259" s="2">
        <f t="shared" si="192"/>
        <v>5.3169210323718099</v>
      </c>
      <c r="S1259" s="3">
        <f>1-R1259/MAX(R$2:R1259)</f>
        <v>0.16299479304790832</v>
      </c>
    </row>
    <row r="1260" spans="1:19" x14ac:dyDescent="0.15">
      <c r="A1260" s="1">
        <v>40248</v>
      </c>
      <c r="B1260">
        <v>3282.2</v>
      </c>
      <c r="C1260">
        <v>3303.49</v>
      </c>
      <c r="D1260">
        <v>3251.7</v>
      </c>
      <c r="E1260" s="2">
        <v>3276.71</v>
      </c>
      <c r="F1260" s="16">
        <v>63732658176</v>
      </c>
      <c r="G1260" s="3">
        <f t="shared" si="190"/>
        <v>-9.0862246126921509E-4</v>
      </c>
      <c r="H1260" s="3">
        <f>1-E1260/MAX(E$2:E1260)</f>
        <v>0.44247090451235283</v>
      </c>
      <c r="I1260" s="2">
        <f t="shared" si="193"/>
        <v>3287.42</v>
      </c>
      <c r="J1260" s="2">
        <f t="shared" si="196"/>
        <v>3276.4616666666666</v>
      </c>
      <c r="K1260" s="2">
        <f t="shared" si="197"/>
        <v>3287.315833333334</v>
      </c>
      <c r="L1260" s="2">
        <f t="shared" si="198"/>
        <v>3241.1358333333333</v>
      </c>
      <c r="M1260" s="2">
        <f t="shared" si="189"/>
        <v>3338.3527083333338</v>
      </c>
      <c r="N1260" s="2">
        <f t="shared" si="194"/>
        <v>3288.934791666667</v>
      </c>
      <c r="O1260" s="4" t="str">
        <f t="shared" si="195"/>
        <v>卖</v>
      </c>
      <c r="P1260" s="4" t="str">
        <f t="shared" si="191"/>
        <v/>
      </c>
      <c r="Q1260" s="3">
        <f>IF(O1259="买",E1260/E1259-1,0)-IF(P1260=1,计算结果!B$17,0)</f>
        <v>0</v>
      </c>
      <c r="R1260" s="2">
        <f t="shared" si="192"/>
        <v>5.3169210323718099</v>
      </c>
      <c r="S1260" s="3">
        <f>1-R1260/MAX(R$2:R1260)</f>
        <v>0.16299479304790832</v>
      </c>
    </row>
    <row r="1261" spans="1:19" x14ac:dyDescent="0.15">
      <c r="A1261" s="1">
        <v>40249</v>
      </c>
      <c r="B1261">
        <v>3277.31</v>
      </c>
      <c r="C1261">
        <v>3284.26</v>
      </c>
      <c r="D1261">
        <v>3232.12</v>
      </c>
      <c r="E1261" s="2">
        <v>3233.13</v>
      </c>
      <c r="F1261" s="16">
        <v>52611211264</v>
      </c>
      <c r="G1261" s="3">
        <f t="shared" si="190"/>
        <v>-1.3299925840248306E-2</v>
      </c>
      <c r="H1261" s="3">
        <f>1-E1261/MAX(E$2:E1261)</f>
        <v>0.44988600013611924</v>
      </c>
      <c r="I1261" s="2">
        <f t="shared" si="193"/>
        <v>3263.1766666666663</v>
      </c>
      <c r="J1261" s="2">
        <f t="shared" si="196"/>
        <v>3273.5550000000003</v>
      </c>
      <c r="K1261" s="2">
        <f t="shared" si="197"/>
        <v>3286.3700000000003</v>
      </c>
      <c r="L1261" s="2">
        <f t="shared" si="198"/>
        <v>3244.4866666666671</v>
      </c>
      <c r="M1261" s="2">
        <f t="shared" si="189"/>
        <v>3333.2422916666669</v>
      </c>
      <c r="N1261" s="2">
        <f t="shared" si="194"/>
        <v>3288.0329861111113</v>
      </c>
      <c r="O1261" s="4" t="str">
        <f t="shared" si="195"/>
        <v>卖</v>
      </c>
      <c r="P1261" s="4" t="str">
        <f t="shared" si="191"/>
        <v/>
      </c>
      <c r="Q1261" s="3">
        <f>IF(O1260="买",E1261/E1260-1,0)-IF(P1261=1,计算结果!B$17,0)</f>
        <v>0</v>
      </c>
      <c r="R1261" s="2">
        <f t="shared" si="192"/>
        <v>5.3169210323718099</v>
      </c>
      <c r="S1261" s="3">
        <f>1-R1261/MAX(R$2:R1261)</f>
        <v>0.16299479304790832</v>
      </c>
    </row>
    <row r="1262" spans="1:19" x14ac:dyDescent="0.15">
      <c r="A1262" s="1">
        <v>40252</v>
      </c>
      <c r="B1262">
        <v>3231.22</v>
      </c>
      <c r="C1262">
        <v>3234.82</v>
      </c>
      <c r="D1262">
        <v>3171.8</v>
      </c>
      <c r="E1262" s="2">
        <v>3183.18</v>
      </c>
      <c r="F1262" s="16">
        <v>49219899392</v>
      </c>
      <c r="G1262" s="3">
        <f t="shared" si="190"/>
        <v>-1.5449425170036557E-2</v>
      </c>
      <c r="H1262" s="3">
        <f>1-E1262/MAX(E$2:E1262)</f>
        <v>0.45838494521200568</v>
      </c>
      <c r="I1262" s="2">
        <f t="shared" si="193"/>
        <v>3231.0066666666667</v>
      </c>
      <c r="J1262" s="2">
        <f t="shared" si="196"/>
        <v>3260.7916666666665</v>
      </c>
      <c r="K1262" s="2">
        <f t="shared" si="197"/>
        <v>3277.290833333333</v>
      </c>
      <c r="L1262" s="2">
        <f t="shared" si="198"/>
        <v>3246.0279166666664</v>
      </c>
      <c r="M1262" s="2">
        <f t="shared" si="189"/>
        <v>3326.6264583333336</v>
      </c>
      <c r="N1262" s="2">
        <f t="shared" si="194"/>
        <v>3283.3150694444444</v>
      </c>
      <c r="O1262" s="4" t="str">
        <f t="shared" si="195"/>
        <v>卖</v>
      </c>
      <c r="P1262" s="4" t="str">
        <f t="shared" si="191"/>
        <v/>
      </c>
      <c r="Q1262" s="3">
        <f>IF(O1261="买",E1262/E1261-1,0)-IF(P1262=1,计算结果!B$17,0)</f>
        <v>0</v>
      </c>
      <c r="R1262" s="2">
        <f t="shared" si="192"/>
        <v>5.3169210323718099</v>
      </c>
      <c r="S1262" s="3">
        <f>1-R1262/MAX(R$2:R1262)</f>
        <v>0.16299479304790832</v>
      </c>
    </row>
    <row r="1263" spans="1:19" x14ac:dyDescent="0.15">
      <c r="A1263" s="1">
        <v>40253</v>
      </c>
      <c r="B1263">
        <v>3183.77</v>
      </c>
      <c r="C1263">
        <v>3204.29</v>
      </c>
      <c r="D1263">
        <v>3169.1</v>
      </c>
      <c r="E1263" s="2">
        <v>3203.97</v>
      </c>
      <c r="F1263" s="16">
        <v>41510424576</v>
      </c>
      <c r="G1263" s="3">
        <f t="shared" si="190"/>
        <v>6.5312046444121474E-3</v>
      </c>
      <c r="H1263" s="3">
        <f>1-E1263/MAX(E$2:E1263)</f>
        <v>0.45484754645069081</v>
      </c>
      <c r="I1263" s="2">
        <f t="shared" si="193"/>
        <v>3206.7599999999998</v>
      </c>
      <c r="J1263" s="2">
        <f t="shared" si="196"/>
        <v>3247.09</v>
      </c>
      <c r="K1263" s="2">
        <f t="shared" si="197"/>
        <v>3270.8158333333336</v>
      </c>
      <c r="L1263" s="2">
        <f t="shared" si="198"/>
        <v>3244.9133333333334</v>
      </c>
      <c r="M1263" s="2">
        <f t="shared" si="189"/>
        <v>3319.2329166666673</v>
      </c>
      <c r="N1263" s="2">
        <f t="shared" si="194"/>
        <v>3278.3206944444446</v>
      </c>
      <c r="O1263" s="4" t="str">
        <f t="shared" si="195"/>
        <v>卖</v>
      </c>
      <c r="P1263" s="4" t="str">
        <f t="shared" si="191"/>
        <v/>
      </c>
      <c r="Q1263" s="3">
        <f>IF(O1262="买",E1263/E1262-1,0)-IF(P1263=1,计算结果!B$17,0)</f>
        <v>0</v>
      </c>
      <c r="R1263" s="2">
        <f t="shared" si="192"/>
        <v>5.3169210323718099</v>
      </c>
      <c r="S1263" s="3">
        <f>1-R1263/MAX(R$2:R1263)</f>
        <v>0.16299479304790832</v>
      </c>
    </row>
    <row r="1264" spans="1:19" x14ac:dyDescent="0.15">
      <c r="A1264" s="1">
        <v>40254</v>
      </c>
      <c r="B1264">
        <v>3214.22</v>
      </c>
      <c r="C1264">
        <v>3274</v>
      </c>
      <c r="D1264">
        <v>3207.27</v>
      </c>
      <c r="E1264" s="2">
        <v>3273.92</v>
      </c>
      <c r="F1264" s="16">
        <v>62587396096</v>
      </c>
      <c r="G1264" s="3">
        <f t="shared" si="190"/>
        <v>2.1832289316067399E-2</v>
      </c>
      <c r="H1264" s="3">
        <f>1-E1264/MAX(E$2:E1264)</f>
        <v>0.44294562036343832</v>
      </c>
      <c r="I1264" s="2">
        <f t="shared" si="193"/>
        <v>3220.3566666666666</v>
      </c>
      <c r="J1264" s="2">
        <f t="shared" si="196"/>
        <v>3241.7666666666664</v>
      </c>
      <c r="K1264" s="2">
        <f t="shared" si="197"/>
        <v>3266.6074999999996</v>
      </c>
      <c r="L1264" s="2">
        <f t="shared" si="198"/>
        <v>3247.2099999999996</v>
      </c>
      <c r="M1264" s="2">
        <f t="shared" si="189"/>
        <v>3312.9462500000004</v>
      </c>
      <c r="N1264" s="2">
        <f t="shared" si="194"/>
        <v>3275.5879166666668</v>
      </c>
      <c r="O1264" s="4" t="str">
        <f t="shared" si="195"/>
        <v>卖</v>
      </c>
      <c r="P1264" s="4" t="str">
        <f t="shared" si="191"/>
        <v/>
      </c>
      <c r="Q1264" s="3">
        <f>IF(O1263="买",E1264/E1263-1,0)-IF(P1264=1,计算结果!B$17,0)</f>
        <v>0</v>
      </c>
      <c r="R1264" s="2">
        <f t="shared" si="192"/>
        <v>5.3169210323718099</v>
      </c>
      <c r="S1264" s="3">
        <f>1-R1264/MAX(R$2:R1264)</f>
        <v>0.16299479304790832</v>
      </c>
    </row>
    <row r="1265" spans="1:19" x14ac:dyDescent="0.15">
      <c r="A1265" s="1">
        <v>40255</v>
      </c>
      <c r="B1265">
        <v>3277.88</v>
      </c>
      <c r="C1265">
        <v>3295.37</v>
      </c>
      <c r="D1265">
        <v>3256.59</v>
      </c>
      <c r="E1265" s="2">
        <v>3267.55</v>
      </c>
      <c r="F1265" s="16">
        <v>62509129728</v>
      </c>
      <c r="G1265" s="3">
        <f t="shared" si="190"/>
        <v>-1.9456797966962425E-3</v>
      </c>
      <c r="H1265" s="3">
        <f>1-E1265/MAX(E$2:E1265)</f>
        <v>0.44402946981555835</v>
      </c>
      <c r="I1265" s="2">
        <f t="shared" si="193"/>
        <v>3248.4799999999996</v>
      </c>
      <c r="J1265" s="2">
        <f t="shared" si="196"/>
        <v>3239.7433333333333</v>
      </c>
      <c r="K1265" s="2">
        <f t="shared" si="197"/>
        <v>3262.9666666666672</v>
      </c>
      <c r="L1265" s="2">
        <f t="shared" si="198"/>
        <v>3251.9791666666665</v>
      </c>
      <c r="M1265" s="2">
        <f t="shared" si="189"/>
        <v>3307.3695833333336</v>
      </c>
      <c r="N1265" s="2">
        <f t="shared" si="194"/>
        <v>3274.1051388888886</v>
      </c>
      <c r="O1265" s="4" t="str">
        <f t="shared" si="195"/>
        <v>卖</v>
      </c>
      <c r="P1265" s="4" t="str">
        <f t="shared" si="191"/>
        <v/>
      </c>
      <c r="Q1265" s="3">
        <f>IF(O1264="买",E1265/E1264-1,0)-IF(P1265=1,计算结果!B$17,0)</f>
        <v>0</v>
      </c>
      <c r="R1265" s="2">
        <f t="shared" si="192"/>
        <v>5.3169210323718099</v>
      </c>
      <c r="S1265" s="3">
        <f>1-R1265/MAX(R$2:R1265)</f>
        <v>0.16299479304790832</v>
      </c>
    </row>
    <row r="1266" spans="1:19" x14ac:dyDescent="0.15">
      <c r="A1266" s="1">
        <v>40256</v>
      </c>
      <c r="B1266">
        <v>3270.98</v>
      </c>
      <c r="C1266">
        <v>3296.41</v>
      </c>
      <c r="D1266">
        <v>3251.14</v>
      </c>
      <c r="E1266" s="2">
        <v>3293.87</v>
      </c>
      <c r="F1266" s="16">
        <v>62114230272</v>
      </c>
      <c r="G1266" s="3">
        <f t="shared" si="190"/>
        <v>8.0549647289251958E-3</v>
      </c>
      <c r="H1266" s="3">
        <f>1-E1266/MAX(E$2:E1266)</f>
        <v>0.43955114680460083</v>
      </c>
      <c r="I1266" s="2">
        <f t="shared" si="193"/>
        <v>3278.4466666666667</v>
      </c>
      <c r="J1266" s="2">
        <f t="shared" si="196"/>
        <v>3242.603333333333</v>
      </c>
      <c r="K1266" s="2">
        <f t="shared" si="197"/>
        <v>3259.5325000000007</v>
      </c>
      <c r="L1266" s="2">
        <f t="shared" si="198"/>
        <v>3257.9324999999994</v>
      </c>
      <c r="M1266" s="2">
        <f t="shared" ref="M1266:M1329" si="199">AVERAGE(E1219:E1266)</f>
        <v>3301.7410416666662</v>
      </c>
      <c r="N1266" s="2">
        <f t="shared" si="194"/>
        <v>3273.0686805555556</v>
      </c>
      <c r="O1266" s="4" t="str">
        <f t="shared" si="195"/>
        <v>买</v>
      </c>
      <c r="P1266" s="4">
        <f t="shared" si="191"/>
        <v>1</v>
      </c>
      <c r="Q1266" s="3">
        <f>IF(O1265="买",E1266/E1265-1,0)-IF(P1266=1,计算结果!B$17,0)</f>
        <v>0</v>
      </c>
      <c r="R1266" s="2">
        <f t="shared" si="192"/>
        <v>5.3169210323718099</v>
      </c>
      <c r="S1266" s="3">
        <f>1-R1266/MAX(R$2:R1266)</f>
        <v>0.16299479304790832</v>
      </c>
    </row>
    <row r="1267" spans="1:19" x14ac:dyDescent="0.15">
      <c r="A1267" s="1">
        <v>40259</v>
      </c>
      <c r="B1267">
        <v>3297.82</v>
      </c>
      <c r="C1267">
        <v>3313.92</v>
      </c>
      <c r="D1267">
        <v>3288.51</v>
      </c>
      <c r="E1267" s="2">
        <v>3302.63</v>
      </c>
      <c r="F1267" s="16">
        <v>65652977664</v>
      </c>
      <c r="G1267" s="3">
        <f t="shared" si="190"/>
        <v>2.6594856506176878E-3</v>
      </c>
      <c r="H1267" s="3">
        <f>1-E1267/MAX(E$2:E1267)</f>
        <v>0.43806064112162246</v>
      </c>
      <c r="I1267" s="2">
        <f t="shared" si="193"/>
        <v>3288.0166666666664</v>
      </c>
      <c r="J1267" s="2">
        <f t="shared" si="196"/>
        <v>3254.1866666666665</v>
      </c>
      <c r="K1267" s="2">
        <f t="shared" si="197"/>
        <v>3263.8708333333329</v>
      </c>
      <c r="L1267" s="2">
        <f t="shared" si="198"/>
        <v>3263.4925000000003</v>
      </c>
      <c r="M1267" s="2">
        <f t="shared" si="199"/>
        <v>3296.7597916666659</v>
      </c>
      <c r="N1267" s="2">
        <f t="shared" si="194"/>
        <v>3274.7077083333329</v>
      </c>
      <c r="O1267" s="4" t="str">
        <f t="shared" si="195"/>
        <v>买</v>
      </c>
      <c r="P1267" s="4" t="str">
        <f t="shared" si="191"/>
        <v/>
      </c>
      <c r="Q1267" s="3">
        <f>IF(O1266="买",E1267/E1266-1,0)-IF(P1267=1,计算结果!B$17,0)</f>
        <v>2.6594856506176878E-3</v>
      </c>
      <c r="R1267" s="2">
        <f t="shared" si="192"/>
        <v>5.3310613075628703</v>
      </c>
      <c r="S1267" s="3">
        <f>1-R1267/MAX(R$2:R1267)</f>
        <v>0.16076878971052688</v>
      </c>
    </row>
    <row r="1268" spans="1:19" x14ac:dyDescent="0.15">
      <c r="A1268" s="1">
        <v>40260</v>
      </c>
      <c r="B1268">
        <v>3305.55</v>
      </c>
      <c r="C1268">
        <v>3309.12</v>
      </c>
      <c r="D1268">
        <v>3272.92</v>
      </c>
      <c r="E1268" s="2">
        <v>3275.57</v>
      </c>
      <c r="F1268" s="16">
        <v>62145531904</v>
      </c>
      <c r="G1268" s="3">
        <f t="shared" si="190"/>
        <v>-8.1934700526550275E-3</v>
      </c>
      <c r="H1268" s="3">
        <f>1-E1268/MAX(E$2:E1268)</f>
        <v>0.44266487443000069</v>
      </c>
      <c r="I1268" s="2">
        <f t="shared" si="193"/>
        <v>3290.69</v>
      </c>
      <c r="J1268" s="2">
        <f t="shared" si="196"/>
        <v>3269.5849999999996</v>
      </c>
      <c r="K1268" s="2">
        <f t="shared" si="197"/>
        <v>3265.188333333333</v>
      </c>
      <c r="L1268" s="2">
        <f t="shared" si="198"/>
        <v>3266.0525000000002</v>
      </c>
      <c r="M1268" s="2">
        <f t="shared" si="199"/>
        <v>3292.6787500000005</v>
      </c>
      <c r="N1268" s="2">
        <f t="shared" si="194"/>
        <v>3274.6398611111113</v>
      </c>
      <c r="O1268" s="4" t="str">
        <f t="shared" si="195"/>
        <v>买</v>
      </c>
      <c r="P1268" s="4" t="str">
        <f t="shared" si="191"/>
        <v/>
      </c>
      <c r="Q1268" s="3">
        <f>IF(O1267="买",E1268/E1267-1,0)-IF(P1268=1,计算结果!B$17,0)</f>
        <v>-8.1934700526550275E-3</v>
      </c>
      <c r="R1268" s="2">
        <f t="shared" si="192"/>
        <v>5.2873814163904864</v>
      </c>
      <c r="S1268" s="3">
        <f>1-R1268/MAX(R$2:R1268)</f>
        <v>0.16764500549928707</v>
      </c>
    </row>
    <row r="1269" spans="1:19" x14ac:dyDescent="0.15">
      <c r="A1269" s="1">
        <v>40261</v>
      </c>
      <c r="B1269">
        <v>3282.05</v>
      </c>
      <c r="C1269">
        <v>3298.54</v>
      </c>
      <c r="D1269">
        <v>3271.03</v>
      </c>
      <c r="E1269" s="2">
        <v>3276.67</v>
      </c>
      <c r="F1269" s="16">
        <v>58330300416</v>
      </c>
      <c r="G1269" s="3">
        <f t="shared" si="190"/>
        <v>3.358194146361182E-4</v>
      </c>
      <c r="H1269" s="3">
        <f>1-E1269/MAX(E$2:E1269)</f>
        <v>0.44247771047437556</v>
      </c>
      <c r="I1269" s="2">
        <f t="shared" si="193"/>
        <v>3284.9566666666669</v>
      </c>
      <c r="J1269" s="2">
        <f t="shared" si="196"/>
        <v>3281.7016666666664</v>
      </c>
      <c r="K1269" s="2">
        <f t="shared" si="197"/>
        <v>3264.3958333333335</v>
      </c>
      <c r="L1269" s="2">
        <f t="shared" si="198"/>
        <v>3268.3970833333337</v>
      </c>
      <c r="M1269" s="2">
        <f t="shared" si="199"/>
        <v>3288.440000000001</v>
      </c>
      <c r="N1269" s="2">
        <f t="shared" si="194"/>
        <v>3273.7443055555559</v>
      </c>
      <c r="O1269" s="4" t="str">
        <f t="shared" si="195"/>
        <v>买</v>
      </c>
      <c r="P1269" s="4" t="str">
        <f t="shared" si="191"/>
        <v/>
      </c>
      <c r="Q1269" s="3">
        <f>IF(O1268="买",E1269/E1268-1,0)-IF(P1269=1,计算结果!B$17,0)</f>
        <v>3.358194146361182E-4</v>
      </c>
      <c r="R1269" s="2">
        <f t="shared" si="192"/>
        <v>5.2891570217226969</v>
      </c>
      <c r="S1269" s="3">
        <f>1-R1269/MAX(R$2:R1269)</f>
        <v>0.1673654845322643</v>
      </c>
    </row>
    <row r="1270" spans="1:19" x14ac:dyDescent="0.15">
      <c r="A1270" s="1">
        <v>40262</v>
      </c>
      <c r="B1270">
        <v>3270.39</v>
      </c>
      <c r="C1270">
        <v>3270.39</v>
      </c>
      <c r="D1270">
        <v>3222.82</v>
      </c>
      <c r="E1270" s="2">
        <v>3229.13</v>
      </c>
      <c r="F1270" s="16">
        <v>58604761088</v>
      </c>
      <c r="G1270" s="3">
        <f t="shared" si="190"/>
        <v>-1.4508632239438213E-2</v>
      </c>
      <c r="H1270" s="3">
        <f>1-E1270/MAX(E$2:E1270)</f>
        <v>0.45056659633839236</v>
      </c>
      <c r="I1270" s="2">
        <f t="shared" si="193"/>
        <v>3260.4566666666665</v>
      </c>
      <c r="J1270" s="2">
        <f t="shared" si="196"/>
        <v>3274.2366666666671</v>
      </c>
      <c r="K1270" s="2">
        <f t="shared" si="197"/>
        <v>3258.0016666666666</v>
      </c>
      <c r="L1270" s="2">
        <f t="shared" si="198"/>
        <v>3267.4741666666673</v>
      </c>
      <c r="M1270" s="2">
        <f t="shared" si="199"/>
        <v>3283.1708333333349</v>
      </c>
      <c r="N1270" s="2">
        <f t="shared" si="194"/>
        <v>3269.5488888888899</v>
      </c>
      <c r="O1270" s="4" t="str">
        <f t="shared" si="195"/>
        <v>卖</v>
      </c>
      <c r="P1270" s="4">
        <f t="shared" si="191"/>
        <v>1</v>
      </c>
      <c r="Q1270" s="3">
        <f>IF(O1269="买",E1270/E1269-1,0)-IF(P1270=1,计算结果!B$17,0)</f>
        <v>-1.4508632239438213E-2</v>
      </c>
      <c r="R1270" s="2">
        <f t="shared" si="192"/>
        <v>5.2124185876378801</v>
      </c>
      <c r="S1270" s="3">
        <f>1-R1270/MAX(R$2:R1270)</f>
        <v>0.17944587250704847</v>
      </c>
    </row>
    <row r="1271" spans="1:19" x14ac:dyDescent="0.15">
      <c r="A1271" s="1">
        <v>40263</v>
      </c>
      <c r="B1271">
        <v>3226.8</v>
      </c>
      <c r="C1271">
        <v>3285.39</v>
      </c>
      <c r="D1271">
        <v>3220.59</v>
      </c>
      <c r="E1271" s="2">
        <v>3275</v>
      </c>
      <c r="F1271" s="16">
        <v>61592842240</v>
      </c>
      <c r="G1271" s="3">
        <f t="shared" si="190"/>
        <v>1.4205064522022859E-2</v>
      </c>
      <c r="H1271" s="3">
        <f>1-E1271/MAX(E$2:E1271)</f>
        <v>0.44276185938882462</v>
      </c>
      <c r="I1271" s="2">
        <f t="shared" si="193"/>
        <v>3260.2666666666664</v>
      </c>
      <c r="J1271" s="2">
        <f t="shared" si="196"/>
        <v>3275.478333333333</v>
      </c>
      <c r="K1271" s="2">
        <f t="shared" si="197"/>
        <v>3257.6108333333327</v>
      </c>
      <c r="L1271" s="2">
        <f t="shared" si="198"/>
        <v>3269.2100000000005</v>
      </c>
      <c r="M1271" s="2">
        <f t="shared" si="199"/>
        <v>3277.7558333333341</v>
      </c>
      <c r="N1271" s="2">
        <f t="shared" si="194"/>
        <v>3268.1922222222224</v>
      </c>
      <c r="O1271" s="4" t="str">
        <f t="shared" si="195"/>
        <v>买</v>
      </c>
      <c r="P1271" s="4">
        <f t="shared" si="191"/>
        <v>1</v>
      </c>
      <c r="Q1271" s="3">
        <f>IF(O1270="买",E1271/E1270-1,0)-IF(P1271=1,计算结果!B$17,0)</f>
        <v>0</v>
      </c>
      <c r="R1271" s="2">
        <f t="shared" si="192"/>
        <v>5.2124185876378801</v>
      </c>
      <c r="S1271" s="3">
        <f>1-R1271/MAX(R$2:R1271)</f>
        <v>0.17944587250704847</v>
      </c>
    </row>
    <row r="1272" spans="1:19" x14ac:dyDescent="0.15">
      <c r="A1272" s="1">
        <v>40266</v>
      </c>
      <c r="B1272">
        <v>3295.76</v>
      </c>
      <c r="C1272">
        <v>3363.6</v>
      </c>
      <c r="D1272">
        <v>3293.67</v>
      </c>
      <c r="E1272" s="2">
        <v>3358.54</v>
      </c>
      <c r="F1272" s="16">
        <v>110326972416</v>
      </c>
      <c r="G1272" s="3">
        <f t="shared" si="190"/>
        <v>2.5508396946564815E-2</v>
      </c>
      <c r="H1272" s="3">
        <f>1-E1272/MAX(E$2:E1272)</f>
        <v>0.42854760770434897</v>
      </c>
      <c r="I1272" s="2">
        <f t="shared" si="193"/>
        <v>3287.5566666666668</v>
      </c>
      <c r="J1272" s="2">
        <f t="shared" si="196"/>
        <v>3286.2566666666667</v>
      </c>
      <c r="K1272" s="2">
        <f t="shared" si="197"/>
        <v>3264.43</v>
      </c>
      <c r="L1272" s="2">
        <f t="shared" si="198"/>
        <v>3275.8729166666672</v>
      </c>
      <c r="M1272" s="2">
        <f t="shared" si="199"/>
        <v>3276.4516666666673</v>
      </c>
      <c r="N1272" s="2">
        <f t="shared" si="194"/>
        <v>3272.2515277777784</v>
      </c>
      <c r="O1272" s="4" t="str">
        <f t="shared" si="195"/>
        <v>买</v>
      </c>
      <c r="P1272" s="4" t="str">
        <f t="shared" si="191"/>
        <v/>
      </c>
      <c r="Q1272" s="3">
        <f>IF(O1271="买",E1272/E1271-1,0)-IF(P1272=1,计算结果!B$17,0)</f>
        <v>2.5508396946564815E-2</v>
      </c>
      <c r="R1272" s="2">
        <f t="shared" si="192"/>
        <v>5.3453790300229995</v>
      </c>
      <c r="S1272" s="3">
        <f>1-R1272/MAX(R$2:R1272)</f>
        <v>0.15851485210681626</v>
      </c>
    </row>
    <row r="1273" spans="1:19" x14ac:dyDescent="0.15">
      <c r="A1273" s="1">
        <v>40267</v>
      </c>
      <c r="B1273">
        <v>3361.35</v>
      </c>
      <c r="C1273">
        <v>3372.26</v>
      </c>
      <c r="D1273">
        <v>3350.31</v>
      </c>
      <c r="E1273" s="2">
        <v>3366.71</v>
      </c>
      <c r="F1273" s="16">
        <v>78682669056</v>
      </c>
      <c r="G1273" s="3">
        <f t="shared" si="190"/>
        <v>2.432604643684444E-3</v>
      </c>
      <c r="H1273" s="3">
        <f>1-E1273/MAX(E$2:E1273)</f>
        <v>0.42715748996120595</v>
      </c>
      <c r="I1273" s="2">
        <f t="shared" si="193"/>
        <v>3333.4166666666665</v>
      </c>
      <c r="J1273" s="2">
        <f t="shared" si="196"/>
        <v>3296.9366666666665</v>
      </c>
      <c r="K1273" s="2">
        <f t="shared" si="197"/>
        <v>3275.5616666666665</v>
      </c>
      <c r="L1273" s="2">
        <f t="shared" si="198"/>
        <v>3280.9658333333336</v>
      </c>
      <c r="M1273" s="2">
        <f t="shared" si="199"/>
        <v>3274.3195833333343</v>
      </c>
      <c r="N1273" s="2">
        <f t="shared" si="194"/>
        <v>3276.9490277777782</v>
      </c>
      <c r="O1273" s="4" t="str">
        <f t="shared" si="195"/>
        <v>买</v>
      </c>
      <c r="P1273" s="4" t="str">
        <f t="shared" si="191"/>
        <v/>
      </c>
      <c r="Q1273" s="3">
        <f>IF(O1272="买",E1273/E1272-1,0)-IF(P1273=1,计算结果!B$17,0)</f>
        <v>2.432604643684444E-3</v>
      </c>
      <c r="R1273" s="2">
        <f t="shared" si="192"/>
        <v>5.3583822238736873</v>
      </c>
      <c r="S1273" s="3">
        <f>1-R1273/MAX(R$2:R1273)</f>
        <v>0.15646785142845965</v>
      </c>
    </row>
    <row r="1274" spans="1:19" x14ac:dyDescent="0.15">
      <c r="A1274" s="1">
        <v>40268</v>
      </c>
      <c r="B1274">
        <v>3369.19</v>
      </c>
      <c r="C1274">
        <v>3369.9</v>
      </c>
      <c r="D1274">
        <v>3338.75</v>
      </c>
      <c r="E1274" s="2">
        <v>3345.61</v>
      </c>
      <c r="F1274" s="16">
        <v>72120885248</v>
      </c>
      <c r="G1274" s="3">
        <f t="shared" si="190"/>
        <v>-6.267246065149612E-3</v>
      </c>
      <c r="H1274" s="3">
        <f>1-E1274/MAX(E$2:E1274)</f>
        <v>0.43074763492819701</v>
      </c>
      <c r="I1274" s="2">
        <f t="shared" si="193"/>
        <v>3356.9533333333334</v>
      </c>
      <c r="J1274" s="2">
        <f t="shared" si="196"/>
        <v>3308.61</v>
      </c>
      <c r="K1274" s="2">
        <f t="shared" si="197"/>
        <v>3289.0975000000003</v>
      </c>
      <c r="L1274" s="2">
        <f t="shared" si="198"/>
        <v>3283.1941666666662</v>
      </c>
      <c r="M1274" s="2">
        <f t="shared" si="199"/>
        <v>3271.4627083333339</v>
      </c>
      <c r="N1274" s="2">
        <f t="shared" si="194"/>
        <v>3281.2514583333336</v>
      </c>
      <c r="O1274" s="4" t="str">
        <f t="shared" si="195"/>
        <v>买</v>
      </c>
      <c r="P1274" s="4" t="str">
        <f t="shared" si="191"/>
        <v/>
      </c>
      <c r="Q1274" s="3">
        <f>IF(O1273="买",E1274/E1273-1,0)-IF(P1274=1,计算结果!B$17,0)</f>
        <v>-6.267246065149612E-3</v>
      </c>
      <c r="R1274" s="2">
        <f t="shared" si="192"/>
        <v>5.3247999239655472</v>
      </c>
      <c r="S1274" s="3">
        <f>1-R1274/MAX(R$2:R1274)</f>
        <v>0.1617544749674219</v>
      </c>
    </row>
    <row r="1275" spans="1:19" x14ac:dyDescent="0.15">
      <c r="A1275" s="1">
        <v>40269</v>
      </c>
      <c r="B1275">
        <v>3349.88</v>
      </c>
      <c r="C1275">
        <v>3392.48</v>
      </c>
      <c r="D1275">
        <v>3349.88</v>
      </c>
      <c r="E1275" s="2">
        <v>3391.94</v>
      </c>
      <c r="F1275" s="16">
        <v>92360499200</v>
      </c>
      <c r="G1275" s="3">
        <f t="shared" si="190"/>
        <v>1.3847997824014024E-2</v>
      </c>
      <c r="H1275" s="3">
        <f>1-E1275/MAX(E$2:E1275)</f>
        <v>0.42286462941536784</v>
      </c>
      <c r="I1275" s="2">
        <f t="shared" si="193"/>
        <v>3368.0866666666666</v>
      </c>
      <c r="J1275" s="2">
        <f t="shared" si="196"/>
        <v>3327.8216666666667</v>
      </c>
      <c r="K1275" s="2">
        <f t="shared" si="197"/>
        <v>3304.7616666666672</v>
      </c>
      <c r="L1275" s="2">
        <f t="shared" si="198"/>
        <v>3287.7887500000002</v>
      </c>
      <c r="M1275" s="2">
        <f t="shared" si="199"/>
        <v>3269.1972916666673</v>
      </c>
      <c r="N1275" s="2">
        <f t="shared" si="194"/>
        <v>3287.2492361111113</v>
      </c>
      <c r="O1275" s="4" t="str">
        <f t="shared" si="195"/>
        <v>买</v>
      </c>
      <c r="P1275" s="4" t="str">
        <f t="shared" si="191"/>
        <v/>
      </c>
      <c r="Q1275" s="3">
        <f>IF(O1274="买",E1275/E1274-1,0)-IF(P1275=1,计算结果!B$17,0)</f>
        <v>1.3847997824014024E-2</v>
      </c>
      <c r="R1275" s="2">
        <f t="shared" si="192"/>
        <v>5.3985377417259324</v>
      </c>
      <c r="S1275" s="3">
        <f>1-R1275/MAX(R$2:R1275)</f>
        <v>0.1501464527607812</v>
      </c>
    </row>
    <row r="1276" spans="1:19" x14ac:dyDescent="0.15">
      <c r="A1276" s="1">
        <v>40270</v>
      </c>
      <c r="B1276">
        <v>3400.14</v>
      </c>
      <c r="C1276">
        <v>3412.2</v>
      </c>
      <c r="D1276">
        <v>3391.81</v>
      </c>
      <c r="E1276" s="2">
        <v>3407.35</v>
      </c>
      <c r="F1276" s="16">
        <v>99040763904</v>
      </c>
      <c r="G1276" s="3">
        <f t="shared" si="190"/>
        <v>4.5431228146723956E-3</v>
      </c>
      <c r="H1276" s="3">
        <f>1-E1276/MAX(E$2:E1276)</f>
        <v>0.42024263254611038</v>
      </c>
      <c r="I1276" s="2">
        <f t="shared" si="193"/>
        <v>3381.6333333333332</v>
      </c>
      <c r="J1276" s="2">
        <f t="shared" si="196"/>
        <v>3357.5249999999996</v>
      </c>
      <c r="K1276" s="2">
        <f t="shared" si="197"/>
        <v>3315.8808333333332</v>
      </c>
      <c r="L1276" s="2">
        <f t="shared" si="198"/>
        <v>3291.2441666666668</v>
      </c>
      <c r="M1276" s="2">
        <f t="shared" si="199"/>
        <v>3267.1112500000004</v>
      </c>
      <c r="N1276" s="2">
        <f t="shared" si="194"/>
        <v>3291.4120833333332</v>
      </c>
      <c r="O1276" s="4" t="str">
        <f t="shared" si="195"/>
        <v>买</v>
      </c>
      <c r="P1276" s="4" t="str">
        <f t="shared" si="191"/>
        <v/>
      </c>
      <c r="Q1276" s="3">
        <f>IF(O1275="买",E1276/E1275-1,0)-IF(P1276=1,计算结果!B$17,0)</f>
        <v>4.5431228146723956E-3</v>
      </c>
      <c r="R1276" s="2">
        <f t="shared" si="192"/>
        <v>5.4230639617062373</v>
      </c>
      <c r="S1276" s="3">
        <f>1-R1276/MAX(R$2:R1276)</f>
        <v>0.14628546372118845</v>
      </c>
    </row>
    <row r="1277" spans="1:19" x14ac:dyDescent="0.15">
      <c r="A1277" s="1">
        <v>40274</v>
      </c>
      <c r="B1277">
        <v>3422.85</v>
      </c>
      <c r="C1277">
        <v>3436.29</v>
      </c>
      <c r="D1277">
        <v>3386.89</v>
      </c>
      <c r="E1277" s="2">
        <v>3405.15</v>
      </c>
      <c r="F1277" s="16">
        <v>93985882112</v>
      </c>
      <c r="G1277" s="3">
        <f t="shared" si="190"/>
        <v>-6.4566305193181073E-4</v>
      </c>
      <c r="H1277" s="3">
        <f>1-E1277/MAX(E$2:E1277)</f>
        <v>0.42061696045736063</v>
      </c>
      <c r="I1277" s="2">
        <f t="shared" si="193"/>
        <v>3401.48</v>
      </c>
      <c r="J1277" s="2">
        <f t="shared" si="196"/>
        <v>3379.2166666666672</v>
      </c>
      <c r="K1277" s="2">
        <f t="shared" si="197"/>
        <v>3327.3474999999999</v>
      </c>
      <c r="L1277" s="2">
        <f t="shared" si="198"/>
        <v>3295.1570833333335</v>
      </c>
      <c r="M1277" s="2">
        <f t="shared" si="199"/>
        <v>3267.3345833333333</v>
      </c>
      <c r="N1277" s="2">
        <f t="shared" si="194"/>
        <v>3296.6130555555555</v>
      </c>
      <c r="O1277" s="4" t="str">
        <f t="shared" si="195"/>
        <v>买</v>
      </c>
      <c r="P1277" s="4" t="str">
        <f t="shared" si="191"/>
        <v/>
      </c>
      <c r="Q1277" s="3">
        <f>IF(O1276="买",E1277/E1276-1,0)-IF(P1277=1,计算结果!B$17,0)</f>
        <v>-6.4566305193181073E-4</v>
      </c>
      <c r="R1277" s="2">
        <f t="shared" si="192"/>
        <v>5.4195624896779009</v>
      </c>
      <c r="S1277" s="3">
        <f>1-R1277/MAX(R$2:R1277)</f>
        <v>0.14683667565416081</v>
      </c>
    </row>
    <row r="1278" spans="1:19" x14ac:dyDescent="0.15">
      <c r="A1278" s="1">
        <v>40275</v>
      </c>
      <c r="B1278">
        <v>3403.09</v>
      </c>
      <c r="C1278">
        <v>3404.58</v>
      </c>
      <c r="D1278">
        <v>3369.02</v>
      </c>
      <c r="E1278" s="2">
        <v>3386.95</v>
      </c>
      <c r="F1278" s="16">
        <v>76733161472</v>
      </c>
      <c r="G1278" s="3">
        <f t="shared" si="190"/>
        <v>-5.3448453078426272E-3</v>
      </c>
      <c r="H1278" s="3">
        <f>1-E1278/MAX(E$2:E1278)</f>
        <v>0.4237136731777037</v>
      </c>
      <c r="I1278" s="2">
        <f t="shared" si="193"/>
        <v>3399.8166666666671</v>
      </c>
      <c r="J1278" s="2">
        <f t="shared" si="196"/>
        <v>3383.9516666666673</v>
      </c>
      <c r="K1278" s="2">
        <f t="shared" si="197"/>
        <v>3335.1041666666665</v>
      </c>
      <c r="L1278" s="2">
        <f t="shared" si="198"/>
        <v>3297.3183333333332</v>
      </c>
      <c r="M1278" s="2">
        <f t="shared" si="199"/>
        <v>3266.8841666666667</v>
      </c>
      <c r="N1278" s="2">
        <f t="shared" si="194"/>
        <v>3299.7688888888893</v>
      </c>
      <c r="O1278" s="4" t="str">
        <f t="shared" si="195"/>
        <v>买</v>
      </c>
      <c r="P1278" s="4" t="str">
        <f t="shared" si="191"/>
        <v/>
      </c>
      <c r="Q1278" s="3">
        <f>IF(O1277="买",E1278/E1277-1,0)-IF(P1278=1,计算结果!B$17,0)</f>
        <v>-5.3448453078426272E-3</v>
      </c>
      <c r="R1278" s="2">
        <f t="shared" si="192"/>
        <v>5.3905957665343864</v>
      </c>
      <c r="S1278" s="3">
        <f>1-R1278/MAX(R$2:R1278)</f>
        <v>0.15139670164511398</v>
      </c>
    </row>
    <row r="1279" spans="1:19" x14ac:dyDescent="0.15">
      <c r="A1279" s="1">
        <v>40276</v>
      </c>
      <c r="B1279">
        <v>3381.31</v>
      </c>
      <c r="C1279">
        <v>3381.31</v>
      </c>
      <c r="D1279">
        <v>3336.16</v>
      </c>
      <c r="E1279" s="2">
        <v>3346.74</v>
      </c>
      <c r="F1279" s="16">
        <v>89317466112</v>
      </c>
      <c r="G1279" s="3">
        <f t="shared" si="190"/>
        <v>-1.1872038264515328E-2</v>
      </c>
      <c r="H1279" s="3">
        <f>1-E1279/MAX(E$2:E1279)</f>
        <v>0.43055536650105497</v>
      </c>
      <c r="I1279" s="2">
        <f t="shared" si="193"/>
        <v>3379.6133333333332</v>
      </c>
      <c r="J1279" s="2">
        <f t="shared" si="196"/>
        <v>3380.623333333333</v>
      </c>
      <c r="K1279" s="2">
        <f t="shared" si="197"/>
        <v>3338.7799999999993</v>
      </c>
      <c r="L1279" s="2">
        <f t="shared" si="198"/>
        <v>3301.3254166666666</v>
      </c>
      <c r="M1279" s="2">
        <f t="shared" si="199"/>
        <v>3266.4787500000002</v>
      </c>
      <c r="N1279" s="2">
        <f t="shared" si="194"/>
        <v>3302.194722222222</v>
      </c>
      <c r="O1279" s="4" t="str">
        <f t="shared" si="195"/>
        <v>买</v>
      </c>
      <c r="P1279" s="4" t="str">
        <f t="shared" si="191"/>
        <v/>
      </c>
      <c r="Q1279" s="3">
        <f>IF(O1278="买",E1279/E1278-1,0)-IF(P1279=1,计算结果!B$17,0)</f>
        <v>-1.1872038264515328E-2</v>
      </c>
      <c r="R1279" s="2">
        <f t="shared" si="192"/>
        <v>5.3265984073255561</v>
      </c>
      <c r="S1279" s="3">
        <f>1-R1279/MAX(R$2:R1279)</f>
        <v>0.16147135247457711</v>
      </c>
    </row>
    <row r="1280" spans="1:19" x14ac:dyDescent="0.15">
      <c r="A1280" s="1">
        <v>40277</v>
      </c>
      <c r="B1280">
        <v>3348.77</v>
      </c>
      <c r="C1280">
        <v>3379.4</v>
      </c>
      <c r="D1280">
        <v>3342.47</v>
      </c>
      <c r="E1280" s="2">
        <v>3379.17</v>
      </c>
      <c r="F1280" s="16">
        <v>75590352896</v>
      </c>
      <c r="G1280" s="3">
        <f t="shared" si="190"/>
        <v>9.6900267125621387E-3</v>
      </c>
      <c r="H1280" s="3">
        <f>1-E1280/MAX(E$2:E1280)</f>
        <v>0.42503743279112505</v>
      </c>
      <c r="I1280" s="2">
        <f t="shared" si="193"/>
        <v>3370.9533333333334</v>
      </c>
      <c r="J1280" s="2">
        <f t="shared" si="196"/>
        <v>3386.2166666666658</v>
      </c>
      <c r="K1280" s="2">
        <f t="shared" si="197"/>
        <v>3347.4133333333325</v>
      </c>
      <c r="L1280" s="2">
        <f t="shared" si="198"/>
        <v>3306.3008333333328</v>
      </c>
      <c r="M1280" s="2">
        <f t="shared" si="199"/>
        <v>3267.5445833333338</v>
      </c>
      <c r="N1280" s="2">
        <f t="shared" si="194"/>
        <v>3307.0862499999998</v>
      </c>
      <c r="O1280" s="4" t="str">
        <f t="shared" si="195"/>
        <v>买</v>
      </c>
      <c r="P1280" s="4" t="str">
        <f t="shared" si="191"/>
        <v/>
      </c>
      <c r="Q1280" s="3">
        <f>IF(O1279="买",E1280/E1279-1,0)-IF(P1280=1,计算结果!B$17,0)</f>
        <v>9.6900267125621387E-3</v>
      </c>
      <c r="R1280" s="2">
        <f t="shared" si="192"/>
        <v>5.3782132881796318</v>
      </c>
      <c r="S1280" s="3">
        <f>1-R1280/MAX(R$2:R1280)</f>
        <v>0.15334598748080708</v>
      </c>
    </row>
    <row r="1281" spans="1:19" x14ac:dyDescent="0.15">
      <c r="A1281" s="1">
        <v>40280</v>
      </c>
      <c r="B1281">
        <v>3388.35</v>
      </c>
      <c r="C1281">
        <v>3393.56</v>
      </c>
      <c r="D1281">
        <v>3330.3</v>
      </c>
      <c r="E1281" s="2">
        <v>3351.48</v>
      </c>
      <c r="F1281" s="16">
        <v>105996607488</v>
      </c>
      <c r="G1281" s="3">
        <f t="shared" si="190"/>
        <v>-8.1943199069594019E-3</v>
      </c>
      <c r="H1281" s="3">
        <f>1-E1281/MAX(E$2:E1281)</f>
        <v>0.42974886000136114</v>
      </c>
      <c r="I1281" s="2">
        <f t="shared" si="193"/>
        <v>3359.1299999999997</v>
      </c>
      <c r="J1281" s="2">
        <f t="shared" si="196"/>
        <v>3379.4733333333334</v>
      </c>
      <c r="K1281" s="2">
        <f t="shared" si="197"/>
        <v>3353.6475000000005</v>
      </c>
      <c r="L1281" s="2">
        <f t="shared" si="198"/>
        <v>3309.0216666666661</v>
      </c>
      <c r="M1281" s="2">
        <f t="shared" si="199"/>
        <v>3269.8087500000006</v>
      </c>
      <c r="N1281" s="2">
        <f t="shared" si="194"/>
        <v>3310.8259722222224</v>
      </c>
      <c r="O1281" s="4" t="str">
        <f t="shared" si="195"/>
        <v>买</v>
      </c>
      <c r="P1281" s="4" t="str">
        <f t="shared" si="191"/>
        <v/>
      </c>
      <c r="Q1281" s="3">
        <f>IF(O1280="买",E1281/E1280-1,0)-IF(P1281=1,计算结果!B$17,0)</f>
        <v>-8.1943199069594019E-3</v>
      </c>
      <c r="R1281" s="2">
        <f t="shared" si="192"/>
        <v>5.3341424879684283</v>
      </c>
      <c r="S1281" s="3">
        <f>1-R1281/MAX(R$2:R1281)</f>
        <v>0.16028374130990009</v>
      </c>
    </row>
    <row r="1282" spans="1:19" x14ac:dyDescent="0.15">
      <c r="A1282" s="1">
        <v>40281</v>
      </c>
      <c r="B1282">
        <v>3350.73</v>
      </c>
      <c r="C1282">
        <v>3401.71</v>
      </c>
      <c r="D1282">
        <v>3324.05</v>
      </c>
      <c r="E1282" s="2">
        <v>3391.72</v>
      </c>
      <c r="F1282" s="16">
        <v>116440342528</v>
      </c>
      <c r="G1282" s="3">
        <f t="shared" si="190"/>
        <v>1.2006635874300287E-2</v>
      </c>
      <c r="H1282" s="3">
        <f>1-E1282/MAX(E$2:E1282)</f>
        <v>0.42290206220649296</v>
      </c>
      <c r="I1282" s="2">
        <f t="shared" si="193"/>
        <v>3374.123333333333</v>
      </c>
      <c r="J1282" s="2">
        <f t="shared" si="196"/>
        <v>3376.8683333333338</v>
      </c>
      <c r="K1282" s="2">
        <f t="shared" si="197"/>
        <v>3367.1966666666667</v>
      </c>
      <c r="L1282" s="2">
        <f t="shared" si="198"/>
        <v>3312.5991666666669</v>
      </c>
      <c r="M1282" s="2">
        <f t="shared" si="199"/>
        <v>3273.8327083333338</v>
      </c>
      <c r="N1282" s="2">
        <f t="shared" si="194"/>
        <v>3317.8761805555555</v>
      </c>
      <c r="O1282" s="4" t="str">
        <f t="shared" si="195"/>
        <v>买</v>
      </c>
      <c r="P1282" s="4" t="str">
        <f t="shared" si="191"/>
        <v/>
      </c>
      <c r="Q1282" s="3">
        <f>IF(O1281="买",E1282/E1281-1,0)-IF(P1282=1,计算结果!B$17,0)</f>
        <v>1.2006635874300287E-2</v>
      </c>
      <c r="R1282" s="2">
        <f t="shared" si="192"/>
        <v>5.3981875945230993</v>
      </c>
      <c r="S1282" s="3">
        <f>1-R1282/MAX(R$2:R1282)</f>
        <v>0.1502015739540784</v>
      </c>
    </row>
    <row r="1283" spans="1:19" x14ac:dyDescent="0.15">
      <c r="A1283" s="1">
        <v>40282</v>
      </c>
      <c r="B1283">
        <v>3394.64</v>
      </c>
      <c r="C1283">
        <v>3404.52</v>
      </c>
      <c r="D1283">
        <v>3377.44</v>
      </c>
      <c r="E1283" s="2">
        <v>3403.71</v>
      </c>
      <c r="F1283" s="16">
        <v>90787569664</v>
      </c>
      <c r="G1283" s="3">
        <f t="shared" ref="G1283:G1346" si="200">E1283/E1282-1</f>
        <v>3.5350795466606577E-3</v>
      </c>
      <c r="H1283" s="3">
        <f>1-E1283/MAX(E$2:E1283)</f>
        <v>0.42086197509017897</v>
      </c>
      <c r="I1283" s="2">
        <f t="shared" si="193"/>
        <v>3382.3033333333333</v>
      </c>
      <c r="J1283" s="2">
        <f t="shared" si="196"/>
        <v>3376.6283333333336</v>
      </c>
      <c r="K1283" s="2">
        <f t="shared" si="197"/>
        <v>3377.9225000000006</v>
      </c>
      <c r="L1283" s="2">
        <f t="shared" si="198"/>
        <v>3317.7666666666664</v>
      </c>
      <c r="M1283" s="2">
        <f t="shared" si="199"/>
        <v>3277.9397916666671</v>
      </c>
      <c r="N1283" s="2">
        <f t="shared" si="194"/>
        <v>3324.5429861111115</v>
      </c>
      <c r="O1283" s="4" t="str">
        <f t="shared" si="195"/>
        <v>买</v>
      </c>
      <c r="P1283" s="4" t="str">
        <f t="shared" si="191"/>
        <v/>
      </c>
      <c r="Q1283" s="3">
        <f>IF(O1282="买",E1283/E1282-1,0)-IF(P1283=1,计算结果!B$17,0)</f>
        <v>3.5350795466606577E-3</v>
      </c>
      <c r="R1283" s="2">
        <f t="shared" si="192"/>
        <v>5.4172706170775351</v>
      </c>
      <c r="S1283" s="3">
        <f>1-R1283/MAX(R$2:R1283)</f>
        <v>0.14719746891937902</v>
      </c>
    </row>
    <row r="1284" spans="1:19" x14ac:dyDescent="0.15">
      <c r="A1284" s="1">
        <v>40283</v>
      </c>
      <c r="B1284">
        <v>3407.02</v>
      </c>
      <c r="C1284">
        <v>3412.94</v>
      </c>
      <c r="D1284">
        <v>3365.88</v>
      </c>
      <c r="E1284" s="2">
        <v>3394.57</v>
      </c>
      <c r="F1284" s="16">
        <v>88700231680</v>
      </c>
      <c r="G1284" s="3">
        <f t="shared" si="200"/>
        <v>-2.6853051523190175E-3</v>
      </c>
      <c r="H1284" s="3">
        <f>1-E1284/MAX(E$2:E1284)</f>
        <v>0.42241713741237319</v>
      </c>
      <c r="I1284" s="2">
        <f t="shared" si="193"/>
        <v>3396.6666666666665</v>
      </c>
      <c r="J1284" s="2">
        <f t="shared" si="196"/>
        <v>3377.8983333333331</v>
      </c>
      <c r="K1284" s="2">
        <f t="shared" si="197"/>
        <v>3380.9249999999997</v>
      </c>
      <c r="L1284" s="2">
        <f t="shared" si="198"/>
        <v>3322.6775000000002</v>
      </c>
      <c r="M1284" s="2">
        <f t="shared" si="199"/>
        <v>3281.9066666666677</v>
      </c>
      <c r="N1284" s="2">
        <f t="shared" si="194"/>
        <v>3328.5030555555554</v>
      </c>
      <c r="O1284" s="4" t="str">
        <f t="shared" si="195"/>
        <v>买</v>
      </c>
      <c r="P1284" s="4" t="str">
        <f t="shared" ref="P1284:P1347" si="201">IF(O1283&lt;&gt;O1284,1,"")</f>
        <v/>
      </c>
      <c r="Q1284" s="3">
        <f>IF(O1283="买",E1284/E1283-1,0)-IF(P1284=1,计算结果!B$17,0)</f>
        <v>-2.6853051523190175E-3</v>
      </c>
      <c r="R1284" s="2">
        <f t="shared" ref="R1284:R1347" si="202">IFERROR(R1283*(1+Q1284),R1283)</f>
        <v>5.4027235923779902</v>
      </c>
      <c r="S1284" s="3">
        <f>1-R1284/MAX(R$2:R1284)</f>
        <v>0.14948750395000054</v>
      </c>
    </row>
    <row r="1285" spans="1:19" x14ac:dyDescent="0.15">
      <c r="A1285" s="1">
        <v>40284</v>
      </c>
      <c r="B1285">
        <v>3388.29</v>
      </c>
      <c r="C1285">
        <v>3388.29</v>
      </c>
      <c r="D1285">
        <v>3348.78</v>
      </c>
      <c r="E1285" s="2">
        <v>3356.33</v>
      </c>
      <c r="F1285" s="16">
        <v>67235598336</v>
      </c>
      <c r="G1285" s="3">
        <f t="shared" si="200"/>
        <v>-1.1265049770663227E-2</v>
      </c>
      <c r="H1285" s="3">
        <f>1-E1285/MAX(E$2:E1285)</f>
        <v>0.42892363710610493</v>
      </c>
      <c r="I1285" s="2">
        <f t="shared" ref="I1285:I1348" si="203">AVERAGE(E1283:E1285)</f>
        <v>3384.8700000000003</v>
      </c>
      <c r="J1285" s="2">
        <f t="shared" si="196"/>
        <v>3379.496666666666</v>
      </c>
      <c r="K1285" s="2">
        <f t="shared" si="197"/>
        <v>3380.06</v>
      </c>
      <c r="L1285" s="2">
        <f t="shared" si="198"/>
        <v>3327.8108333333334</v>
      </c>
      <c r="M1285" s="2">
        <f t="shared" si="199"/>
        <v>3286.1487500000003</v>
      </c>
      <c r="N1285" s="2">
        <f t="shared" ref="N1285:N1348" si="204">IFERROR(AVERAGE(K1285:M1285),"")</f>
        <v>3331.3398611111115</v>
      </c>
      <c r="O1285" s="4" t="str">
        <f t="shared" ref="O1285:O1348" si="205">IF(E1285&gt;N1285,"买","卖")</f>
        <v>买</v>
      </c>
      <c r="P1285" s="4" t="str">
        <f t="shared" si="201"/>
        <v/>
      </c>
      <c r="Q1285" s="3">
        <f>IF(O1284="买",E1285/E1284-1,0)-IF(P1285=1,计算结果!B$17,0)</f>
        <v>-1.1265049770663227E-2</v>
      </c>
      <c r="R1285" s="2">
        <f t="shared" si="202"/>
        <v>5.3418616422127156</v>
      </c>
      <c r="S1285" s="3">
        <f>1-R1285/MAX(R$2:R1285)</f>
        <v>0.15906856954857485</v>
      </c>
    </row>
    <row r="1286" spans="1:19" x14ac:dyDescent="0.15">
      <c r="A1286" s="1">
        <v>40287</v>
      </c>
      <c r="B1286">
        <v>3313.5</v>
      </c>
      <c r="C1286">
        <v>3313.5</v>
      </c>
      <c r="D1286">
        <v>3175.44</v>
      </c>
      <c r="E1286" s="2">
        <v>3176.42</v>
      </c>
      <c r="F1286" s="16">
        <v>118855974912</v>
      </c>
      <c r="G1286" s="3">
        <f t="shared" si="200"/>
        <v>-5.3603191581280685E-2</v>
      </c>
      <c r="H1286" s="3">
        <f>1-E1286/MAX(E$2:E1286)</f>
        <v>0.45953515279384738</v>
      </c>
      <c r="I1286" s="2">
        <f t="shared" si="203"/>
        <v>3309.1066666666666</v>
      </c>
      <c r="J1286" s="2">
        <f t="shared" si="196"/>
        <v>3345.7049999999995</v>
      </c>
      <c r="K1286" s="2">
        <f t="shared" si="197"/>
        <v>3365.9608333333331</v>
      </c>
      <c r="L1286" s="2">
        <f t="shared" si="198"/>
        <v>3327.5291666666672</v>
      </c>
      <c r="M1286" s="2">
        <f t="shared" si="199"/>
        <v>3286.778541666667</v>
      </c>
      <c r="N1286" s="2">
        <f t="shared" si="204"/>
        <v>3326.7561805555556</v>
      </c>
      <c r="O1286" s="4" t="str">
        <f t="shared" si="205"/>
        <v>卖</v>
      </c>
      <c r="P1286" s="4">
        <f t="shared" si="201"/>
        <v>1</v>
      </c>
      <c r="Q1286" s="3">
        <f>IF(O1285="买",E1286/E1285-1,0)-IF(P1286=1,计算结果!B$17,0)</f>
        <v>-5.3603191581280685E-2</v>
      </c>
      <c r="R1286" s="2">
        <f t="shared" si="202"/>
        <v>5.0555208092044932</v>
      </c>
      <c r="S1286" s="3">
        <f>1-R1286/MAX(R$2:R1286)</f>
        <v>0.2041451781217829</v>
      </c>
    </row>
    <row r="1287" spans="1:19" x14ac:dyDescent="0.15">
      <c r="A1287" s="1">
        <v>40288</v>
      </c>
      <c r="B1287">
        <v>3176.41</v>
      </c>
      <c r="C1287">
        <v>3196.65</v>
      </c>
      <c r="D1287">
        <v>3130.96</v>
      </c>
      <c r="E1287" s="2">
        <v>3173.37</v>
      </c>
      <c r="F1287" s="16">
        <v>88005967872</v>
      </c>
      <c r="G1287" s="3">
        <f t="shared" si="200"/>
        <v>-9.6020047726697033E-4</v>
      </c>
      <c r="H1287" s="3">
        <f>1-E1287/MAX(E$2:E1287)</f>
        <v>0.46005410739808072</v>
      </c>
      <c r="I1287" s="2">
        <f t="shared" si="203"/>
        <v>3235.373333333333</v>
      </c>
      <c r="J1287" s="2">
        <f t="shared" si="196"/>
        <v>3316.02</v>
      </c>
      <c r="K1287" s="2">
        <f t="shared" si="197"/>
        <v>3347.7466666666664</v>
      </c>
      <c r="L1287" s="2">
        <f t="shared" si="198"/>
        <v>3326.2541666666671</v>
      </c>
      <c r="M1287" s="2">
        <f t="shared" si="199"/>
        <v>3285.5837500000002</v>
      </c>
      <c r="N1287" s="2">
        <f t="shared" si="204"/>
        <v>3319.8615277777776</v>
      </c>
      <c r="O1287" s="4" t="str">
        <f t="shared" si="205"/>
        <v>卖</v>
      </c>
      <c r="P1287" s="4" t="str">
        <f t="shared" si="201"/>
        <v/>
      </c>
      <c r="Q1287" s="3">
        <f>IF(O1286="买",E1287/E1286-1,0)-IF(P1287=1,计算结果!B$17,0)</f>
        <v>0</v>
      </c>
      <c r="R1287" s="2">
        <f t="shared" si="202"/>
        <v>5.0555208092044932</v>
      </c>
      <c r="S1287" s="3">
        <f>1-R1287/MAX(R$2:R1287)</f>
        <v>0.2041451781217829</v>
      </c>
    </row>
    <row r="1288" spans="1:19" x14ac:dyDescent="0.15">
      <c r="A1288" s="1">
        <v>40289</v>
      </c>
      <c r="B1288">
        <v>3178.88</v>
      </c>
      <c r="C1288">
        <v>3237.54</v>
      </c>
      <c r="D1288">
        <v>3164.76</v>
      </c>
      <c r="E1288" s="2">
        <v>3236.68</v>
      </c>
      <c r="F1288" s="16">
        <v>93373374464</v>
      </c>
      <c r="G1288" s="3">
        <f t="shared" si="200"/>
        <v>1.9950399732776125E-2</v>
      </c>
      <c r="H1288" s="3">
        <f>1-E1288/MAX(E$2:E1288)</f>
        <v>0.44928197100660183</v>
      </c>
      <c r="I1288" s="2">
        <f t="shared" si="203"/>
        <v>3195.49</v>
      </c>
      <c r="J1288" s="2">
        <f t="shared" ref="J1288:J1351" si="206">AVERAGE(E1283:E1288)</f>
        <v>3290.1800000000003</v>
      </c>
      <c r="K1288" s="2">
        <f t="shared" si="197"/>
        <v>3333.5241666666666</v>
      </c>
      <c r="L1288" s="2">
        <f t="shared" si="198"/>
        <v>3324.7024999999994</v>
      </c>
      <c r="M1288" s="2">
        <f t="shared" si="199"/>
        <v>3285.9562500000006</v>
      </c>
      <c r="N1288" s="2">
        <f t="shared" si="204"/>
        <v>3314.727638888889</v>
      </c>
      <c r="O1288" s="4" t="str">
        <f t="shared" si="205"/>
        <v>卖</v>
      </c>
      <c r="P1288" s="4" t="str">
        <f t="shared" si="201"/>
        <v/>
      </c>
      <c r="Q1288" s="3">
        <f>IF(O1287="买",E1288/E1287-1,0)-IF(P1288=1,计算结果!B$17,0)</f>
        <v>0</v>
      </c>
      <c r="R1288" s="2">
        <f t="shared" si="202"/>
        <v>5.0555208092044932</v>
      </c>
      <c r="S1288" s="3">
        <f>1-R1288/MAX(R$2:R1288)</f>
        <v>0.2041451781217829</v>
      </c>
    </row>
    <row r="1289" spans="1:19" x14ac:dyDescent="0.15">
      <c r="A1289" s="1">
        <v>40290</v>
      </c>
      <c r="B1289">
        <v>3222.68</v>
      </c>
      <c r="C1289">
        <v>3231.99</v>
      </c>
      <c r="D1289">
        <v>3177.73</v>
      </c>
      <c r="E1289" s="2">
        <v>3201.54</v>
      </c>
      <c r="F1289" s="16">
        <v>98970386432</v>
      </c>
      <c r="G1289" s="3">
        <f t="shared" si="200"/>
        <v>-1.085680388546284E-2</v>
      </c>
      <c r="H1289" s="3">
        <f>1-E1289/MAX(E$2:E1289)</f>
        <v>0.45526100864357177</v>
      </c>
      <c r="I1289" s="2">
        <f t="shared" si="203"/>
        <v>3203.8633333333332</v>
      </c>
      <c r="J1289" s="2">
        <f t="shared" si="206"/>
        <v>3256.4850000000001</v>
      </c>
      <c r="K1289" s="2">
        <f t="shared" si="197"/>
        <v>3316.5566666666668</v>
      </c>
      <c r="L1289" s="2">
        <f t="shared" si="198"/>
        <v>3321.9520833333322</v>
      </c>
      <c r="M1289" s="2">
        <f t="shared" si="199"/>
        <v>3286.9656250000003</v>
      </c>
      <c r="N1289" s="2">
        <f t="shared" si="204"/>
        <v>3308.4914583333334</v>
      </c>
      <c r="O1289" s="4" t="str">
        <f t="shared" si="205"/>
        <v>卖</v>
      </c>
      <c r="P1289" s="4" t="str">
        <f t="shared" si="201"/>
        <v/>
      </c>
      <c r="Q1289" s="3">
        <f>IF(O1288="买",E1289/E1288-1,0)-IF(P1289=1,计算结果!B$17,0)</f>
        <v>0</v>
      </c>
      <c r="R1289" s="2">
        <f t="shared" si="202"/>
        <v>5.0555208092044932</v>
      </c>
      <c r="S1289" s="3">
        <f>1-R1289/MAX(R$2:R1289)</f>
        <v>0.2041451781217829</v>
      </c>
    </row>
    <row r="1290" spans="1:19" x14ac:dyDescent="0.15">
      <c r="A1290" s="1">
        <v>40291</v>
      </c>
      <c r="B1290">
        <v>3198.78</v>
      </c>
      <c r="C1290">
        <v>3224.74</v>
      </c>
      <c r="D1290">
        <v>3172.58</v>
      </c>
      <c r="E1290" s="2">
        <v>3190</v>
      </c>
      <c r="F1290" s="16">
        <v>92115673088</v>
      </c>
      <c r="G1290" s="3">
        <f t="shared" si="200"/>
        <v>-3.6045153269989028E-3</v>
      </c>
      <c r="H1290" s="3">
        <f>1-E1290/MAX(E$2:E1290)</f>
        <v>0.45722452868712993</v>
      </c>
      <c r="I1290" s="2">
        <f t="shared" si="203"/>
        <v>3209.4066666666663</v>
      </c>
      <c r="J1290" s="2">
        <f t="shared" si="206"/>
        <v>3222.39</v>
      </c>
      <c r="K1290" s="2">
        <f t="shared" si="197"/>
        <v>3300.1441666666665</v>
      </c>
      <c r="L1290" s="2">
        <f t="shared" si="198"/>
        <v>3317.624166666666</v>
      </c>
      <c r="M1290" s="2">
        <f t="shared" si="199"/>
        <v>3287.7783333333332</v>
      </c>
      <c r="N1290" s="2">
        <f t="shared" si="204"/>
        <v>3301.8488888888883</v>
      </c>
      <c r="O1290" s="4" t="str">
        <f t="shared" si="205"/>
        <v>卖</v>
      </c>
      <c r="P1290" s="4" t="str">
        <f t="shared" si="201"/>
        <v/>
      </c>
      <c r="Q1290" s="3">
        <f>IF(O1289="买",E1290/E1289-1,0)-IF(P1290=1,计算结果!B$17,0)</f>
        <v>0</v>
      </c>
      <c r="R1290" s="2">
        <f t="shared" si="202"/>
        <v>5.0555208092044932</v>
      </c>
      <c r="S1290" s="3">
        <f>1-R1290/MAX(R$2:R1290)</f>
        <v>0.2041451781217829</v>
      </c>
    </row>
    <row r="1291" spans="1:19" x14ac:dyDescent="0.15">
      <c r="A1291" s="1">
        <v>40294</v>
      </c>
      <c r="B1291">
        <v>3195.46</v>
      </c>
      <c r="C1291">
        <v>3207.72</v>
      </c>
      <c r="D1291">
        <v>3168.37</v>
      </c>
      <c r="E1291" s="2">
        <v>3172</v>
      </c>
      <c r="F1291" s="16">
        <v>74959118336</v>
      </c>
      <c r="G1291" s="3">
        <f t="shared" si="200"/>
        <v>-5.642633228840177E-3</v>
      </c>
      <c r="H1291" s="3">
        <f>1-E1291/MAX(E$2:E1291)</f>
        <v>0.4602872115973593</v>
      </c>
      <c r="I1291" s="2">
        <f t="shared" si="203"/>
        <v>3187.8466666666668</v>
      </c>
      <c r="J1291" s="2">
        <f t="shared" si="206"/>
        <v>3191.6683333333331</v>
      </c>
      <c r="K1291" s="2">
        <f t="shared" si="197"/>
        <v>3285.5824999999991</v>
      </c>
      <c r="L1291" s="2">
        <f t="shared" si="198"/>
        <v>3312.1812499999992</v>
      </c>
      <c r="M1291" s="2">
        <f t="shared" si="199"/>
        <v>3287.8368750000004</v>
      </c>
      <c r="N1291" s="2">
        <f t="shared" si="204"/>
        <v>3295.2002083333332</v>
      </c>
      <c r="O1291" s="4" t="str">
        <f t="shared" si="205"/>
        <v>卖</v>
      </c>
      <c r="P1291" s="4" t="str">
        <f t="shared" si="201"/>
        <v/>
      </c>
      <c r="Q1291" s="3">
        <f>IF(O1290="买",E1291/E1290-1,0)-IF(P1291=1,计算结果!B$17,0)</f>
        <v>0</v>
      </c>
      <c r="R1291" s="2">
        <f t="shared" si="202"/>
        <v>5.0555208092044932</v>
      </c>
      <c r="S1291" s="3">
        <f>1-R1291/MAX(R$2:R1291)</f>
        <v>0.2041451781217829</v>
      </c>
    </row>
    <row r="1292" spans="1:19" x14ac:dyDescent="0.15">
      <c r="A1292" s="1">
        <v>40295</v>
      </c>
      <c r="B1292">
        <v>3163.1</v>
      </c>
      <c r="C1292">
        <v>3163.1</v>
      </c>
      <c r="D1292">
        <v>3060.85</v>
      </c>
      <c r="E1292" s="2">
        <v>3108.41</v>
      </c>
      <c r="F1292" s="16">
        <v>88058363904</v>
      </c>
      <c r="G1292" s="3">
        <f t="shared" si="200"/>
        <v>-2.0047288776797068E-2</v>
      </c>
      <c r="H1292" s="3">
        <f>1-E1292/MAX(E$2:E1292)</f>
        <v>0.47110698972299736</v>
      </c>
      <c r="I1292" s="2">
        <f t="shared" si="203"/>
        <v>3156.8033333333333</v>
      </c>
      <c r="J1292" s="2">
        <f t="shared" si="206"/>
        <v>3180.3333333333335</v>
      </c>
      <c r="K1292" s="2">
        <f t="shared" si="197"/>
        <v>3263.0191666666665</v>
      </c>
      <c r="L1292" s="2">
        <f t="shared" si="198"/>
        <v>3305.2162499999995</v>
      </c>
      <c r="M1292" s="2">
        <f t="shared" si="199"/>
        <v>3285.6343750000001</v>
      </c>
      <c r="N1292" s="2">
        <f t="shared" si="204"/>
        <v>3284.6232638888887</v>
      </c>
      <c r="O1292" s="4" t="str">
        <f t="shared" si="205"/>
        <v>卖</v>
      </c>
      <c r="P1292" s="4" t="str">
        <f t="shared" si="201"/>
        <v/>
      </c>
      <c r="Q1292" s="3">
        <f>IF(O1291="买",E1292/E1291-1,0)-IF(P1292=1,计算结果!B$17,0)</f>
        <v>0</v>
      </c>
      <c r="R1292" s="2">
        <f t="shared" si="202"/>
        <v>5.0555208092044932</v>
      </c>
      <c r="S1292" s="3">
        <f>1-R1292/MAX(R$2:R1292)</f>
        <v>0.2041451781217829</v>
      </c>
    </row>
    <row r="1293" spans="1:19" x14ac:dyDescent="0.15">
      <c r="A1293" s="1">
        <v>40296</v>
      </c>
      <c r="B1293">
        <v>3080.32</v>
      </c>
      <c r="C1293">
        <v>3122.11</v>
      </c>
      <c r="D1293">
        <v>3062.08</v>
      </c>
      <c r="E1293" s="2">
        <v>3097.35</v>
      </c>
      <c r="F1293" s="16">
        <v>65484922880</v>
      </c>
      <c r="G1293" s="3">
        <f t="shared" si="200"/>
        <v>-3.5580891838592477E-3</v>
      </c>
      <c r="H1293" s="3">
        <f>1-E1293/MAX(E$2:E1293)</f>
        <v>0.47298883822228277</v>
      </c>
      <c r="I1293" s="2">
        <f t="shared" si="203"/>
        <v>3125.92</v>
      </c>
      <c r="J1293" s="2">
        <f t="shared" si="206"/>
        <v>3167.6633333333334</v>
      </c>
      <c r="K1293" s="2">
        <f t="shared" si="197"/>
        <v>3241.8416666666667</v>
      </c>
      <c r="L1293" s="2">
        <f t="shared" si="198"/>
        <v>3297.7445833333336</v>
      </c>
      <c r="M1293" s="2">
        <f t="shared" si="199"/>
        <v>3283.0708333333346</v>
      </c>
      <c r="N1293" s="2">
        <f t="shared" si="204"/>
        <v>3274.2190277777786</v>
      </c>
      <c r="O1293" s="4" t="str">
        <f t="shared" si="205"/>
        <v>卖</v>
      </c>
      <c r="P1293" s="4" t="str">
        <f t="shared" si="201"/>
        <v/>
      </c>
      <c r="Q1293" s="3">
        <f>IF(O1292="买",E1293/E1292-1,0)-IF(P1293=1,计算结果!B$17,0)</f>
        <v>0</v>
      </c>
      <c r="R1293" s="2">
        <f t="shared" si="202"/>
        <v>5.0555208092044932</v>
      </c>
      <c r="S1293" s="3">
        <f>1-R1293/MAX(R$2:R1293)</f>
        <v>0.2041451781217829</v>
      </c>
    </row>
    <row r="1294" spans="1:19" x14ac:dyDescent="0.15">
      <c r="A1294" s="1">
        <v>40297</v>
      </c>
      <c r="B1294">
        <v>3114.94</v>
      </c>
      <c r="C1294">
        <v>3130.7</v>
      </c>
      <c r="D1294">
        <v>3059.8</v>
      </c>
      <c r="E1294" s="2">
        <v>3060.06</v>
      </c>
      <c r="F1294" s="16">
        <v>69250867200</v>
      </c>
      <c r="G1294" s="3">
        <f t="shared" si="200"/>
        <v>-1.2039323938205282E-2</v>
      </c>
      <c r="H1294" s="3">
        <f>1-E1294/MAX(E$2:E1294)</f>
        <v>0.47933369631797451</v>
      </c>
      <c r="I1294" s="2">
        <f t="shared" si="203"/>
        <v>3088.6066666666666</v>
      </c>
      <c r="J1294" s="2">
        <f t="shared" si="206"/>
        <v>3138.2266666666669</v>
      </c>
      <c r="K1294" s="2">
        <f t="shared" ref="K1294:K1357" si="207">AVERAGE(E1283:E1294)</f>
        <v>3214.2033333333334</v>
      </c>
      <c r="L1294" s="2">
        <f t="shared" si="198"/>
        <v>3290.7000000000007</v>
      </c>
      <c r="M1294" s="2">
        <f t="shared" si="199"/>
        <v>3279.0870833333342</v>
      </c>
      <c r="N1294" s="2">
        <f t="shared" si="204"/>
        <v>3261.330138888889</v>
      </c>
      <c r="O1294" s="4" t="str">
        <f t="shared" si="205"/>
        <v>卖</v>
      </c>
      <c r="P1294" s="4" t="str">
        <f t="shared" si="201"/>
        <v/>
      </c>
      <c r="Q1294" s="3">
        <f>IF(O1293="买",E1294/E1293-1,0)-IF(P1294=1,计算结果!B$17,0)</f>
        <v>0</v>
      </c>
      <c r="R1294" s="2">
        <f t="shared" si="202"/>
        <v>5.0555208092044932</v>
      </c>
      <c r="S1294" s="3">
        <f>1-R1294/MAX(R$2:R1294)</f>
        <v>0.2041451781217829</v>
      </c>
    </row>
    <row r="1295" spans="1:19" x14ac:dyDescent="0.15">
      <c r="A1295" s="1">
        <v>40298</v>
      </c>
      <c r="B1295">
        <v>3060.12</v>
      </c>
      <c r="C1295">
        <v>3068.13</v>
      </c>
      <c r="D1295">
        <v>3014.07</v>
      </c>
      <c r="E1295" s="2">
        <v>3067.36</v>
      </c>
      <c r="F1295" s="16">
        <v>73190883328</v>
      </c>
      <c r="G1295" s="3">
        <f t="shared" si="200"/>
        <v>2.3855741390692575E-3</v>
      </c>
      <c r="H1295" s="3">
        <f>1-E1295/MAX(E$2:E1295)</f>
        <v>0.47809160824882591</v>
      </c>
      <c r="I1295" s="2">
        <f t="shared" si="203"/>
        <v>3074.9233333333336</v>
      </c>
      <c r="J1295" s="2">
        <f t="shared" si="206"/>
        <v>3115.8633333333332</v>
      </c>
      <c r="K1295" s="2">
        <f t="shared" si="207"/>
        <v>3186.1741666666662</v>
      </c>
      <c r="L1295" s="2">
        <f t="shared" si="198"/>
        <v>3282.0483333333341</v>
      </c>
      <c r="M1295" s="2">
        <f t="shared" si="199"/>
        <v>3275.6291666666671</v>
      </c>
      <c r="N1295" s="2">
        <f t="shared" si="204"/>
        <v>3247.9505555555556</v>
      </c>
      <c r="O1295" s="4" t="str">
        <f t="shared" si="205"/>
        <v>卖</v>
      </c>
      <c r="P1295" s="4" t="str">
        <f t="shared" si="201"/>
        <v/>
      </c>
      <c r="Q1295" s="3">
        <f>IF(O1294="买",E1295/E1294-1,0)-IF(P1295=1,计算结果!B$17,0)</f>
        <v>0</v>
      </c>
      <c r="R1295" s="2">
        <f t="shared" si="202"/>
        <v>5.0555208092044932</v>
      </c>
      <c r="S1295" s="3">
        <f>1-R1295/MAX(R$2:R1295)</f>
        <v>0.2041451781217829</v>
      </c>
    </row>
    <row r="1296" spans="1:19" x14ac:dyDescent="0.15">
      <c r="A1296" s="1">
        <v>40302</v>
      </c>
      <c r="B1296">
        <v>3005.49</v>
      </c>
      <c r="C1296">
        <v>3056.08</v>
      </c>
      <c r="D1296">
        <v>2994.92</v>
      </c>
      <c r="E1296" s="2">
        <v>3019.45</v>
      </c>
      <c r="F1296" s="16">
        <v>54558605312</v>
      </c>
      <c r="G1296" s="3">
        <f t="shared" si="200"/>
        <v>-1.5619294768139502E-2</v>
      </c>
      <c r="H1296" s="3">
        <f>1-E1296/MAX(E$2:E1296)</f>
        <v>0.48624344926155316</v>
      </c>
      <c r="I1296" s="2">
        <f t="shared" si="203"/>
        <v>3048.9566666666665</v>
      </c>
      <c r="J1296" s="2">
        <f t="shared" si="206"/>
        <v>3087.4383333333335</v>
      </c>
      <c r="K1296" s="2">
        <f t="shared" si="207"/>
        <v>3154.914166666666</v>
      </c>
      <c r="L1296" s="2">
        <f t="shared" si="198"/>
        <v>3267.9195833333338</v>
      </c>
      <c r="M1296" s="2">
        <f t="shared" si="199"/>
        <v>3271.8962500000011</v>
      </c>
      <c r="N1296" s="2">
        <f t="shared" si="204"/>
        <v>3231.5766666666673</v>
      </c>
      <c r="O1296" s="4" t="str">
        <f t="shared" si="205"/>
        <v>卖</v>
      </c>
      <c r="P1296" s="4" t="str">
        <f t="shared" si="201"/>
        <v/>
      </c>
      <c r="Q1296" s="3">
        <f>IF(O1295="买",E1296/E1295-1,0)-IF(P1296=1,计算结果!B$17,0)</f>
        <v>0</v>
      </c>
      <c r="R1296" s="2">
        <f t="shared" si="202"/>
        <v>5.0555208092044932</v>
      </c>
      <c r="S1296" s="3">
        <f>1-R1296/MAX(R$2:R1296)</f>
        <v>0.2041451781217829</v>
      </c>
    </row>
    <row r="1297" spans="1:19" x14ac:dyDescent="0.15">
      <c r="A1297" s="1">
        <v>40303</v>
      </c>
      <c r="B1297">
        <v>2981.78</v>
      </c>
      <c r="C1297">
        <v>3036.86</v>
      </c>
      <c r="D1297">
        <v>2943.36</v>
      </c>
      <c r="E1297" s="2">
        <v>3036.39</v>
      </c>
      <c r="F1297" s="16">
        <v>80835338240</v>
      </c>
      <c r="G1297" s="3">
        <f t="shared" si="200"/>
        <v>5.6102932653296911E-3</v>
      </c>
      <c r="H1297" s="3">
        <f>1-E1297/MAX(E$2:E1297)</f>
        <v>0.48336112434492617</v>
      </c>
      <c r="I1297" s="2">
        <f t="shared" si="203"/>
        <v>3041.0666666666662</v>
      </c>
      <c r="J1297" s="2">
        <f t="shared" si="206"/>
        <v>3064.8366666666666</v>
      </c>
      <c r="K1297" s="2">
        <f t="shared" si="207"/>
        <v>3128.2525000000001</v>
      </c>
      <c r="L1297" s="2">
        <f t="shared" si="198"/>
        <v>3254.15625</v>
      </c>
      <c r="M1297" s="2">
        <f t="shared" si="199"/>
        <v>3267.5610416666673</v>
      </c>
      <c r="N1297" s="2">
        <f t="shared" si="204"/>
        <v>3216.6565972222229</v>
      </c>
      <c r="O1297" s="4" t="str">
        <f t="shared" si="205"/>
        <v>卖</v>
      </c>
      <c r="P1297" s="4" t="str">
        <f t="shared" si="201"/>
        <v/>
      </c>
      <c r="Q1297" s="3">
        <f>IF(O1296="买",E1297/E1296-1,0)-IF(P1297=1,计算结果!B$17,0)</f>
        <v>0</v>
      </c>
      <c r="R1297" s="2">
        <f t="shared" si="202"/>
        <v>5.0555208092044932</v>
      </c>
      <c r="S1297" s="3">
        <f>1-R1297/MAX(R$2:R1297)</f>
        <v>0.2041451781217829</v>
      </c>
    </row>
    <row r="1298" spans="1:19" x14ac:dyDescent="0.15">
      <c r="A1298" s="1">
        <v>40304</v>
      </c>
      <c r="B1298">
        <v>3014.91</v>
      </c>
      <c r="C1298">
        <v>3014.91</v>
      </c>
      <c r="D1298">
        <v>2895.39</v>
      </c>
      <c r="E1298" s="2">
        <v>2896.86</v>
      </c>
      <c r="F1298" s="16">
        <v>81502265344</v>
      </c>
      <c r="G1298" s="3">
        <f t="shared" si="200"/>
        <v>-4.5952595022378473E-2</v>
      </c>
      <c r="H1298" s="3">
        <f>1-E1298/MAX(E$2:E1298)</f>
        <v>0.50710202137072069</v>
      </c>
      <c r="I1298" s="2">
        <f t="shared" si="203"/>
        <v>2984.2333333333336</v>
      </c>
      <c r="J1298" s="2">
        <f t="shared" si="206"/>
        <v>3029.5783333333334</v>
      </c>
      <c r="K1298" s="2">
        <f t="shared" si="207"/>
        <v>3104.9558333333334</v>
      </c>
      <c r="L1298" s="2">
        <f t="shared" si="198"/>
        <v>3235.4583333333335</v>
      </c>
      <c r="M1298" s="2">
        <f t="shared" si="199"/>
        <v>3259.3262499999996</v>
      </c>
      <c r="N1298" s="2">
        <f t="shared" si="204"/>
        <v>3199.9134722222225</v>
      </c>
      <c r="O1298" s="4" t="str">
        <f t="shared" si="205"/>
        <v>卖</v>
      </c>
      <c r="P1298" s="4" t="str">
        <f t="shared" si="201"/>
        <v/>
      </c>
      <c r="Q1298" s="3">
        <f>IF(O1297="买",E1298/E1297-1,0)-IF(P1298=1,计算结果!B$17,0)</f>
        <v>0</v>
      </c>
      <c r="R1298" s="2">
        <f t="shared" si="202"/>
        <v>5.0555208092044932</v>
      </c>
      <c r="S1298" s="3">
        <f>1-R1298/MAX(R$2:R1298)</f>
        <v>0.2041451781217829</v>
      </c>
    </row>
    <row r="1299" spans="1:19" x14ac:dyDescent="0.15">
      <c r="A1299" s="1">
        <v>40305</v>
      </c>
      <c r="B1299">
        <v>2835.88</v>
      </c>
      <c r="C1299">
        <v>2892.53</v>
      </c>
      <c r="D1299">
        <v>2817.15</v>
      </c>
      <c r="E1299" s="2">
        <v>2836.79</v>
      </c>
      <c r="F1299" s="16">
        <v>79147499520</v>
      </c>
      <c r="G1299" s="3">
        <f t="shared" si="200"/>
        <v>-2.0736245451972168E-2</v>
      </c>
      <c r="H1299" s="3">
        <f>1-E1299/MAX(E$2:E1299)</f>
        <v>0.51732287483835837</v>
      </c>
      <c r="I1299" s="2">
        <f t="shared" si="203"/>
        <v>2923.3466666666668</v>
      </c>
      <c r="J1299" s="2">
        <f t="shared" si="206"/>
        <v>2986.1516666666666</v>
      </c>
      <c r="K1299" s="2">
        <f t="shared" si="207"/>
        <v>3076.9074999999998</v>
      </c>
      <c r="L1299" s="2">
        <f t="shared" si="198"/>
        <v>3212.3270833333331</v>
      </c>
      <c r="M1299" s="2">
        <f t="shared" si="199"/>
        <v>3250.0579166666666</v>
      </c>
      <c r="N1299" s="2">
        <f t="shared" si="204"/>
        <v>3179.7641666666664</v>
      </c>
      <c r="O1299" s="4" t="str">
        <f t="shared" si="205"/>
        <v>卖</v>
      </c>
      <c r="P1299" s="4" t="str">
        <f t="shared" si="201"/>
        <v/>
      </c>
      <c r="Q1299" s="3">
        <f>IF(O1298="买",E1299/E1298-1,0)-IF(P1299=1,计算结果!B$17,0)</f>
        <v>0</v>
      </c>
      <c r="R1299" s="2">
        <f t="shared" si="202"/>
        <v>5.0555208092044932</v>
      </c>
      <c r="S1299" s="3">
        <f>1-R1299/MAX(R$2:R1299)</f>
        <v>0.2041451781217829</v>
      </c>
    </row>
    <row r="1300" spans="1:19" x14ac:dyDescent="0.15">
      <c r="A1300" s="1">
        <v>40308</v>
      </c>
      <c r="B1300">
        <v>2842.37</v>
      </c>
      <c r="C1300">
        <v>2872.31</v>
      </c>
      <c r="D1300">
        <v>2798.52</v>
      </c>
      <c r="E1300" s="2">
        <v>2858.23</v>
      </c>
      <c r="F1300" s="16">
        <v>64909189120</v>
      </c>
      <c r="G1300" s="3">
        <f t="shared" si="200"/>
        <v>7.5578382608512129E-3</v>
      </c>
      <c r="H1300" s="3">
        <f>1-E1300/MAX(E$2:E1300)</f>
        <v>0.51367487919417409</v>
      </c>
      <c r="I1300" s="2">
        <f t="shared" si="203"/>
        <v>2863.9599999999996</v>
      </c>
      <c r="J1300" s="2">
        <f t="shared" si="206"/>
        <v>2952.5133333333329</v>
      </c>
      <c r="K1300" s="2">
        <f t="shared" si="207"/>
        <v>3045.3700000000003</v>
      </c>
      <c r="L1300" s="2">
        <f t="shared" si="198"/>
        <v>3189.447083333333</v>
      </c>
      <c r="M1300" s="2">
        <f t="shared" si="199"/>
        <v>3240.3456249999999</v>
      </c>
      <c r="N1300" s="2">
        <f t="shared" si="204"/>
        <v>3158.3875694444446</v>
      </c>
      <c r="O1300" s="4" t="str">
        <f t="shared" si="205"/>
        <v>卖</v>
      </c>
      <c r="P1300" s="4" t="str">
        <f t="shared" si="201"/>
        <v/>
      </c>
      <c r="Q1300" s="3">
        <f>IF(O1299="买",E1300/E1299-1,0)-IF(P1300=1,计算结果!B$17,0)</f>
        <v>0</v>
      </c>
      <c r="R1300" s="2">
        <f t="shared" si="202"/>
        <v>5.0555208092044932</v>
      </c>
      <c r="S1300" s="3">
        <f>1-R1300/MAX(R$2:R1300)</f>
        <v>0.2041451781217829</v>
      </c>
    </row>
    <row r="1301" spans="1:19" x14ac:dyDescent="0.15">
      <c r="A1301" s="1">
        <v>40309</v>
      </c>
      <c r="B1301">
        <v>2916.33</v>
      </c>
      <c r="C1301">
        <v>2922.13</v>
      </c>
      <c r="D1301">
        <v>2790.7</v>
      </c>
      <c r="E1301" s="2">
        <v>2800.82</v>
      </c>
      <c r="F1301" s="16">
        <v>73894666240</v>
      </c>
      <c r="G1301" s="3">
        <f t="shared" si="200"/>
        <v>-2.0085857331285428E-2</v>
      </c>
      <c r="H1301" s="3">
        <f>1-E1301/MAX(E$2:E1301)</f>
        <v>0.52344313618729998</v>
      </c>
      <c r="I1301" s="2">
        <f t="shared" si="203"/>
        <v>2831.9466666666667</v>
      </c>
      <c r="J1301" s="2">
        <f t="shared" si="206"/>
        <v>2908.09</v>
      </c>
      <c r="K1301" s="2">
        <f t="shared" si="207"/>
        <v>3011.9766666666669</v>
      </c>
      <c r="L1301" s="2">
        <f t="shared" si="198"/>
        <v>3164.266666666666</v>
      </c>
      <c r="M1301" s="2">
        <f t="shared" si="199"/>
        <v>3229.7118750000004</v>
      </c>
      <c r="N1301" s="2">
        <f t="shared" si="204"/>
        <v>3135.3184027777775</v>
      </c>
      <c r="O1301" s="4" t="str">
        <f t="shared" si="205"/>
        <v>卖</v>
      </c>
      <c r="P1301" s="4" t="str">
        <f t="shared" si="201"/>
        <v/>
      </c>
      <c r="Q1301" s="3">
        <f>IF(O1300="买",E1301/E1300-1,0)-IF(P1301=1,计算结果!B$17,0)</f>
        <v>0</v>
      </c>
      <c r="R1301" s="2">
        <f t="shared" si="202"/>
        <v>5.0555208092044932</v>
      </c>
      <c r="S1301" s="3">
        <f>1-R1301/MAX(R$2:R1301)</f>
        <v>0.2041451781217829</v>
      </c>
    </row>
    <row r="1302" spans="1:19" x14ac:dyDescent="0.15">
      <c r="A1302" s="1">
        <v>40310</v>
      </c>
      <c r="B1302">
        <v>2781.71</v>
      </c>
      <c r="C1302">
        <v>2832.15</v>
      </c>
      <c r="D1302">
        <v>2756.42</v>
      </c>
      <c r="E1302" s="2">
        <v>2818.16</v>
      </c>
      <c r="F1302" s="16">
        <v>64693989376</v>
      </c>
      <c r="G1302" s="3">
        <f t="shared" si="200"/>
        <v>6.1910440513848197E-3</v>
      </c>
      <c r="H1302" s="3">
        <f>1-E1302/MAX(E$2:E1302)</f>
        <v>0.52049275165044584</v>
      </c>
      <c r="I1302" s="2">
        <f t="shared" si="203"/>
        <v>2825.7366666666662</v>
      </c>
      <c r="J1302" s="2">
        <f t="shared" si="206"/>
        <v>2874.5416666666665</v>
      </c>
      <c r="K1302" s="2">
        <f t="shared" si="207"/>
        <v>2980.9900000000002</v>
      </c>
      <c r="L1302" s="2">
        <f t="shared" si="198"/>
        <v>3140.5670833333334</v>
      </c>
      <c r="M1302" s="2">
        <f t="shared" si="199"/>
        <v>3218.9427083333339</v>
      </c>
      <c r="N1302" s="2">
        <f t="shared" si="204"/>
        <v>3113.4999305555557</v>
      </c>
      <c r="O1302" s="4" t="str">
        <f t="shared" si="205"/>
        <v>卖</v>
      </c>
      <c r="P1302" s="4" t="str">
        <f t="shared" si="201"/>
        <v/>
      </c>
      <c r="Q1302" s="3">
        <f>IF(O1301="买",E1302/E1301-1,0)-IF(P1302=1,计算结果!B$17,0)</f>
        <v>0</v>
      </c>
      <c r="R1302" s="2">
        <f t="shared" si="202"/>
        <v>5.0555208092044932</v>
      </c>
      <c r="S1302" s="3">
        <f>1-R1302/MAX(R$2:R1302)</f>
        <v>0.2041451781217829</v>
      </c>
    </row>
    <row r="1303" spans="1:19" x14ac:dyDescent="0.15">
      <c r="A1303" s="1">
        <v>40311</v>
      </c>
      <c r="B1303">
        <v>2818.58</v>
      </c>
      <c r="C1303">
        <v>2886.97</v>
      </c>
      <c r="D1303">
        <v>2811.66</v>
      </c>
      <c r="E1303" s="2">
        <v>2886.91</v>
      </c>
      <c r="F1303" s="16">
        <v>67486535680</v>
      </c>
      <c r="G1303" s="3">
        <f t="shared" si="200"/>
        <v>2.4395350157549567E-2</v>
      </c>
      <c r="H1303" s="3">
        <f>1-E1303/MAX(E$2:E1303)</f>
        <v>0.50879500442387537</v>
      </c>
      <c r="I1303" s="2">
        <f t="shared" si="203"/>
        <v>2835.2966666666666</v>
      </c>
      <c r="J1303" s="2">
        <f t="shared" si="206"/>
        <v>2849.6283333333326</v>
      </c>
      <c r="K1303" s="2">
        <f t="shared" si="207"/>
        <v>2957.2325000000001</v>
      </c>
      <c r="L1303" s="2">
        <f t="shared" si="198"/>
        <v>3121.4074999999998</v>
      </c>
      <c r="M1303" s="2">
        <f t="shared" si="199"/>
        <v>3211.3664583333339</v>
      </c>
      <c r="N1303" s="2">
        <f t="shared" si="204"/>
        <v>3096.6688194444446</v>
      </c>
      <c r="O1303" s="4" t="str">
        <f t="shared" si="205"/>
        <v>卖</v>
      </c>
      <c r="P1303" s="4" t="str">
        <f t="shared" si="201"/>
        <v/>
      </c>
      <c r="Q1303" s="3">
        <f>IF(O1302="买",E1303/E1302-1,0)-IF(P1303=1,计算结果!B$17,0)</f>
        <v>0</v>
      </c>
      <c r="R1303" s="2">
        <f t="shared" si="202"/>
        <v>5.0555208092044932</v>
      </c>
      <c r="S1303" s="3">
        <f>1-R1303/MAX(R$2:R1303)</f>
        <v>0.2041451781217829</v>
      </c>
    </row>
    <row r="1304" spans="1:19" x14ac:dyDescent="0.15">
      <c r="A1304" s="1">
        <v>40312</v>
      </c>
      <c r="B1304">
        <v>2865.58</v>
      </c>
      <c r="C1304">
        <v>2888.09</v>
      </c>
      <c r="D1304">
        <v>2849.24</v>
      </c>
      <c r="E1304" s="2">
        <v>2868.02</v>
      </c>
      <c r="F1304" s="16">
        <v>55175290880</v>
      </c>
      <c r="G1304" s="3">
        <f t="shared" si="200"/>
        <v>-6.5433283337547055E-3</v>
      </c>
      <c r="H1304" s="3">
        <f>1-E1304/MAX(E$2:E1304)</f>
        <v>0.51200911998911047</v>
      </c>
      <c r="I1304" s="2">
        <f t="shared" si="203"/>
        <v>2857.6966666666667</v>
      </c>
      <c r="J1304" s="2">
        <f t="shared" si="206"/>
        <v>2844.8216666666667</v>
      </c>
      <c r="K1304" s="2">
        <f t="shared" si="207"/>
        <v>2937.2000000000003</v>
      </c>
      <c r="L1304" s="2">
        <f t="shared" si="198"/>
        <v>3100.1095833333334</v>
      </c>
      <c r="M1304" s="2">
        <f t="shared" si="199"/>
        <v>3203.2052083333333</v>
      </c>
      <c r="N1304" s="2">
        <f t="shared" si="204"/>
        <v>3080.1715972222223</v>
      </c>
      <c r="O1304" s="4" t="str">
        <f t="shared" si="205"/>
        <v>卖</v>
      </c>
      <c r="P1304" s="4" t="str">
        <f t="shared" si="201"/>
        <v/>
      </c>
      <c r="Q1304" s="3">
        <f>IF(O1303="买",E1304/E1303-1,0)-IF(P1304=1,计算结果!B$17,0)</f>
        <v>0</v>
      </c>
      <c r="R1304" s="2">
        <f t="shared" si="202"/>
        <v>5.0555208092044932</v>
      </c>
      <c r="S1304" s="3">
        <f>1-R1304/MAX(R$2:R1304)</f>
        <v>0.2041451781217829</v>
      </c>
    </row>
    <row r="1305" spans="1:19" x14ac:dyDescent="0.15">
      <c r="A1305" s="1">
        <v>40315</v>
      </c>
      <c r="B1305">
        <v>2828.88</v>
      </c>
      <c r="C1305">
        <v>2828.88</v>
      </c>
      <c r="D1305">
        <v>2712.44</v>
      </c>
      <c r="E1305" s="2">
        <v>2714.72</v>
      </c>
      <c r="F1305" s="16">
        <v>62395514880</v>
      </c>
      <c r="G1305" s="3">
        <f t="shared" si="200"/>
        <v>-5.345151010104543E-2</v>
      </c>
      <c r="H1305" s="3">
        <f>1-E1305/MAX(E$2:E1305)</f>
        <v>0.53809296944123053</v>
      </c>
      <c r="I1305" s="2">
        <f t="shared" si="203"/>
        <v>2823.2166666666667</v>
      </c>
      <c r="J1305" s="2">
        <f t="shared" si="206"/>
        <v>2824.4766666666669</v>
      </c>
      <c r="K1305" s="2">
        <f t="shared" si="207"/>
        <v>2905.3141666666666</v>
      </c>
      <c r="L1305" s="2">
        <f t="shared" si="198"/>
        <v>3073.5779166666671</v>
      </c>
      <c r="M1305" s="2">
        <f t="shared" si="199"/>
        <v>3191.2997916666668</v>
      </c>
      <c r="N1305" s="2">
        <f t="shared" si="204"/>
        <v>3056.7306250000001</v>
      </c>
      <c r="O1305" s="4" t="str">
        <f t="shared" si="205"/>
        <v>卖</v>
      </c>
      <c r="P1305" s="4" t="str">
        <f t="shared" si="201"/>
        <v/>
      </c>
      <c r="Q1305" s="3">
        <f>IF(O1304="买",E1305/E1304-1,0)-IF(P1305=1,计算结果!B$17,0)</f>
        <v>0</v>
      </c>
      <c r="R1305" s="2">
        <f t="shared" si="202"/>
        <v>5.0555208092044932</v>
      </c>
      <c r="S1305" s="3">
        <f>1-R1305/MAX(R$2:R1305)</f>
        <v>0.2041451781217829</v>
      </c>
    </row>
    <row r="1306" spans="1:19" x14ac:dyDescent="0.15">
      <c r="A1306" s="1">
        <v>40316</v>
      </c>
      <c r="B1306">
        <v>2711.41</v>
      </c>
      <c r="C1306">
        <v>2781.84</v>
      </c>
      <c r="D1306">
        <v>2686.97</v>
      </c>
      <c r="E1306" s="2">
        <v>2771.35</v>
      </c>
      <c r="F1306" s="16">
        <v>62746247168</v>
      </c>
      <c r="G1306" s="3">
        <f t="shared" si="200"/>
        <v>2.0860346555077625E-2</v>
      </c>
      <c r="H1306" s="3">
        <f>1-E1306/MAX(E$2:E1306)</f>
        <v>0.52845742870754786</v>
      </c>
      <c r="I1306" s="2">
        <f t="shared" si="203"/>
        <v>2784.6966666666667</v>
      </c>
      <c r="J1306" s="2">
        <f t="shared" si="206"/>
        <v>2809.9966666666664</v>
      </c>
      <c r="K1306" s="2">
        <f t="shared" si="207"/>
        <v>2881.2549999999997</v>
      </c>
      <c r="L1306" s="2">
        <f t="shared" ref="L1306:L1369" si="208">AVERAGE(E1283:E1306)</f>
        <v>3047.7291666666674</v>
      </c>
      <c r="M1306" s="2">
        <f t="shared" si="199"/>
        <v>3180.1641666666674</v>
      </c>
      <c r="N1306" s="2">
        <f t="shared" si="204"/>
        <v>3036.3827777777783</v>
      </c>
      <c r="O1306" s="4" t="str">
        <f t="shared" si="205"/>
        <v>卖</v>
      </c>
      <c r="P1306" s="4" t="str">
        <f t="shared" si="201"/>
        <v/>
      </c>
      <c r="Q1306" s="3">
        <f>IF(O1305="买",E1306/E1305-1,0)-IF(P1306=1,计算结果!B$17,0)</f>
        <v>0</v>
      </c>
      <c r="R1306" s="2">
        <f t="shared" si="202"/>
        <v>5.0555208092044932</v>
      </c>
      <c r="S1306" s="3">
        <f>1-R1306/MAX(R$2:R1306)</f>
        <v>0.2041451781217829</v>
      </c>
    </row>
    <row r="1307" spans="1:19" x14ac:dyDescent="0.15">
      <c r="A1307" s="1">
        <v>40317</v>
      </c>
      <c r="B1307">
        <v>2748.95</v>
      </c>
      <c r="C1307">
        <v>2803.7</v>
      </c>
      <c r="D1307">
        <v>2723.3</v>
      </c>
      <c r="E1307" s="2">
        <v>2762.17</v>
      </c>
      <c r="F1307" s="16">
        <v>54656401408</v>
      </c>
      <c r="G1307" s="3">
        <f t="shared" si="200"/>
        <v>-3.3124650441119785E-3</v>
      </c>
      <c r="H1307" s="3">
        <f>1-E1307/MAX(E$2:E1307)</f>
        <v>0.53001939699176481</v>
      </c>
      <c r="I1307" s="2">
        <f t="shared" si="203"/>
        <v>2749.4133333333334</v>
      </c>
      <c r="J1307" s="2">
        <f t="shared" si="206"/>
        <v>2803.5550000000003</v>
      </c>
      <c r="K1307" s="2">
        <f t="shared" si="207"/>
        <v>2855.8225000000002</v>
      </c>
      <c r="L1307" s="2">
        <f t="shared" si="208"/>
        <v>3020.998333333333</v>
      </c>
      <c r="M1307" s="2">
        <f t="shared" si="199"/>
        <v>3169.3825000000002</v>
      </c>
      <c r="N1307" s="2">
        <f t="shared" si="204"/>
        <v>3015.4011111111108</v>
      </c>
      <c r="O1307" s="4" t="str">
        <f t="shared" si="205"/>
        <v>卖</v>
      </c>
      <c r="P1307" s="4" t="str">
        <f t="shared" si="201"/>
        <v/>
      </c>
      <c r="Q1307" s="3">
        <f>IF(O1306="买",E1307/E1306-1,0)-IF(P1307=1,计算结果!B$17,0)</f>
        <v>0</v>
      </c>
      <c r="R1307" s="2">
        <f t="shared" si="202"/>
        <v>5.0555208092044932</v>
      </c>
      <c r="S1307" s="3">
        <f>1-R1307/MAX(R$2:R1307)</f>
        <v>0.2041451781217829</v>
      </c>
    </row>
    <row r="1308" spans="1:19" x14ac:dyDescent="0.15">
      <c r="A1308" s="1">
        <v>40318</v>
      </c>
      <c r="B1308">
        <v>2739.22</v>
      </c>
      <c r="C1308">
        <v>2793.88</v>
      </c>
      <c r="D1308">
        <v>2721.07</v>
      </c>
      <c r="E1308" s="2">
        <v>2726.02</v>
      </c>
      <c r="F1308" s="16">
        <v>52677914624</v>
      </c>
      <c r="G1308" s="3">
        <f t="shared" si="200"/>
        <v>-1.3087536248674092E-2</v>
      </c>
      <c r="H1308" s="3">
        <f>1-E1308/MAX(E$2:E1308)</f>
        <v>0.53617028516980869</v>
      </c>
      <c r="I1308" s="2">
        <f t="shared" si="203"/>
        <v>2753.1800000000003</v>
      </c>
      <c r="J1308" s="2">
        <f t="shared" si="206"/>
        <v>2788.1983333333333</v>
      </c>
      <c r="K1308" s="2">
        <f t="shared" si="207"/>
        <v>2831.3699999999994</v>
      </c>
      <c r="L1308" s="2">
        <f t="shared" si="208"/>
        <v>2993.1420833333336</v>
      </c>
      <c r="M1308" s="2">
        <f t="shared" si="199"/>
        <v>3157.9097916666665</v>
      </c>
      <c r="N1308" s="2">
        <f t="shared" si="204"/>
        <v>2994.140625</v>
      </c>
      <c r="O1308" s="4" t="str">
        <f t="shared" si="205"/>
        <v>卖</v>
      </c>
      <c r="P1308" s="4" t="str">
        <f t="shared" si="201"/>
        <v/>
      </c>
      <c r="Q1308" s="3">
        <f>IF(O1307="买",E1308/E1307-1,0)-IF(P1308=1,计算结果!B$17,0)</f>
        <v>0</v>
      </c>
      <c r="R1308" s="2">
        <f t="shared" si="202"/>
        <v>5.0555208092044932</v>
      </c>
      <c r="S1308" s="3">
        <f>1-R1308/MAX(R$2:R1308)</f>
        <v>0.2041451781217829</v>
      </c>
    </row>
    <row r="1309" spans="1:19" x14ac:dyDescent="0.15">
      <c r="A1309" s="1">
        <v>40319</v>
      </c>
      <c r="B1309">
        <v>2656.42</v>
      </c>
      <c r="C1309">
        <v>2769.09</v>
      </c>
      <c r="D1309">
        <v>2647.6</v>
      </c>
      <c r="E1309" s="2">
        <v>2768.79</v>
      </c>
      <c r="F1309" s="16">
        <v>63501807616</v>
      </c>
      <c r="G1309" s="3">
        <f t="shared" si="200"/>
        <v>1.5689540062068463E-2</v>
      </c>
      <c r="H1309" s="3">
        <f>1-E1309/MAX(E$2:E1309)</f>
        <v>0.52889301027700264</v>
      </c>
      <c r="I1309" s="2">
        <f t="shared" si="203"/>
        <v>2752.3266666666664</v>
      </c>
      <c r="J1309" s="2">
        <f t="shared" si="206"/>
        <v>2768.5116666666668</v>
      </c>
      <c r="K1309" s="2">
        <f t="shared" si="207"/>
        <v>2809.0699999999997</v>
      </c>
      <c r="L1309" s="2">
        <f t="shared" si="208"/>
        <v>2968.6612499999997</v>
      </c>
      <c r="M1309" s="2">
        <f t="shared" si="199"/>
        <v>3148.2360416666666</v>
      </c>
      <c r="N1309" s="2">
        <f t="shared" si="204"/>
        <v>2975.3224305555555</v>
      </c>
      <c r="O1309" s="4" t="str">
        <f t="shared" si="205"/>
        <v>卖</v>
      </c>
      <c r="P1309" s="4" t="str">
        <f t="shared" si="201"/>
        <v/>
      </c>
      <c r="Q1309" s="3">
        <f>IF(O1308="买",E1309/E1308-1,0)-IF(P1309=1,计算结果!B$17,0)</f>
        <v>0</v>
      </c>
      <c r="R1309" s="2">
        <f t="shared" si="202"/>
        <v>5.0555208092044932</v>
      </c>
      <c r="S1309" s="3">
        <f>1-R1309/MAX(R$2:R1309)</f>
        <v>0.2041451781217829</v>
      </c>
    </row>
    <row r="1310" spans="1:19" x14ac:dyDescent="0.15">
      <c r="A1310" s="1">
        <v>40322</v>
      </c>
      <c r="B1310">
        <v>2787.75</v>
      </c>
      <c r="C1310">
        <v>2886.37</v>
      </c>
      <c r="D1310">
        <v>2787.75</v>
      </c>
      <c r="E1310" s="2">
        <v>2873.47</v>
      </c>
      <c r="F1310" s="16">
        <v>89961881600</v>
      </c>
      <c r="G1310" s="3">
        <f t="shared" si="200"/>
        <v>3.7807128745769747E-2</v>
      </c>
      <c r="H1310" s="3">
        <f>1-E1310/MAX(E$2:E1310)</f>
        <v>0.5110818076635133</v>
      </c>
      <c r="I1310" s="2">
        <f t="shared" si="203"/>
        <v>2789.4266666666663</v>
      </c>
      <c r="J1310" s="2">
        <f t="shared" si="206"/>
        <v>2769.42</v>
      </c>
      <c r="K1310" s="2">
        <f t="shared" si="207"/>
        <v>2807.1208333333329</v>
      </c>
      <c r="L1310" s="2">
        <f t="shared" si="208"/>
        <v>2956.0383333333334</v>
      </c>
      <c r="M1310" s="2">
        <f t="shared" si="199"/>
        <v>3141.7837500000001</v>
      </c>
      <c r="N1310" s="2">
        <f t="shared" si="204"/>
        <v>2968.3143055555556</v>
      </c>
      <c r="O1310" s="4" t="str">
        <f t="shared" si="205"/>
        <v>卖</v>
      </c>
      <c r="P1310" s="4" t="str">
        <f t="shared" si="201"/>
        <v/>
      </c>
      <c r="Q1310" s="3">
        <f>IF(O1309="买",E1310/E1309-1,0)-IF(P1310=1,计算结果!B$17,0)</f>
        <v>0</v>
      </c>
      <c r="R1310" s="2">
        <f t="shared" si="202"/>
        <v>5.0555208092044932</v>
      </c>
      <c r="S1310" s="3">
        <f>1-R1310/MAX(R$2:R1310)</f>
        <v>0.2041451781217829</v>
      </c>
    </row>
    <row r="1311" spans="1:19" x14ac:dyDescent="0.15">
      <c r="A1311" s="1">
        <v>40323</v>
      </c>
      <c r="B1311">
        <v>2851.26</v>
      </c>
      <c r="C1311">
        <v>2855.33</v>
      </c>
      <c r="D1311">
        <v>2798.02</v>
      </c>
      <c r="E1311" s="2">
        <v>2813.94</v>
      </c>
      <c r="F1311" s="16">
        <v>67954987008</v>
      </c>
      <c r="G1311" s="3">
        <f t="shared" si="200"/>
        <v>-2.0717112063115217E-2</v>
      </c>
      <c r="H1311" s="3">
        <f>1-E1311/MAX(E$2:E1311)</f>
        <v>0.52121078064384396</v>
      </c>
      <c r="I1311" s="2">
        <f t="shared" si="203"/>
        <v>2818.7333333333336</v>
      </c>
      <c r="J1311" s="2">
        <f t="shared" si="206"/>
        <v>2785.9566666666669</v>
      </c>
      <c r="K1311" s="2">
        <f t="shared" si="207"/>
        <v>2805.2166666666667</v>
      </c>
      <c r="L1311" s="2">
        <f t="shared" si="208"/>
        <v>2941.0620833333337</v>
      </c>
      <c r="M1311" s="2">
        <f t="shared" si="199"/>
        <v>3133.6581250000004</v>
      </c>
      <c r="N1311" s="2">
        <f t="shared" si="204"/>
        <v>2959.9789583333336</v>
      </c>
      <c r="O1311" s="4" t="str">
        <f t="shared" si="205"/>
        <v>卖</v>
      </c>
      <c r="P1311" s="4" t="str">
        <f t="shared" si="201"/>
        <v/>
      </c>
      <c r="Q1311" s="3">
        <f>IF(O1310="买",E1311/E1310-1,0)-IF(P1311=1,计算结果!B$17,0)</f>
        <v>0</v>
      </c>
      <c r="R1311" s="2">
        <f t="shared" si="202"/>
        <v>5.0555208092044932</v>
      </c>
      <c r="S1311" s="3">
        <f>1-R1311/MAX(R$2:R1311)</f>
        <v>0.2041451781217829</v>
      </c>
    </row>
    <row r="1312" spans="1:19" x14ac:dyDescent="0.15">
      <c r="A1312" s="1">
        <v>40324</v>
      </c>
      <c r="B1312">
        <v>2814.44</v>
      </c>
      <c r="C1312">
        <v>2839.03</v>
      </c>
      <c r="D1312">
        <v>2797.63</v>
      </c>
      <c r="E1312" s="2">
        <v>2813.94</v>
      </c>
      <c r="F1312" s="16">
        <v>48495603712</v>
      </c>
      <c r="G1312" s="3">
        <f t="shared" si="200"/>
        <v>0</v>
      </c>
      <c r="H1312" s="3">
        <f>1-E1312/MAX(E$2:E1312)</f>
        <v>0.52121078064384396</v>
      </c>
      <c r="I1312" s="2">
        <f t="shared" si="203"/>
        <v>2833.7833333333333</v>
      </c>
      <c r="J1312" s="2">
        <f t="shared" si="206"/>
        <v>2793.0549999999998</v>
      </c>
      <c r="K1312" s="2">
        <f t="shared" si="207"/>
        <v>2801.5258333333336</v>
      </c>
      <c r="L1312" s="2">
        <f t="shared" si="208"/>
        <v>2923.4479166666665</v>
      </c>
      <c r="M1312" s="2">
        <f t="shared" si="199"/>
        <v>3124.0752083333336</v>
      </c>
      <c r="N1312" s="2">
        <f t="shared" si="204"/>
        <v>2949.6829861111109</v>
      </c>
      <c r="O1312" s="4" t="str">
        <f t="shared" si="205"/>
        <v>卖</v>
      </c>
      <c r="P1312" s="4" t="str">
        <f t="shared" si="201"/>
        <v/>
      </c>
      <c r="Q1312" s="3">
        <f>IF(O1311="买",E1312/E1311-1,0)-IF(P1312=1,计算结果!B$17,0)</f>
        <v>0</v>
      </c>
      <c r="R1312" s="2">
        <f t="shared" si="202"/>
        <v>5.0555208092044932</v>
      </c>
      <c r="S1312" s="3">
        <f>1-R1312/MAX(R$2:R1312)</f>
        <v>0.2041451781217829</v>
      </c>
    </row>
    <row r="1313" spans="1:19" x14ac:dyDescent="0.15">
      <c r="A1313" s="1">
        <v>40325</v>
      </c>
      <c r="B1313">
        <v>2808.05</v>
      </c>
      <c r="C1313">
        <v>2866.86</v>
      </c>
      <c r="D1313">
        <v>2771.59</v>
      </c>
      <c r="E1313" s="2">
        <v>2859.98</v>
      </c>
      <c r="F1313" s="16">
        <v>65266774016</v>
      </c>
      <c r="G1313" s="3">
        <f t="shared" si="200"/>
        <v>1.6361400740598553E-2</v>
      </c>
      <c r="H1313" s="3">
        <f>1-E1313/MAX(E$2:E1313)</f>
        <v>0.51337711835567956</v>
      </c>
      <c r="I1313" s="2">
        <f t="shared" si="203"/>
        <v>2829.2866666666669</v>
      </c>
      <c r="J1313" s="2">
        <f t="shared" si="206"/>
        <v>2809.3566666666666</v>
      </c>
      <c r="K1313" s="2">
        <f t="shared" si="207"/>
        <v>2806.4558333333334</v>
      </c>
      <c r="L1313" s="2">
        <f t="shared" si="208"/>
        <v>2909.2162499999999</v>
      </c>
      <c r="M1313" s="2">
        <f t="shared" si="199"/>
        <v>3115.584166666667</v>
      </c>
      <c r="N1313" s="2">
        <f t="shared" si="204"/>
        <v>2943.7520833333333</v>
      </c>
      <c r="O1313" s="4" t="str">
        <f t="shared" si="205"/>
        <v>卖</v>
      </c>
      <c r="P1313" s="4" t="str">
        <f t="shared" si="201"/>
        <v/>
      </c>
      <c r="Q1313" s="3">
        <f>IF(O1312="买",E1313/E1312-1,0)-IF(P1313=1,计算结果!B$17,0)</f>
        <v>0</v>
      </c>
      <c r="R1313" s="2">
        <f t="shared" si="202"/>
        <v>5.0555208092044932</v>
      </c>
      <c r="S1313" s="3">
        <f>1-R1313/MAX(R$2:R1313)</f>
        <v>0.2041451781217829</v>
      </c>
    </row>
    <row r="1314" spans="1:19" x14ac:dyDescent="0.15">
      <c r="A1314" s="1">
        <v>40326</v>
      </c>
      <c r="B1314">
        <v>2885.86</v>
      </c>
      <c r="C1314">
        <v>2893.69</v>
      </c>
      <c r="D1314">
        <v>2835.07</v>
      </c>
      <c r="E1314" s="2">
        <v>2850.3</v>
      </c>
      <c r="F1314" s="16">
        <v>64342503424</v>
      </c>
      <c r="G1314" s="3">
        <f t="shared" si="200"/>
        <v>-3.3846390534199022E-3</v>
      </c>
      <c r="H1314" s="3">
        <f>1-E1314/MAX(E$2:E1314)</f>
        <v>0.51502416116518068</v>
      </c>
      <c r="I1314" s="2">
        <f t="shared" si="203"/>
        <v>2841.4066666666672</v>
      </c>
      <c r="J1314" s="2">
        <f t="shared" si="206"/>
        <v>2830.07</v>
      </c>
      <c r="K1314" s="2">
        <f t="shared" si="207"/>
        <v>2809.1341666666667</v>
      </c>
      <c r="L1314" s="2">
        <f t="shared" si="208"/>
        <v>2895.0620833333337</v>
      </c>
      <c r="M1314" s="2">
        <f t="shared" si="199"/>
        <v>3106.3431249999999</v>
      </c>
      <c r="N1314" s="2">
        <f t="shared" si="204"/>
        <v>2936.8464583333334</v>
      </c>
      <c r="O1314" s="4" t="str">
        <f t="shared" si="205"/>
        <v>卖</v>
      </c>
      <c r="P1314" s="4" t="str">
        <f t="shared" si="201"/>
        <v/>
      </c>
      <c r="Q1314" s="3">
        <f>IF(O1313="买",E1314/E1313-1,0)-IF(P1314=1,计算结果!B$17,0)</f>
        <v>0</v>
      </c>
      <c r="R1314" s="2">
        <f t="shared" si="202"/>
        <v>5.0555208092044932</v>
      </c>
      <c r="S1314" s="3">
        <f>1-R1314/MAX(R$2:R1314)</f>
        <v>0.2041451781217829</v>
      </c>
    </row>
    <row r="1315" spans="1:19" x14ac:dyDescent="0.15">
      <c r="A1315" s="1">
        <v>40329</v>
      </c>
      <c r="B1315">
        <v>2835.33</v>
      </c>
      <c r="C1315">
        <v>2857.42</v>
      </c>
      <c r="D1315">
        <v>2772.79</v>
      </c>
      <c r="E1315" s="2">
        <v>2773.26</v>
      </c>
      <c r="F1315" s="16">
        <v>56695803904</v>
      </c>
      <c r="G1315" s="3">
        <f t="shared" si="200"/>
        <v>-2.7028733817492934E-2</v>
      </c>
      <c r="H1315" s="3">
        <f>1-E1315/MAX(E$2:E1315)</f>
        <v>0.52813244402096227</v>
      </c>
      <c r="I1315" s="2">
        <f t="shared" si="203"/>
        <v>2827.8466666666668</v>
      </c>
      <c r="J1315" s="2">
        <f t="shared" si="206"/>
        <v>2830.8150000000001</v>
      </c>
      <c r="K1315" s="2">
        <f t="shared" si="207"/>
        <v>2799.6633333333334</v>
      </c>
      <c r="L1315" s="2">
        <f t="shared" si="208"/>
        <v>2878.4479166666665</v>
      </c>
      <c r="M1315" s="2">
        <f t="shared" si="199"/>
        <v>3095.3145833333333</v>
      </c>
      <c r="N1315" s="2">
        <f t="shared" si="204"/>
        <v>2924.4752777777776</v>
      </c>
      <c r="O1315" s="4" t="str">
        <f t="shared" si="205"/>
        <v>卖</v>
      </c>
      <c r="P1315" s="4" t="str">
        <f t="shared" si="201"/>
        <v/>
      </c>
      <c r="Q1315" s="3">
        <f>IF(O1314="买",E1315/E1314-1,0)-IF(P1315=1,计算结果!B$17,0)</f>
        <v>0</v>
      </c>
      <c r="R1315" s="2">
        <f t="shared" si="202"/>
        <v>5.0555208092044932</v>
      </c>
      <c r="S1315" s="3">
        <f>1-R1315/MAX(R$2:R1315)</f>
        <v>0.2041451781217829</v>
      </c>
    </row>
    <row r="1316" spans="1:19" x14ac:dyDescent="0.15">
      <c r="A1316" s="1">
        <v>40330</v>
      </c>
      <c r="B1316">
        <v>2755.28</v>
      </c>
      <c r="C1316">
        <v>2782.29</v>
      </c>
      <c r="D1316">
        <v>2710.59</v>
      </c>
      <c r="E1316" s="2">
        <v>2744.16</v>
      </c>
      <c r="F1316" s="16">
        <v>53230915584</v>
      </c>
      <c r="G1316" s="3">
        <f t="shared" si="200"/>
        <v>-1.0493065922416389E-2</v>
      </c>
      <c r="H1316" s="3">
        <f>1-E1316/MAX(E$2:E1316)</f>
        <v>0.53308378139249979</v>
      </c>
      <c r="I1316" s="2">
        <f t="shared" si="203"/>
        <v>2789.2400000000002</v>
      </c>
      <c r="J1316" s="2">
        <f t="shared" si="206"/>
        <v>2809.2633333333338</v>
      </c>
      <c r="K1316" s="2">
        <f t="shared" si="207"/>
        <v>2789.3416666666658</v>
      </c>
      <c r="L1316" s="2">
        <f t="shared" si="208"/>
        <v>2863.2708333333339</v>
      </c>
      <c r="M1316" s="2">
        <f t="shared" si="199"/>
        <v>3084.2435416666667</v>
      </c>
      <c r="N1316" s="2">
        <f t="shared" si="204"/>
        <v>2912.2853472222218</v>
      </c>
      <c r="O1316" s="4" t="str">
        <f t="shared" si="205"/>
        <v>卖</v>
      </c>
      <c r="P1316" s="4" t="str">
        <f t="shared" si="201"/>
        <v/>
      </c>
      <c r="Q1316" s="3">
        <f>IF(O1315="买",E1316/E1315-1,0)-IF(P1316=1,计算结果!B$17,0)</f>
        <v>0</v>
      </c>
      <c r="R1316" s="2">
        <f t="shared" si="202"/>
        <v>5.0555208092044932</v>
      </c>
      <c r="S1316" s="3">
        <f>1-R1316/MAX(R$2:R1316)</f>
        <v>0.2041451781217829</v>
      </c>
    </row>
    <row r="1317" spans="1:19" x14ac:dyDescent="0.15">
      <c r="A1317" s="1">
        <v>40331</v>
      </c>
      <c r="B1317">
        <v>2729.33</v>
      </c>
      <c r="C1317">
        <v>2757.91</v>
      </c>
      <c r="D1317">
        <v>2700.07</v>
      </c>
      <c r="E1317" s="2">
        <v>2757.53</v>
      </c>
      <c r="F1317" s="16">
        <v>46364229632</v>
      </c>
      <c r="G1317" s="3">
        <f t="shared" si="200"/>
        <v>4.8721648883447433E-3</v>
      </c>
      <c r="H1317" s="3">
        <f>1-E1317/MAX(E$2:E1317)</f>
        <v>0.53080888858640163</v>
      </c>
      <c r="I1317" s="2">
        <f t="shared" si="203"/>
        <v>2758.3166666666671</v>
      </c>
      <c r="J1317" s="2">
        <f t="shared" si="206"/>
        <v>2799.8616666666671</v>
      </c>
      <c r="K1317" s="2">
        <f t="shared" si="207"/>
        <v>2792.9091666666668</v>
      </c>
      <c r="L1317" s="2">
        <f t="shared" si="208"/>
        <v>2849.1116666666671</v>
      </c>
      <c r="M1317" s="2">
        <f t="shared" si="199"/>
        <v>3073.4281250000004</v>
      </c>
      <c r="N1317" s="2">
        <f t="shared" si="204"/>
        <v>2905.1496527777781</v>
      </c>
      <c r="O1317" s="4" t="str">
        <f t="shared" si="205"/>
        <v>卖</v>
      </c>
      <c r="P1317" s="4" t="str">
        <f t="shared" si="201"/>
        <v/>
      </c>
      <c r="Q1317" s="3">
        <f>IF(O1316="买",E1317/E1316-1,0)-IF(P1317=1,计算结果!B$17,0)</f>
        <v>0</v>
      </c>
      <c r="R1317" s="2">
        <f t="shared" si="202"/>
        <v>5.0555208092044932</v>
      </c>
      <c r="S1317" s="3">
        <f>1-R1317/MAX(R$2:R1317)</f>
        <v>0.2041451781217829</v>
      </c>
    </row>
    <row r="1318" spans="1:19" x14ac:dyDescent="0.15">
      <c r="A1318" s="1">
        <v>40332</v>
      </c>
      <c r="B1318">
        <v>2769.1</v>
      </c>
      <c r="C1318">
        <v>2787.51</v>
      </c>
      <c r="D1318">
        <v>2735.7</v>
      </c>
      <c r="E1318" s="2">
        <v>2736.08</v>
      </c>
      <c r="F1318" s="16">
        <v>47143264256</v>
      </c>
      <c r="G1318" s="3">
        <f t="shared" si="200"/>
        <v>-7.7787005037117662E-3</v>
      </c>
      <c r="H1318" s="3">
        <f>1-E1318/MAX(E$2:E1318)</f>
        <v>0.53445858572109173</v>
      </c>
      <c r="I1318" s="2">
        <f t="shared" si="203"/>
        <v>2745.9233333333336</v>
      </c>
      <c r="J1318" s="2">
        <f t="shared" si="206"/>
        <v>2786.8850000000002</v>
      </c>
      <c r="K1318" s="2">
        <f t="shared" si="207"/>
        <v>2789.9699999999993</v>
      </c>
      <c r="L1318" s="2">
        <f t="shared" si="208"/>
        <v>2835.6125000000006</v>
      </c>
      <c r="M1318" s="2">
        <f t="shared" si="199"/>
        <v>3063.1562500000005</v>
      </c>
      <c r="N1318" s="2">
        <f t="shared" si="204"/>
        <v>2896.2462500000001</v>
      </c>
      <c r="O1318" s="4" t="str">
        <f t="shared" si="205"/>
        <v>卖</v>
      </c>
      <c r="P1318" s="4" t="str">
        <f t="shared" si="201"/>
        <v/>
      </c>
      <c r="Q1318" s="3">
        <f>IF(O1317="买",E1318/E1317-1,0)-IF(P1318=1,计算结果!B$17,0)</f>
        <v>0</v>
      </c>
      <c r="R1318" s="2">
        <f t="shared" si="202"/>
        <v>5.0555208092044932</v>
      </c>
      <c r="S1318" s="3">
        <f>1-R1318/MAX(R$2:R1318)</f>
        <v>0.2041451781217829</v>
      </c>
    </row>
    <row r="1319" spans="1:19" x14ac:dyDescent="0.15">
      <c r="A1319" s="1">
        <v>40333</v>
      </c>
      <c r="B1319">
        <v>2721.36</v>
      </c>
      <c r="C1319">
        <v>2748.48</v>
      </c>
      <c r="D1319">
        <v>2713.09</v>
      </c>
      <c r="E1319" s="2">
        <v>2744.39</v>
      </c>
      <c r="F1319" s="16">
        <v>39858364416</v>
      </c>
      <c r="G1319" s="3">
        <f t="shared" si="200"/>
        <v>3.0371918949738674E-3</v>
      </c>
      <c r="H1319" s="3">
        <f>1-E1319/MAX(E$2:E1319)</f>
        <v>0.53304464711086919</v>
      </c>
      <c r="I1319" s="2">
        <f t="shared" si="203"/>
        <v>2746</v>
      </c>
      <c r="J1319" s="2">
        <f t="shared" si="206"/>
        <v>2767.6200000000003</v>
      </c>
      <c r="K1319" s="2">
        <f t="shared" si="207"/>
        <v>2788.4883333333328</v>
      </c>
      <c r="L1319" s="2">
        <f t="shared" si="208"/>
        <v>2822.155416666667</v>
      </c>
      <c r="M1319" s="2">
        <f t="shared" si="199"/>
        <v>3052.1018750000007</v>
      </c>
      <c r="N1319" s="2">
        <f t="shared" si="204"/>
        <v>2887.5818749999999</v>
      </c>
      <c r="O1319" s="4" t="str">
        <f t="shared" si="205"/>
        <v>卖</v>
      </c>
      <c r="P1319" s="4" t="str">
        <f t="shared" si="201"/>
        <v/>
      </c>
      <c r="Q1319" s="3">
        <f>IF(O1318="买",E1319/E1318-1,0)-IF(P1319=1,计算结果!B$17,0)</f>
        <v>0</v>
      </c>
      <c r="R1319" s="2">
        <f t="shared" si="202"/>
        <v>5.0555208092044932</v>
      </c>
      <c r="S1319" s="3">
        <f>1-R1319/MAX(R$2:R1319)</f>
        <v>0.2041451781217829</v>
      </c>
    </row>
    <row r="1320" spans="1:19" x14ac:dyDescent="0.15">
      <c r="A1320" s="1">
        <v>40336</v>
      </c>
      <c r="B1320">
        <v>2692.83</v>
      </c>
      <c r="C1320">
        <v>2716.4</v>
      </c>
      <c r="D1320">
        <v>2673.34</v>
      </c>
      <c r="E1320" s="2">
        <v>2695.72</v>
      </c>
      <c r="F1320" s="16">
        <v>47062704128</v>
      </c>
      <c r="G1320" s="3">
        <f t="shared" si="200"/>
        <v>-1.773435991240313E-2</v>
      </c>
      <c r="H1320" s="3">
        <f>1-E1320/MAX(E$2:E1320)</f>
        <v>0.54132580140202813</v>
      </c>
      <c r="I1320" s="2">
        <f t="shared" si="203"/>
        <v>2725.3966666666661</v>
      </c>
      <c r="J1320" s="2">
        <f t="shared" si="206"/>
        <v>2741.8566666666666</v>
      </c>
      <c r="K1320" s="2">
        <f t="shared" si="207"/>
        <v>2785.9633333333331</v>
      </c>
      <c r="L1320" s="2">
        <f t="shared" si="208"/>
        <v>2808.6666666666674</v>
      </c>
      <c r="M1320" s="2">
        <f t="shared" si="199"/>
        <v>3038.2931250000006</v>
      </c>
      <c r="N1320" s="2">
        <f t="shared" si="204"/>
        <v>2877.6410416666672</v>
      </c>
      <c r="O1320" s="4" t="str">
        <f t="shared" si="205"/>
        <v>卖</v>
      </c>
      <c r="P1320" s="4" t="str">
        <f t="shared" si="201"/>
        <v/>
      </c>
      <c r="Q1320" s="3">
        <f>IF(O1319="买",E1320/E1319-1,0)-IF(P1320=1,计算结果!B$17,0)</f>
        <v>0</v>
      </c>
      <c r="R1320" s="2">
        <f t="shared" si="202"/>
        <v>5.0555208092044932</v>
      </c>
      <c r="S1320" s="3">
        <f>1-R1320/MAX(R$2:R1320)</f>
        <v>0.2041451781217829</v>
      </c>
    </row>
    <row r="1321" spans="1:19" x14ac:dyDescent="0.15">
      <c r="A1321" s="1">
        <v>40337</v>
      </c>
      <c r="B1321">
        <v>2694.11</v>
      </c>
      <c r="C1321">
        <v>2720.59</v>
      </c>
      <c r="D1321">
        <v>2672.06</v>
      </c>
      <c r="E1321" s="2">
        <v>2699.34</v>
      </c>
      <c r="F1321" s="16">
        <v>42677104640</v>
      </c>
      <c r="G1321" s="3">
        <f t="shared" si="200"/>
        <v>1.3428694374788552E-3</v>
      </c>
      <c r="H1321" s="3">
        <f>1-E1321/MAX(E$2:E1321)</f>
        <v>0.54070986183897096</v>
      </c>
      <c r="I1321" s="2">
        <f t="shared" si="203"/>
        <v>2713.15</v>
      </c>
      <c r="J1321" s="2">
        <f t="shared" si="206"/>
        <v>2729.5366666666664</v>
      </c>
      <c r="K1321" s="2">
        <f t="shared" si="207"/>
        <v>2780.1758333333332</v>
      </c>
      <c r="L1321" s="2">
        <f t="shared" si="208"/>
        <v>2794.6229166666672</v>
      </c>
      <c r="M1321" s="2">
        <f t="shared" si="199"/>
        <v>3024.3895833333336</v>
      </c>
      <c r="N1321" s="2">
        <f t="shared" si="204"/>
        <v>2866.3961111111112</v>
      </c>
      <c r="O1321" s="4" t="str">
        <f t="shared" si="205"/>
        <v>卖</v>
      </c>
      <c r="P1321" s="4" t="str">
        <f t="shared" si="201"/>
        <v/>
      </c>
      <c r="Q1321" s="3">
        <f>IF(O1320="买",E1321/E1320-1,0)-IF(P1321=1,计算结果!B$17,0)</f>
        <v>0</v>
      </c>
      <c r="R1321" s="2">
        <f t="shared" si="202"/>
        <v>5.0555208092044932</v>
      </c>
      <c r="S1321" s="3">
        <f>1-R1321/MAX(R$2:R1321)</f>
        <v>0.2041451781217829</v>
      </c>
    </row>
    <row r="1322" spans="1:19" x14ac:dyDescent="0.15">
      <c r="A1322" s="1">
        <v>40338</v>
      </c>
      <c r="B1322">
        <v>2711.64</v>
      </c>
      <c r="C1322">
        <v>2787.82</v>
      </c>
      <c r="D1322">
        <v>2687.33</v>
      </c>
      <c r="E1322" s="2">
        <v>2782.13</v>
      </c>
      <c r="F1322" s="16">
        <v>70710083584</v>
      </c>
      <c r="G1322" s="3">
        <f t="shared" si="200"/>
        <v>3.0670460186564164E-2</v>
      </c>
      <c r="H1322" s="3">
        <f>1-E1322/MAX(E$2:E1322)</f>
        <v>0.5266232219424215</v>
      </c>
      <c r="I1322" s="2">
        <f t="shared" si="203"/>
        <v>2725.73</v>
      </c>
      <c r="J1322" s="2">
        <f t="shared" si="206"/>
        <v>2735.8649999999998</v>
      </c>
      <c r="K1322" s="2">
        <f t="shared" si="207"/>
        <v>2772.564166666667</v>
      </c>
      <c r="L1322" s="2">
        <f t="shared" si="208"/>
        <v>2789.8425000000007</v>
      </c>
      <c r="M1322" s="2">
        <f t="shared" si="199"/>
        <v>3012.6504166666673</v>
      </c>
      <c r="N1322" s="2">
        <f t="shared" si="204"/>
        <v>2858.3523611111118</v>
      </c>
      <c r="O1322" s="4" t="str">
        <f t="shared" si="205"/>
        <v>卖</v>
      </c>
      <c r="P1322" s="4" t="str">
        <f t="shared" si="201"/>
        <v/>
      </c>
      <c r="Q1322" s="3">
        <f>IF(O1321="买",E1322/E1321-1,0)-IF(P1322=1,计算结果!B$17,0)</f>
        <v>0</v>
      </c>
      <c r="R1322" s="2">
        <f t="shared" si="202"/>
        <v>5.0555208092044932</v>
      </c>
      <c r="S1322" s="3">
        <f>1-R1322/MAX(R$2:R1322)</f>
        <v>0.2041451781217829</v>
      </c>
    </row>
    <row r="1323" spans="1:19" x14ac:dyDescent="0.15">
      <c r="A1323" s="1">
        <v>40339</v>
      </c>
      <c r="B1323">
        <v>2755.94</v>
      </c>
      <c r="C1323">
        <v>2776.26</v>
      </c>
      <c r="D1323">
        <v>2746.11</v>
      </c>
      <c r="E1323" s="2">
        <v>2750.02</v>
      </c>
      <c r="F1323" s="16">
        <v>50312245248</v>
      </c>
      <c r="G1323" s="3">
        <f t="shared" si="200"/>
        <v>-1.1541516751553682E-2</v>
      </c>
      <c r="H1323" s="3">
        <f>1-E1323/MAX(E$2:E1323)</f>
        <v>0.53208670795616952</v>
      </c>
      <c r="I1323" s="2">
        <f t="shared" si="203"/>
        <v>2743.83</v>
      </c>
      <c r="J1323" s="2">
        <f t="shared" si="206"/>
        <v>2734.6133333333332</v>
      </c>
      <c r="K1323" s="2">
        <f t="shared" si="207"/>
        <v>2767.2374999999997</v>
      </c>
      <c r="L1323" s="2">
        <f t="shared" si="208"/>
        <v>2786.2270833333332</v>
      </c>
      <c r="M1323" s="2">
        <f t="shared" si="199"/>
        <v>2999.2770833333338</v>
      </c>
      <c r="N1323" s="2">
        <f t="shared" si="204"/>
        <v>2850.9138888888888</v>
      </c>
      <c r="O1323" s="4" t="str">
        <f t="shared" si="205"/>
        <v>卖</v>
      </c>
      <c r="P1323" s="4" t="str">
        <f t="shared" si="201"/>
        <v/>
      </c>
      <c r="Q1323" s="3">
        <f>IF(O1322="买",E1323/E1322-1,0)-IF(P1323=1,计算结果!B$17,0)</f>
        <v>0</v>
      </c>
      <c r="R1323" s="2">
        <f t="shared" si="202"/>
        <v>5.0555208092044932</v>
      </c>
      <c r="S1323" s="3">
        <f>1-R1323/MAX(R$2:R1323)</f>
        <v>0.2041451781217829</v>
      </c>
    </row>
    <row r="1324" spans="1:19" x14ac:dyDescent="0.15">
      <c r="A1324" s="1">
        <v>40340</v>
      </c>
      <c r="B1324">
        <v>2766.2</v>
      </c>
      <c r="C1324">
        <v>2782.09</v>
      </c>
      <c r="D1324">
        <v>2755.95</v>
      </c>
      <c r="E1324" s="2">
        <v>2758.87</v>
      </c>
      <c r="F1324" s="16">
        <v>48871477248</v>
      </c>
      <c r="G1324" s="3">
        <f t="shared" si="200"/>
        <v>3.2181584133932351E-3</v>
      </c>
      <c r="H1324" s="3">
        <f>1-E1324/MAX(E$2:E1324)</f>
        <v>0.53058088885864019</v>
      </c>
      <c r="I1324" s="2">
        <f t="shared" si="203"/>
        <v>2763.6733333333336</v>
      </c>
      <c r="J1324" s="2">
        <f t="shared" si="206"/>
        <v>2738.4116666666669</v>
      </c>
      <c r="K1324" s="2">
        <f t="shared" si="207"/>
        <v>2762.648333333334</v>
      </c>
      <c r="L1324" s="2">
        <f t="shared" si="208"/>
        <v>2782.0870833333333</v>
      </c>
      <c r="M1324" s="2">
        <f t="shared" si="199"/>
        <v>2985.7670833333336</v>
      </c>
      <c r="N1324" s="2">
        <f t="shared" si="204"/>
        <v>2843.5008333333335</v>
      </c>
      <c r="O1324" s="4" t="str">
        <f t="shared" si="205"/>
        <v>卖</v>
      </c>
      <c r="P1324" s="4" t="str">
        <f t="shared" si="201"/>
        <v/>
      </c>
      <c r="Q1324" s="3">
        <f>IF(O1323="买",E1324/E1323-1,0)-IF(P1324=1,计算结果!B$17,0)</f>
        <v>0</v>
      </c>
      <c r="R1324" s="2">
        <f t="shared" si="202"/>
        <v>5.0555208092044932</v>
      </c>
      <c r="S1324" s="3">
        <f>1-R1324/MAX(R$2:R1324)</f>
        <v>0.2041451781217829</v>
      </c>
    </row>
    <row r="1325" spans="1:19" x14ac:dyDescent="0.15">
      <c r="A1325" s="1">
        <v>40346</v>
      </c>
      <c r="B1325">
        <v>2778.53</v>
      </c>
      <c r="C1325">
        <v>2784.92</v>
      </c>
      <c r="D1325">
        <v>2742.64</v>
      </c>
      <c r="E1325" s="2">
        <v>2742.73</v>
      </c>
      <c r="F1325" s="16">
        <v>40293232640</v>
      </c>
      <c r="G1325" s="3">
        <f t="shared" si="200"/>
        <v>-5.8502212862512337E-3</v>
      </c>
      <c r="H1325" s="3">
        <f>1-E1325/MAX(E$2:E1325)</f>
        <v>0.53332709453481253</v>
      </c>
      <c r="I1325" s="2">
        <f t="shared" si="203"/>
        <v>2750.5399999999995</v>
      </c>
      <c r="J1325" s="2">
        <f t="shared" si="206"/>
        <v>2738.1349999999998</v>
      </c>
      <c r="K1325" s="2">
        <f t="shared" si="207"/>
        <v>2752.8775000000005</v>
      </c>
      <c r="L1325" s="2">
        <f t="shared" si="208"/>
        <v>2779.6666666666665</v>
      </c>
      <c r="M1325" s="2">
        <f t="shared" si="199"/>
        <v>2971.9666666666667</v>
      </c>
      <c r="N1325" s="2">
        <f t="shared" si="204"/>
        <v>2834.8369444444447</v>
      </c>
      <c r="O1325" s="4" t="str">
        <f t="shared" si="205"/>
        <v>卖</v>
      </c>
      <c r="P1325" s="4" t="str">
        <f t="shared" si="201"/>
        <v/>
      </c>
      <c r="Q1325" s="3">
        <f>IF(O1324="买",E1325/E1324-1,0)-IF(P1325=1,计算结果!B$17,0)</f>
        <v>0</v>
      </c>
      <c r="R1325" s="2">
        <f t="shared" si="202"/>
        <v>5.0555208092044932</v>
      </c>
      <c r="S1325" s="3">
        <f>1-R1325/MAX(R$2:R1325)</f>
        <v>0.2041451781217829</v>
      </c>
    </row>
    <row r="1326" spans="1:19" x14ac:dyDescent="0.15">
      <c r="A1326" s="1">
        <v>40347</v>
      </c>
      <c r="B1326">
        <v>2739.03</v>
      </c>
      <c r="C1326">
        <v>2755.84</v>
      </c>
      <c r="D1326">
        <v>2686.61</v>
      </c>
      <c r="E1326" s="2">
        <v>2696.17</v>
      </c>
      <c r="F1326" s="16">
        <v>50256351232</v>
      </c>
      <c r="G1326" s="3">
        <f t="shared" si="200"/>
        <v>-1.6975786898455136E-2</v>
      </c>
      <c r="H1326" s="3">
        <f>1-E1326/MAX(E$2:E1326)</f>
        <v>0.54124923432927241</v>
      </c>
      <c r="I1326" s="2">
        <f t="shared" si="203"/>
        <v>2732.59</v>
      </c>
      <c r="J1326" s="2">
        <f t="shared" si="206"/>
        <v>2738.2100000000005</v>
      </c>
      <c r="K1326" s="2">
        <f t="shared" si="207"/>
        <v>2740.0333333333333</v>
      </c>
      <c r="L1326" s="2">
        <f t="shared" si="208"/>
        <v>2774.5837499999998</v>
      </c>
      <c r="M1326" s="2">
        <f t="shared" si="199"/>
        <v>2957.575416666667</v>
      </c>
      <c r="N1326" s="2">
        <f t="shared" si="204"/>
        <v>2824.0641666666666</v>
      </c>
      <c r="O1326" s="4" t="str">
        <f t="shared" si="205"/>
        <v>卖</v>
      </c>
      <c r="P1326" s="4" t="str">
        <f t="shared" si="201"/>
        <v/>
      </c>
      <c r="Q1326" s="3">
        <f>IF(O1325="买",E1326/E1325-1,0)-IF(P1326=1,计算结果!B$17,0)</f>
        <v>0</v>
      </c>
      <c r="R1326" s="2">
        <f t="shared" si="202"/>
        <v>5.0555208092044932</v>
      </c>
      <c r="S1326" s="3">
        <f>1-R1326/MAX(R$2:R1326)</f>
        <v>0.2041451781217829</v>
      </c>
    </row>
    <row r="1327" spans="1:19" x14ac:dyDescent="0.15">
      <c r="A1327" s="1">
        <v>40350</v>
      </c>
      <c r="B1327">
        <v>2698.98</v>
      </c>
      <c r="C1327">
        <v>2784.47</v>
      </c>
      <c r="D1327">
        <v>2686.32</v>
      </c>
      <c r="E1327" s="2">
        <v>2780.66</v>
      </c>
      <c r="F1327" s="16">
        <v>62809190400</v>
      </c>
      <c r="G1327" s="3">
        <f t="shared" si="200"/>
        <v>3.133704477091559E-2</v>
      </c>
      <c r="H1327" s="3">
        <f>1-E1327/MAX(E$2:E1327)</f>
        <v>0.52687334104675698</v>
      </c>
      <c r="I1327" s="2">
        <f t="shared" si="203"/>
        <v>2739.853333333333</v>
      </c>
      <c r="J1327" s="2">
        <f t="shared" si="206"/>
        <v>2751.7633333333338</v>
      </c>
      <c r="K1327" s="2">
        <f t="shared" si="207"/>
        <v>2740.65</v>
      </c>
      <c r="L1327" s="2">
        <f t="shared" si="208"/>
        <v>2770.1566666666663</v>
      </c>
      <c r="M1327" s="2">
        <f t="shared" si="199"/>
        <v>2945.782083333334</v>
      </c>
      <c r="N1327" s="2">
        <f t="shared" si="204"/>
        <v>2818.8629166666669</v>
      </c>
      <c r="O1327" s="4" t="str">
        <f t="shared" si="205"/>
        <v>卖</v>
      </c>
      <c r="P1327" s="4" t="str">
        <f t="shared" si="201"/>
        <v/>
      </c>
      <c r="Q1327" s="3">
        <f>IF(O1326="买",E1327/E1326-1,0)-IF(P1327=1,计算结果!B$17,0)</f>
        <v>0</v>
      </c>
      <c r="R1327" s="2">
        <f t="shared" si="202"/>
        <v>5.0555208092044932</v>
      </c>
      <c r="S1327" s="3">
        <f>1-R1327/MAX(R$2:R1327)</f>
        <v>0.2041451781217829</v>
      </c>
    </row>
    <row r="1328" spans="1:19" x14ac:dyDescent="0.15">
      <c r="A1328" s="1">
        <v>40351</v>
      </c>
      <c r="B1328">
        <v>2772.89</v>
      </c>
      <c r="C1328">
        <v>2795.32</v>
      </c>
      <c r="D1328">
        <v>2766.44</v>
      </c>
      <c r="E1328" s="2">
        <v>2783.72</v>
      </c>
      <c r="F1328" s="16">
        <v>45207207936</v>
      </c>
      <c r="G1328" s="3">
        <f t="shared" si="200"/>
        <v>1.1004581646083533E-3</v>
      </c>
      <c r="H1328" s="3">
        <f>1-E1328/MAX(E$2:E1328)</f>
        <v>0.52635268495201792</v>
      </c>
      <c r="I1328" s="2">
        <f t="shared" si="203"/>
        <v>2753.5166666666664</v>
      </c>
      <c r="J1328" s="2">
        <f t="shared" si="206"/>
        <v>2752.0283333333332</v>
      </c>
      <c r="K1328" s="2">
        <f t="shared" si="207"/>
        <v>2743.9466666666663</v>
      </c>
      <c r="L1328" s="2">
        <f t="shared" si="208"/>
        <v>2766.6441666666665</v>
      </c>
      <c r="M1328" s="2">
        <f t="shared" si="199"/>
        <v>2933.3768750000004</v>
      </c>
      <c r="N1328" s="2">
        <f t="shared" si="204"/>
        <v>2814.655902777778</v>
      </c>
      <c r="O1328" s="4" t="str">
        <f t="shared" si="205"/>
        <v>卖</v>
      </c>
      <c r="P1328" s="4" t="str">
        <f t="shared" si="201"/>
        <v/>
      </c>
      <c r="Q1328" s="3">
        <f>IF(O1327="买",E1328/E1327-1,0)-IF(P1328=1,计算结果!B$17,0)</f>
        <v>0</v>
      </c>
      <c r="R1328" s="2">
        <f t="shared" si="202"/>
        <v>5.0555208092044932</v>
      </c>
      <c r="S1328" s="3">
        <f>1-R1328/MAX(R$2:R1328)</f>
        <v>0.2041451781217829</v>
      </c>
    </row>
    <row r="1329" spans="1:19" x14ac:dyDescent="0.15">
      <c r="A1329" s="1">
        <v>40352</v>
      </c>
      <c r="B1329">
        <v>2768.7</v>
      </c>
      <c r="C1329">
        <v>2788.22</v>
      </c>
      <c r="D1329">
        <v>2734.05</v>
      </c>
      <c r="E1329" s="2">
        <v>2758.5</v>
      </c>
      <c r="F1329" s="16">
        <v>41600241664</v>
      </c>
      <c r="G1329" s="3">
        <f t="shared" si="200"/>
        <v>-9.0598192346931228E-3</v>
      </c>
      <c r="H1329" s="3">
        <f>1-E1329/MAX(E$2:E1329)</f>
        <v>0.53064384400735043</v>
      </c>
      <c r="I1329" s="2">
        <f t="shared" si="203"/>
        <v>2774.2933333333331</v>
      </c>
      <c r="J1329" s="2">
        <f t="shared" si="206"/>
        <v>2753.4416666666671</v>
      </c>
      <c r="K1329" s="2">
        <f t="shared" si="207"/>
        <v>2744.0275000000001</v>
      </c>
      <c r="L1329" s="2">
        <f t="shared" si="208"/>
        <v>2768.4683333333337</v>
      </c>
      <c r="M1329" s="2">
        <f t="shared" si="199"/>
        <v>2921.0231250000002</v>
      </c>
      <c r="N1329" s="2">
        <f t="shared" si="204"/>
        <v>2811.1729861111112</v>
      </c>
      <c r="O1329" s="4" t="str">
        <f t="shared" si="205"/>
        <v>卖</v>
      </c>
      <c r="P1329" s="4" t="str">
        <f t="shared" si="201"/>
        <v/>
      </c>
      <c r="Q1329" s="3">
        <f>IF(O1328="买",E1329/E1328-1,0)-IF(P1329=1,计算结果!B$17,0)</f>
        <v>0</v>
      </c>
      <c r="R1329" s="2">
        <f t="shared" si="202"/>
        <v>5.0555208092044932</v>
      </c>
      <c r="S1329" s="3">
        <f>1-R1329/MAX(R$2:R1329)</f>
        <v>0.2041451781217829</v>
      </c>
    </row>
    <row r="1330" spans="1:19" x14ac:dyDescent="0.15">
      <c r="A1330" s="1">
        <v>40353</v>
      </c>
      <c r="B1330">
        <v>2753.71</v>
      </c>
      <c r="C1330">
        <v>2783.51</v>
      </c>
      <c r="D1330">
        <v>2739.81</v>
      </c>
      <c r="E1330" s="2">
        <v>2757.5</v>
      </c>
      <c r="F1330" s="16">
        <v>33772857344</v>
      </c>
      <c r="G1330" s="3">
        <f t="shared" si="200"/>
        <v>-3.6251586006885717E-4</v>
      </c>
      <c r="H1330" s="3">
        <f>1-E1330/MAX(E$2:E1330)</f>
        <v>0.53081399305791876</v>
      </c>
      <c r="I1330" s="2">
        <f t="shared" si="203"/>
        <v>2766.5733333333333</v>
      </c>
      <c r="J1330" s="2">
        <f t="shared" si="206"/>
        <v>2753.2133333333331</v>
      </c>
      <c r="K1330" s="2">
        <f t="shared" si="207"/>
        <v>2745.8125</v>
      </c>
      <c r="L1330" s="2">
        <f t="shared" si="208"/>
        <v>2767.8912500000001</v>
      </c>
      <c r="M1330" s="2">
        <f t="shared" ref="M1330:M1393" si="209">AVERAGE(E1283:E1330)</f>
        <v>2907.8102083333338</v>
      </c>
      <c r="N1330" s="2">
        <f t="shared" si="204"/>
        <v>2807.1713194444451</v>
      </c>
      <c r="O1330" s="4" t="str">
        <f t="shared" si="205"/>
        <v>卖</v>
      </c>
      <c r="P1330" s="4" t="str">
        <f t="shared" si="201"/>
        <v/>
      </c>
      <c r="Q1330" s="3">
        <f>IF(O1329="买",E1330/E1329-1,0)-IF(P1330=1,计算结果!B$17,0)</f>
        <v>0</v>
      </c>
      <c r="R1330" s="2">
        <f t="shared" si="202"/>
        <v>5.0555208092044932</v>
      </c>
      <c r="S1330" s="3">
        <f>1-R1330/MAX(R$2:R1330)</f>
        <v>0.2041451781217829</v>
      </c>
    </row>
    <row r="1331" spans="1:19" x14ac:dyDescent="0.15">
      <c r="A1331" s="1">
        <v>40354</v>
      </c>
      <c r="B1331">
        <v>2744.12</v>
      </c>
      <c r="C1331">
        <v>2759.45</v>
      </c>
      <c r="D1331">
        <v>2715.66</v>
      </c>
      <c r="E1331" s="2">
        <v>2736.29</v>
      </c>
      <c r="F1331" s="16">
        <v>34649178112</v>
      </c>
      <c r="G1331" s="3">
        <f t="shared" si="200"/>
        <v>-7.6917497733454132E-3</v>
      </c>
      <c r="H1331" s="3">
        <f>1-E1331/MAX(E$2:E1331)</f>
        <v>0.53442285442047233</v>
      </c>
      <c r="I1331" s="2">
        <f t="shared" si="203"/>
        <v>2750.7633333333338</v>
      </c>
      <c r="J1331" s="2">
        <f t="shared" si="206"/>
        <v>2752.14</v>
      </c>
      <c r="K1331" s="2">
        <f t="shared" si="207"/>
        <v>2745.1374999999994</v>
      </c>
      <c r="L1331" s="2">
        <f t="shared" si="208"/>
        <v>2766.8129166666663</v>
      </c>
      <c r="M1331" s="2">
        <f t="shared" si="209"/>
        <v>2893.9056249999999</v>
      </c>
      <c r="N1331" s="2">
        <f t="shared" si="204"/>
        <v>2801.9520138888888</v>
      </c>
      <c r="O1331" s="4" t="str">
        <f t="shared" si="205"/>
        <v>卖</v>
      </c>
      <c r="P1331" s="4" t="str">
        <f t="shared" si="201"/>
        <v/>
      </c>
      <c r="Q1331" s="3">
        <f>IF(O1330="买",E1331/E1330-1,0)-IF(P1331=1,计算结果!B$17,0)</f>
        <v>0</v>
      </c>
      <c r="R1331" s="2">
        <f t="shared" si="202"/>
        <v>5.0555208092044932</v>
      </c>
      <c r="S1331" s="3">
        <f>1-R1331/MAX(R$2:R1331)</f>
        <v>0.2041451781217829</v>
      </c>
    </row>
    <row r="1332" spans="1:19" x14ac:dyDescent="0.15">
      <c r="A1332" s="1">
        <v>40357</v>
      </c>
      <c r="B1332">
        <v>2734.51</v>
      </c>
      <c r="C1332">
        <v>2751.46</v>
      </c>
      <c r="D1332">
        <v>2710.09</v>
      </c>
      <c r="E1332" s="2">
        <v>2716.78</v>
      </c>
      <c r="F1332" s="16">
        <v>31198277632</v>
      </c>
      <c r="G1332" s="3">
        <f t="shared" si="200"/>
        <v>-7.1300922051389382E-3</v>
      </c>
      <c r="H1332" s="3">
        <f>1-E1332/MAX(E$2:E1332)</f>
        <v>0.5377424623970597</v>
      </c>
      <c r="I1332" s="2">
        <f t="shared" si="203"/>
        <v>2736.8566666666666</v>
      </c>
      <c r="J1332" s="2">
        <f t="shared" si="206"/>
        <v>2755.5749999999994</v>
      </c>
      <c r="K1332" s="2">
        <f t="shared" si="207"/>
        <v>2746.8925000000004</v>
      </c>
      <c r="L1332" s="2">
        <f t="shared" si="208"/>
        <v>2766.427916666667</v>
      </c>
      <c r="M1332" s="2">
        <f t="shared" si="209"/>
        <v>2879.7849999999999</v>
      </c>
      <c r="N1332" s="2">
        <f t="shared" si="204"/>
        <v>2797.7018055555559</v>
      </c>
      <c r="O1332" s="4" t="str">
        <f t="shared" si="205"/>
        <v>卖</v>
      </c>
      <c r="P1332" s="4" t="str">
        <f t="shared" si="201"/>
        <v/>
      </c>
      <c r="Q1332" s="3">
        <f>IF(O1331="买",E1332/E1331-1,0)-IF(P1332=1,计算结果!B$17,0)</f>
        <v>0</v>
      </c>
      <c r="R1332" s="2">
        <f t="shared" si="202"/>
        <v>5.0555208092044932</v>
      </c>
      <c r="S1332" s="3">
        <f>1-R1332/MAX(R$2:R1332)</f>
        <v>0.2041451781217829</v>
      </c>
    </row>
    <row r="1333" spans="1:19" x14ac:dyDescent="0.15">
      <c r="A1333" s="1">
        <v>40358</v>
      </c>
      <c r="B1333">
        <v>2717.47</v>
      </c>
      <c r="C1333">
        <v>2724.23</v>
      </c>
      <c r="D1333">
        <v>2591.69</v>
      </c>
      <c r="E1333" s="2">
        <v>2592.02</v>
      </c>
      <c r="F1333" s="16">
        <v>50635968512</v>
      </c>
      <c r="G1333" s="3">
        <f t="shared" si="200"/>
        <v>-4.5922010615508158E-2</v>
      </c>
      <c r="H1333" s="3">
        <f>1-E1333/MAX(E$2:E1333)</f>
        <v>0.55897025794596067</v>
      </c>
      <c r="I1333" s="2">
        <f t="shared" si="203"/>
        <v>2681.6966666666667</v>
      </c>
      <c r="J1333" s="2">
        <f t="shared" si="206"/>
        <v>2724.1349999999998</v>
      </c>
      <c r="K1333" s="2">
        <f t="shared" si="207"/>
        <v>2737.9491666666668</v>
      </c>
      <c r="L1333" s="2">
        <f t="shared" si="208"/>
        <v>2759.0625</v>
      </c>
      <c r="M1333" s="2">
        <f t="shared" si="209"/>
        <v>2863.8618750000001</v>
      </c>
      <c r="N1333" s="2">
        <f t="shared" si="204"/>
        <v>2786.9578472222224</v>
      </c>
      <c r="O1333" s="4" t="str">
        <f t="shared" si="205"/>
        <v>卖</v>
      </c>
      <c r="P1333" s="4" t="str">
        <f t="shared" si="201"/>
        <v/>
      </c>
      <c r="Q1333" s="3">
        <f>IF(O1332="买",E1333/E1332-1,0)-IF(P1333=1,计算结果!B$17,0)</f>
        <v>0</v>
      </c>
      <c r="R1333" s="2">
        <f t="shared" si="202"/>
        <v>5.0555208092044932</v>
      </c>
      <c r="S1333" s="3">
        <f>1-R1333/MAX(R$2:R1333)</f>
        <v>0.2041451781217829</v>
      </c>
    </row>
    <row r="1334" spans="1:19" x14ac:dyDescent="0.15">
      <c r="A1334" s="1">
        <v>40359</v>
      </c>
      <c r="B1334">
        <v>2572.91</v>
      </c>
      <c r="C1334">
        <v>2575.8200000000002</v>
      </c>
      <c r="D1334">
        <v>2546.84</v>
      </c>
      <c r="E1334" s="2">
        <v>2563.0700000000002</v>
      </c>
      <c r="F1334" s="16">
        <v>35809890304</v>
      </c>
      <c r="G1334" s="3">
        <f t="shared" si="200"/>
        <v>-1.1168895301733706E-2</v>
      </c>
      <c r="H1334" s="3">
        <f>1-E1334/MAX(E$2:E1334)</f>
        <v>0.56389607295991284</v>
      </c>
      <c r="I1334" s="2">
        <f t="shared" si="203"/>
        <v>2623.9566666666669</v>
      </c>
      <c r="J1334" s="2">
        <f t="shared" si="206"/>
        <v>2687.36</v>
      </c>
      <c r="K1334" s="2">
        <f t="shared" si="207"/>
        <v>2719.6941666666667</v>
      </c>
      <c r="L1334" s="2">
        <f t="shared" si="208"/>
        <v>2746.1291666666671</v>
      </c>
      <c r="M1334" s="2">
        <f t="shared" si="209"/>
        <v>2851.0837499999998</v>
      </c>
      <c r="N1334" s="2">
        <f t="shared" si="204"/>
        <v>2772.3023611111112</v>
      </c>
      <c r="O1334" s="4" t="str">
        <f t="shared" si="205"/>
        <v>卖</v>
      </c>
      <c r="P1334" s="4" t="str">
        <f t="shared" si="201"/>
        <v/>
      </c>
      <c r="Q1334" s="3">
        <f>IF(O1333="买",E1334/E1333-1,0)-IF(P1334=1,计算结果!B$17,0)</f>
        <v>0</v>
      </c>
      <c r="R1334" s="2">
        <f t="shared" si="202"/>
        <v>5.0555208092044932</v>
      </c>
      <c r="S1334" s="3">
        <f>1-R1334/MAX(R$2:R1334)</f>
        <v>0.2041451781217829</v>
      </c>
    </row>
    <row r="1335" spans="1:19" x14ac:dyDescent="0.15">
      <c r="A1335" s="1">
        <v>40360</v>
      </c>
      <c r="B1335">
        <v>2557.92</v>
      </c>
      <c r="C1335">
        <v>2574.1</v>
      </c>
      <c r="D1335">
        <v>2524.5700000000002</v>
      </c>
      <c r="E1335" s="2">
        <v>2526.0700000000002</v>
      </c>
      <c r="F1335" s="16">
        <v>32478457856</v>
      </c>
      <c r="G1335" s="3">
        <f t="shared" si="200"/>
        <v>-1.4435813302016709E-2</v>
      </c>
      <c r="H1335" s="3">
        <f>1-E1335/MAX(E$2:E1335)</f>
        <v>0.57019158783093982</v>
      </c>
      <c r="I1335" s="2">
        <f t="shared" si="203"/>
        <v>2560.3866666666668</v>
      </c>
      <c r="J1335" s="2">
        <f t="shared" si="206"/>
        <v>2648.6216666666664</v>
      </c>
      <c r="K1335" s="2">
        <f t="shared" si="207"/>
        <v>2701.0316666666668</v>
      </c>
      <c r="L1335" s="2">
        <f t="shared" si="208"/>
        <v>2734.134583333333</v>
      </c>
      <c r="M1335" s="2">
        <f t="shared" si="209"/>
        <v>2837.5983333333334</v>
      </c>
      <c r="N1335" s="2">
        <f t="shared" si="204"/>
        <v>2757.5881944444445</v>
      </c>
      <c r="O1335" s="4" t="str">
        <f t="shared" si="205"/>
        <v>卖</v>
      </c>
      <c r="P1335" s="4" t="str">
        <f t="shared" si="201"/>
        <v/>
      </c>
      <c r="Q1335" s="3">
        <f>IF(O1334="买",E1335/E1334-1,0)-IF(P1335=1,计算结果!B$17,0)</f>
        <v>0</v>
      </c>
      <c r="R1335" s="2">
        <f t="shared" si="202"/>
        <v>5.0555208092044932</v>
      </c>
      <c r="S1335" s="3">
        <f>1-R1335/MAX(R$2:R1335)</f>
        <v>0.2041451781217829</v>
      </c>
    </row>
    <row r="1336" spans="1:19" x14ac:dyDescent="0.15">
      <c r="A1336" s="1">
        <v>40361</v>
      </c>
      <c r="B1336">
        <v>2523.0300000000002</v>
      </c>
      <c r="C1336">
        <v>2542.12</v>
      </c>
      <c r="D1336">
        <v>2462.1999999999998</v>
      </c>
      <c r="E1336" s="2">
        <v>2534.1</v>
      </c>
      <c r="F1336" s="16">
        <v>43367317504</v>
      </c>
      <c r="G1336" s="3">
        <f t="shared" si="200"/>
        <v>3.1788509423729128E-3</v>
      </c>
      <c r="H1336" s="3">
        <f>1-E1336/MAX(E$2:E1336)</f>
        <v>0.56882529095487655</v>
      </c>
      <c r="I1336" s="2">
        <f t="shared" si="203"/>
        <v>2541.08</v>
      </c>
      <c r="J1336" s="2">
        <f t="shared" si="206"/>
        <v>2611.3883333333333</v>
      </c>
      <c r="K1336" s="2">
        <f t="shared" si="207"/>
        <v>2682.3008333333332</v>
      </c>
      <c r="L1336" s="2">
        <f t="shared" si="208"/>
        <v>2722.4745833333336</v>
      </c>
      <c r="M1336" s="2">
        <f t="shared" si="209"/>
        <v>2822.9612500000003</v>
      </c>
      <c r="N1336" s="2">
        <f t="shared" si="204"/>
        <v>2742.5788888888892</v>
      </c>
      <c r="O1336" s="4" t="str">
        <f t="shared" si="205"/>
        <v>卖</v>
      </c>
      <c r="P1336" s="4" t="str">
        <f t="shared" si="201"/>
        <v/>
      </c>
      <c r="Q1336" s="3">
        <f>IF(O1335="买",E1336/E1335-1,0)-IF(P1336=1,计算结果!B$17,0)</f>
        <v>0</v>
      </c>
      <c r="R1336" s="2">
        <f t="shared" si="202"/>
        <v>5.0555208092044932</v>
      </c>
      <c r="S1336" s="3">
        <f>1-R1336/MAX(R$2:R1336)</f>
        <v>0.2041451781217829</v>
      </c>
    </row>
    <row r="1337" spans="1:19" x14ac:dyDescent="0.15">
      <c r="A1337" s="1">
        <v>40364</v>
      </c>
      <c r="B1337">
        <v>2507.35</v>
      </c>
      <c r="C1337">
        <v>2529.4299999999998</v>
      </c>
      <c r="D1337">
        <v>2476.4899999999998</v>
      </c>
      <c r="E1337" s="2">
        <v>2512.65</v>
      </c>
      <c r="F1337" s="16">
        <v>30922299392</v>
      </c>
      <c r="G1337" s="3">
        <f t="shared" si="200"/>
        <v>-8.4645436249555228E-3</v>
      </c>
      <c r="H1337" s="3">
        <f>1-E1337/MAX(E$2:E1337)</f>
        <v>0.57247498808956643</v>
      </c>
      <c r="I1337" s="2">
        <f t="shared" si="203"/>
        <v>2524.2733333333331</v>
      </c>
      <c r="J1337" s="2">
        <f t="shared" si="206"/>
        <v>2574.1150000000002</v>
      </c>
      <c r="K1337" s="2">
        <f t="shared" si="207"/>
        <v>2663.1275000000001</v>
      </c>
      <c r="L1337" s="2">
        <f t="shared" si="208"/>
        <v>2708.0025000000001</v>
      </c>
      <c r="M1337" s="2">
        <f t="shared" si="209"/>
        <v>2808.609375</v>
      </c>
      <c r="N1337" s="2">
        <f t="shared" si="204"/>
        <v>2726.5797916666666</v>
      </c>
      <c r="O1337" s="4" t="str">
        <f t="shared" si="205"/>
        <v>卖</v>
      </c>
      <c r="P1337" s="4" t="str">
        <f t="shared" si="201"/>
        <v/>
      </c>
      <c r="Q1337" s="3">
        <f>IF(O1336="买",E1337/E1336-1,0)-IF(P1337=1,计算结果!B$17,0)</f>
        <v>0</v>
      </c>
      <c r="R1337" s="2">
        <f t="shared" si="202"/>
        <v>5.0555208092044932</v>
      </c>
      <c r="S1337" s="3">
        <f>1-R1337/MAX(R$2:R1337)</f>
        <v>0.2041451781217829</v>
      </c>
    </row>
    <row r="1338" spans="1:19" x14ac:dyDescent="0.15">
      <c r="A1338" s="1">
        <v>40365</v>
      </c>
      <c r="B1338">
        <v>2504.87</v>
      </c>
      <c r="C1338">
        <v>2563.41</v>
      </c>
      <c r="D1338">
        <v>2502.9299999999998</v>
      </c>
      <c r="E1338" s="2">
        <v>2562.9</v>
      </c>
      <c r="F1338" s="16">
        <v>38976835584</v>
      </c>
      <c r="G1338" s="3">
        <f t="shared" si="200"/>
        <v>1.999880604143045E-2</v>
      </c>
      <c r="H1338" s="3">
        <f>1-E1338/MAX(E$2:E1338)</f>
        <v>0.56392499829850951</v>
      </c>
      <c r="I1338" s="2">
        <f t="shared" si="203"/>
        <v>2536.5499999999997</v>
      </c>
      <c r="J1338" s="2">
        <f t="shared" si="206"/>
        <v>2548.4683333333332</v>
      </c>
      <c r="K1338" s="2">
        <f t="shared" si="207"/>
        <v>2652.0216666666665</v>
      </c>
      <c r="L1338" s="2">
        <f t="shared" si="208"/>
        <v>2696.0274999999997</v>
      </c>
      <c r="M1338" s="2">
        <f t="shared" si="209"/>
        <v>2795.5447916666672</v>
      </c>
      <c r="N1338" s="2">
        <f t="shared" si="204"/>
        <v>2714.5313194444443</v>
      </c>
      <c r="O1338" s="4" t="str">
        <f t="shared" si="205"/>
        <v>卖</v>
      </c>
      <c r="P1338" s="4" t="str">
        <f t="shared" si="201"/>
        <v/>
      </c>
      <c r="Q1338" s="3">
        <f>IF(O1337="买",E1338/E1337-1,0)-IF(P1338=1,计算结果!B$17,0)</f>
        <v>0</v>
      </c>
      <c r="R1338" s="2">
        <f t="shared" si="202"/>
        <v>5.0555208092044932</v>
      </c>
      <c r="S1338" s="3">
        <f>1-R1338/MAX(R$2:R1338)</f>
        <v>0.2041451781217829</v>
      </c>
    </row>
    <row r="1339" spans="1:19" x14ac:dyDescent="0.15">
      <c r="A1339" s="1">
        <v>40366</v>
      </c>
      <c r="B1339">
        <v>2561.11</v>
      </c>
      <c r="C1339">
        <v>2580.61</v>
      </c>
      <c r="D1339">
        <v>2548.56</v>
      </c>
      <c r="E1339" s="2">
        <v>2580.48</v>
      </c>
      <c r="F1339" s="16">
        <v>37059899392</v>
      </c>
      <c r="G1339" s="3">
        <f t="shared" si="200"/>
        <v>6.8594170666043119E-3</v>
      </c>
      <c r="H1339" s="3">
        <f>1-E1339/MAX(E$2:E1339)</f>
        <v>0.56093377798951882</v>
      </c>
      <c r="I1339" s="2">
        <f t="shared" si="203"/>
        <v>2552.0100000000002</v>
      </c>
      <c r="J1339" s="2">
        <f t="shared" si="206"/>
        <v>2546.5449999999996</v>
      </c>
      <c r="K1339" s="2">
        <f t="shared" si="207"/>
        <v>2635.34</v>
      </c>
      <c r="L1339" s="2">
        <f t="shared" si="208"/>
        <v>2687.9950000000003</v>
      </c>
      <c r="M1339" s="2">
        <f t="shared" si="209"/>
        <v>2783.2214583333334</v>
      </c>
      <c r="N1339" s="2">
        <f t="shared" si="204"/>
        <v>2702.1854861111115</v>
      </c>
      <c r="O1339" s="4" t="str">
        <f t="shared" si="205"/>
        <v>卖</v>
      </c>
      <c r="P1339" s="4" t="str">
        <f t="shared" si="201"/>
        <v/>
      </c>
      <c r="Q1339" s="3">
        <f>IF(O1338="买",E1339/E1338-1,0)-IF(P1339=1,计算结果!B$17,0)</f>
        <v>0</v>
      </c>
      <c r="R1339" s="2">
        <f t="shared" si="202"/>
        <v>5.0555208092044932</v>
      </c>
      <c r="S1339" s="3">
        <f>1-R1339/MAX(R$2:R1339)</f>
        <v>0.2041451781217829</v>
      </c>
    </row>
    <row r="1340" spans="1:19" x14ac:dyDescent="0.15">
      <c r="A1340" s="1">
        <v>40367</v>
      </c>
      <c r="B1340">
        <v>2591.5100000000002</v>
      </c>
      <c r="C1340">
        <v>2602.23</v>
      </c>
      <c r="D1340">
        <v>2564.64</v>
      </c>
      <c r="E1340" s="2">
        <v>2575.92</v>
      </c>
      <c r="F1340" s="16">
        <v>35348758528</v>
      </c>
      <c r="G1340" s="3">
        <f t="shared" si="200"/>
        <v>-1.7671130952380265E-3</v>
      </c>
      <c r="H1340" s="3">
        <f>1-E1340/MAX(E$2:E1340)</f>
        <v>0.56170965766011016</v>
      </c>
      <c r="I1340" s="2">
        <f t="shared" si="203"/>
        <v>2573.1</v>
      </c>
      <c r="J1340" s="2">
        <f t="shared" si="206"/>
        <v>2548.6866666666665</v>
      </c>
      <c r="K1340" s="2">
        <f t="shared" si="207"/>
        <v>2618.023333333334</v>
      </c>
      <c r="L1340" s="2">
        <f t="shared" si="208"/>
        <v>2680.9849999999997</v>
      </c>
      <c r="M1340" s="2">
        <f t="shared" si="209"/>
        <v>2772.1279166666668</v>
      </c>
      <c r="N1340" s="2">
        <f t="shared" si="204"/>
        <v>2690.3787499999999</v>
      </c>
      <c r="O1340" s="4" t="str">
        <f t="shared" si="205"/>
        <v>卖</v>
      </c>
      <c r="P1340" s="4" t="str">
        <f t="shared" si="201"/>
        <v/>
      </c>
      <c r="Q1340" s="3">
        <f>IF(O1339="买",E1340/E1339-1,0)-IF(P1340=1,计算结果!B$17,0)</f>
        <v>0</v>
      </c>
      <c r="R1340" s="2">
        <f t="shared" si="202"/>
        <v>5.0555208092044932</v>
      </c>
      <c r="S1340" s="3">
        <f>1-R1340/MAX(R$2:R1340)</f>
        <v>0.2041451781217829</v>
      </c>
    </row>
    <row r="1341" spans="1:19" x14ac:dyDescent="0.15">
      <c r="A1341" s="1">
        <v>40368</v>
      </c>
      <c r="B1341">
        <v>2578.5500000000002</v>
      </c>
      <c r="C1341">
        <v>2662.16</v>
      </c>
      <c r="D1341">
        <v>2557.2600000000002</v>
      </c>
      <c r="E1341" s="2">
        <v>2647.1</v>
      </c>
      <c r="F1341" s="16">
        <v>61470068736</v>
      </c>
      <c r="G1341" s="3">
        <f t="shared" si="200"/>
        <v>2.7632845740550804E-2</v>
      </c>
      <c r="H1341" s="3">
        <f>1-E1341/MAX(E$2:E1341)</f>
        <v>0.54959844824065884</v>
      </c>
      <c r="I1341" s="2">
        <f t="shared" si="203"/>
        <v>2601.1666666666665</v>
      </c>
      <c r="J1341" s="2">
        <f t="shared" si="206"/>
        <v>2568.8583333333331</v>
      </c>
      <c r="K1341" s="2">
        <f t="shared" si="207"/>
        <v>2608.7399999999998</v>
      </c>
      <c r="L1341" s="2">
        <f t="shared" si="208"/>
        <v>2676.38375</v>
      </c>
      <c r="M1341" s="2">
        <f t="shared" si="209"/>
        <v>2762.7477083333338</v>
      </c>
      <c r="N1341" s="2">
        <f t="shared" si="204"/>
        <v>2682.6238194444445</v>
      </c>
      <c r="O1341" s="4" t="str">
        <f t="shared" si="205"/>
        <v>卖</v>
      </c>
      <c r="P1341" s="4" t="str">
        <f t="shared" si="201"/>
        <v/>
      </c>
      <c r="Q1341" s="3">
        <f>IF(O1340="买",E1341/E1340-1,0)-IF(P1341=1,计算结果!B$17,0)</f>
        <v>0</v>
      </c>
      <c r="R1341" s="2">
        <f t="shared" si="202"/>
        <v>5.0555208092044932</v>
      </c>
      <c r="S1341" s="3">
        <f>1-R1341/MAX(R$2:R1341)</f>
        <v>0.2041451781217829</v>
      </c>
    </row>
    <row r="1342" spans="1:19" x14ac:dyDescent="0.15">
      <c r="A1342" s="1">
        <v>40371</v>
      </c>
      <c r="B1342">
        <v>2647.42</v>
      </c>
      <c r="C1342">
        <v>2689.81</v>
      </c>
      <c r="D1342">
        <v>2636.65</v>
      </c>
      <c r="E1342" s="2">
        <v>2676.22</v>
      </c>
      <c r="F1342" s="16">
        <v>63462260736</v>
      </c>
      <c r="G1342" s="3">
        <f t="shared" si="200"/>
        <v>1.1000717766612489E-2</v>
      </c>
      <c r="H1342" s="3">
        <f>1-E1342/MAX(E$2:E1342)</f>
        <v>0.54464370788811001</v>
      </c>
      <c r="I1342" s="2">
        <f t="shared" si="203"/>
        <v>2633.08</v>
      </c>
      <c r="J1342" s="2">
        <f t="shared" si="206"/>
        <v>2592.5450000000001</v>
      </c>
      <c r="K1342" s="2">
        <f t="shared" si="207"/>
        <v>2601.9666666666667</v>
      </c>
      <c r="L1342" s="2">
        <f t="shared" si="208"/>
        <v>2673.8895833333331</v>
      </c>
      <c r="M1342" s="2">
        <f t="shared" si="209"/>
        <v>2754.7510416666669</v>
      </c>
      <c r="N1342" s="2">
        <f t="shared" si="204"/>
        <v>2676.8690972222225</v>
      </c>
      <c r="O1342" s="4" t="str">
        <f t="shared" si="205"/>
        <v>卖</v>
      </c>
      <c r="P1342" s="4" t="str">
        <f t="shared" si="201"/>
        <v/>
      </c>
      <c r="Q1342" s="3">
        <f>IF(O1341="买",E1342/E1341-1,0)-IF(P1342=1,计算结果!B$17,0)</f>
        <v>0</v>
      </c>
      <c r="R1342" s="2">
        <f t="shared" si="202"/>
        <v>5.0555208092044932</v>
      </c>
      <c r="S1342" s="3">
        <f>1-R1342/MAX(R$2:R1342)</f>
        <v>0.2041451781217829</v>
      </c>
    </row>
    <row r="1343" spans="1:19" x14ac:dyDescent="0.15">
      <c r="A1343" s="1">
        <v>40372</v>
      </c>
      <c r="B1343">
        <v>2649.66</v>
      </c>
      <c r="C1343">
        <v>2649.66</v>
      </c>
      <c r="D1343">
        <v>2618.34</v>
      </c>
      <c r="E1343" s="2">
        <v>2634.59</v>
      </c>
      <c r="F1343" s="16">
        <v>45125107712</v>
      </c>
      <c r="G1343" s="3">
        <f t="shared" si="200"/>
        <v>-1.5555522341212491E-2</v>
      </c>
      <c r="H1343" s="3">
        <f>1-E1343/MAX(E$2:E1343)</f>
        <v>0.5517270128632682</v>
      </c>
      <c r="I1343" s="2">
        <f t="shared" si="203"/>
        <v>2652.6366666666668</v>
      </c>
      <c r="J1343" s="2">
        <f t="shared" si="206"/>
        <v>2612.8683333333333</v>
      </c>
      <c r="K1343" s="2">
        <f t="shared" si="207"/>
        <v>2593.4916666666663</v>
      </c>
      <c r="L1343" s="2">
        <f t="shared" si="208"/>
        <v>2669.3145833333328</v>
      </c>
      <c r="M1343" s="2">
        <f t="shared" si="209"/>
        <v>2745.7350000000006</v>
      </c>
      <c r="N1343" s="2">
        <f t="shared" si="204"/>
        <v>2669.5137500000001</v>
      </c>
      <c r="O1343" s="4" t="str">
        <f t="shared" si="205"/>
        <v>卖</v>
      </c>
      <c r="P1343" s="4" t="str">
        <f t="shared" si="201"/>
        <v/>
      </c>
      <c r="Q1343" s="3">
        <f>IF(O1342="买",E1343/E1342-1,0)-IF(P1343=1,计算结果!B$17,0)</f>
        <v>0</v>
      </c>
      <c r="R1343" s="2">
        <f t="shared" si="202"/>
        <v>5.0555208092044932</v>
      </c>
      <c r="S1343" s="3">
        <f>1-R1343/MAX(R$2:R1343)</f>
        <v>0.2041451781217829</v>
      </c>
    </row>
    <row r="1344" spans="1:19" x14ac:dyDescent="0.15">
      <c r="A1344" s="1">
        <v>40373</v>
      </c>
      <c r="B1344">
        <v>2640.93</v>
      </c>
      <c r="C1344">
        <v>2684.62</v>
      </c>
      <c r="D1344">
        <v>2640.54</v>
      </c>
      <c r="E1344" s="2">
        <v>2653.61</v>
      </c>
      <c r="F1344" s="16">
        <v>49497108480</v>
      </c>
      <c r="G1344" s="3">
        <f t="shared" si="200"/>
        <v>7.219339631593602E-3</v>
      </c>
      <c r="H1344" s="3">
        <f>1-E1344/MAX(E$2:E1344)</f>
        <v>0.54849077792145917</v>
      </c>
      <c r="I1344" s="2">
        <f t="shared" si="203"/>
        <v>2654.8066666666668</v>
      </c>
      <c r="J1344" s="2">
        <f t="shared" si="206"/>
        <v>2627.9866666666667</v>
      </c>
      <c r="K1344" s="2">
        <f t="shared" si="207"/>
        <v>2588.2275</v>
      </c>
      <c r="L1344" s="2">
        <f t="shared" si="208"/>
        <v>2667.56</v>
      </c>
      <c r="M1344" s="2">
        <f t="shared" si="209"/>
        <v>2738.1133333333332</v>
      </c>
      <c r="N1344" s="2">
        <f t="shared" si="204"/>
        <v>2664.6336111111109</v>
      </c>
      <c r="O1344" s="4" t="str">
        <f t="shared" si="205"/>
        <v>卖</v>
      </c>
      <c r="P1344" s="4" t="str">
        <f t="shared" si="201"/>
        <v/>
      </c>
      <c r="Q1344" s="3">
        <f>IF(O1343="买",E1344/E1343-1,0)-IF(P1344=1,计算结果!B$17,0)</f>
        <v>0</v>
      </c>
      <c r="R1344" s="2">
        <f t="shared" si="202"/>
        <v>5.0555208092044932</v>
      </c>
      <c r="S1344" s="3">
        <f>1-R1344/MAX(R$2:R1344)</f>
        <v>0.2041451781217829</v>
      </c>
    </row>
    <row r="1345" spans="1:19" x14ac:dyDescent="0.15">
      <c r="A1345" s="1">
        <v>40374</v>
      </c>
      <c r="B1345">
        <v>2650.33</v>
      </c>
      <c r="C1345">
        <v>2680.44</v>
      </c>
      <c r="D1345">
        <v>2607.79</v>
      </c>
      <c r="E1345" s="2">
        <v>2608.52</v>
      </c>
      <c r="F1345" s="16">
        <v>41444712448</v>
      </c>
      <c r="G1345" s="3">
        <f t="shared" si="200"/>
        <v>-1.6991946819615578E-2</v>
      </c>
      <c r="H1345" s="3">
        <f>1-E1345/MAX(E$2:E1345)</f>
        <v>0.5561627986115838</v>
      </c>
      <c r="I1345" s="2">
        <f t="shared" si="203"/>
        <v>2632.2400000000002</v>
      </c>
      <c r="J1345" s="2">
        <f t="shared" si="206"/>
        <v>2632.6600000000003</v>
      </c>
      <c r="K1345" s="2">
        <f t="shared" si="207"/>
        <v>2589.6025</v>
      </c>
      <c r="L1345" s="2">
        <f t="shared" si="208"/>
        <v>2663.7758333333336</v>
      </c>
      <c r="M1345" s="2">
        <f t="shared" si="209"/>
        <v>2729.1993750000006</v>
      </c>
      <c r="N1345" s="2">
        <f t="shared" si="204"/>
        <v>2660.8592361111114</v>
      </c>
      <c r="O1345" s="4" t="str">
        <f t="shared" si="205"/>
        <v>卖</v>
      </c>
      <c r="P1345" s="4" t="str">
        <f t="shared" si="201"/>
        <v/>
      </c>
      <c r="Q1345" s="3">
        <f>IF(O1344="买",E1345/E1344-1,0)-IF(P1345=1,计算结果!B$17,0)</f>
        <v>0</v>
      </c>
      <c r="R1345" s="2">
        <f t="shared" si="202"/>
        <v>5.0555208092044932</v>
      </c>
      <c r="S1345" s="3">
        <f>1-R1345/MAX(R$2:R1345)</f>
        <v>0.2041451781217829</v>
      </c>
    </row>
    <row r="1346" spans="1:19" x14ac:dyDescent="0.15">
      <c r="A1346" s="1">
        <v>40375</v>
      </c>
      <c r="B1346">
        <v>2597</v>
      </c>
      <c r="C1346">
        <v>2621.33</v>
      </c>
      <c r="D1346">
        <v>2573.79</v>
      </c>
      <c r="E1346" s="2">
        <v>2616.13</v>
      </c>
      <c r="F1346" s="16">
        <v>35422326784</v>
      </c>
      <c r="G1346" s="3">
        <f t="shared" si="200"/>
        <v>2.9173631024490554E-3</v>
      </c>
      <c r="H1346" s="3">
        <f>1-E1346/MAX(E$2:E1346)</f>
        <v>0.55486796433675889</v>
      </c>
      <c r="I1346" s="2">
        <f t="shared" si="203"/>
        <v>2626.0866666666666</v>
      </c>
      <c r="J1346" s="2">
        <f t="shared" si="206"/>
        <v>2639.3616666666671</v>
      </c>
      <c r="K1346" s="2">
        <f t="shared" si="207"/>
        <v>2594.0241666666666</v>
      </c>
      <c r="L1346" s="2">
        <f t="shared" si="208"/>
        <v>2656.8591666666666</v>
      </c>
      <c r="M1346" s="2">
        <f t="shared" si="209"/>
        <v>2723.3508333333339</v>
      </c>
      <c r="N1346" s="2">
        <f t="shared" si="204"/>
        <v>2658.0780555555557</v>
      </c>
      <c r="O1346" s="4" t="str">
        <f t="shared" si="205"/>
        <v>卖</v>
      </c>
      <c r="P1346" s="4" t="str">
        <f t="shared" si="201"/>
        <v/>
      </c>
      <c r="Q1346" s="3">
        <f>IF(O1345="买",E1346/E1345-1,0)-IF(P1346=1,计算结果!B$17,0)</f>
        <v>0</v>
      </c>
      <c r="R1346" s="2">
        <f t="shared" si="202"/>
        <v>5.0555208092044932</v>
      </c>
      <c r="S1346" s="3">
        <f>1-R1346/MAX(R$2:R1346)</f>
        <v>0.2041451781217829</v>
      </c>
    </row>
    <row r="1347" spans="1:19" x14ac:dyDescent="0.15">
      <c r="A1347" s="1">
        <v>40378</v>
      </c>
      <c r="B1347">
        <v>2592.09</v>
      </c>
      <c r="C1347">
        <v>2691.94</v>
      </c>
      <c r="D1347">
        <v>2585.0100000000002</v>
      </c>
      <c r="E1347" s="2">
        <v>2682.47</v>
      </c>
      <c r="F1347" s="16">
        <v>59826126848</v>
      </c>
      <c r="G1347" s="3">
        <f t="shared" ref="G1347:G1410" si="210">E1347/E1346-1</f>
        <v>2.5358067068532497E-2</v>
      </c>
      <c r="H1347" s="3">
        <f>1-E1347/MAX(E$2:E1347)</f>
        <v>0.54358027632205808</v>
      </c>
      <c r="I1347" s="2">
        <f t="shared" si="203"/>
        <v>2635.7066666666665</v>
      </c>
      <c r="J1347" s="2">
        <f t="shared" si="206"/>
        <v>2645.2566666666667</v>
      </c>
      <c r="K1347" s="2">
        <f t="shared" si="207"/>
        <v>2607.0575000000003</v>
      </c>
      <c r="L1347" s="2">
        <f t="shared" si="208"/>
        <v>2654.0445833333338</v>
      </c>
      <c r="M1347" s="2">
        <f t="shared" si="209"/>
        <v>2720.1358333333333</v>
      </c>
      <c r="N1347" s="2">
        <f t="shared" si="204"/>
        <v>2660.412638888889</v>
      </c>
      <c r="O1347" s="4" t="str">
        <f t="shared" si="205"/>
        <v>买</v>
      </c>
      <c r="P1347" s="4">
        <f t="shared" si="201"/>
        <v>1</v>
      </c>
      <c r="Q1347" s="3">
        <f>IF(O1346="买",E1347/E1346-1,0)-IF(P1347=1,计算结果!B$17,0)</f>
        <v>0</v>
      </c>
      <c r="R1347" s="2">
        <f t="shared" si="202"/>
        <v>5.0555208092044932</v>
      </c>
      <c r="S1347" s="3">
        <f>1-R1347/MAX(R$2:R1347)</f>
        <v>0.2041451781217829</v>
      </c>
    </row>
    <row r="1348" spans="1:19" x14ac:dyDescent="0.15">
      <c r="A1348" s="1">
        <v>40379</v>
      </c>
      <c r="B1348">
        <v>2685.46</v>
      </c>
      <c r="C1348">
        <v>2746.24</v>
      </c>
      <c r="D1348">
        <v>2685.46</v>
      </c>
      <c r="E1348" s="2">
        <v>2741.5</v>
      </c>
      <c r="F1348" s="16">
        <v>80958218240</v>
      </c>
      <c r="G1348" s="3">
        <f t="shared" si="210"/>
        <v>2.2005837903126713E-2</v>
      </c>
      <c r="H1348" s="3">
        <f>1-E1348/MAX(E$2:E1348)</f>
        <v>0.53353637786701147</v>
      </c>
      <c r="I1348" s="2">
        <f t="shared" si="203"/>
        <v>2680.0333333333333</v>
      </c>
      <c r="J1348" s="2">
        <f t="shared" si="206"/>
        <v>2656.1366666666668</v>
      </c>
      <c r="K1348" s="2">
        <f t="shared" si="207"/>
        <v>2624.3408333333336</v>
      </c>
      <c r="L1348" s="2">
        <f t="shared" si="208"/>
        <v>2653.3208333333332</v>
      </c>
      <c r="M1348" s="2">
        <f t="shared" si="209"/>
        <v>2717.7039583333335</v>
      </c>
      <c r="N1348" s="2">
        <f t="shared" si="204"/>
        <v>2665.1218750000003</v>
      </c>
      <c r="O1348" s="4" t="str">
        <f t="shared" si="205"/>
        <v>买</v>
      </c>
      <c r="P1348" s="4" t="str">
        <f t="shared" ref="P1348:P1411" si="211">IF(O1347&lt;&gt;O1348,1,"")</f>
        <v/>
      </c>
      <c r="Q1348" s="3">
        <f>IF(O1347="买",E1348/E1347-1,0)-IF(P1348=1,计算结果!B$17,0)</f>
        <v>2.2005837903126713E-2</v>
      </c>
      <c r="R1348" s="2">
        <f t="shared" ref="R1348:R1411" si="212">IFERROR(R1347*(1+Q1348),R1347)</f>
        <v>5.1667717806477311</v>
      </c>
      <c r="S1348" s="3">
        <f>1-R1348/MAX(R$2:R1348)</f>
        <v>0.18663172591710908</v>
      </c>
    </row>
    <row r="1349" spans="1:19" x14ac:dyDescent="0.15">
      <c r="A1349" s="1">
        <v>40380</v>
      </c>
      <c r="B1349">
        <v>2744.7</v>
      </c>
      <c r="C1349">
        <v>2766.21</v>
      </c>
      <c r="D1349">
        <v>2733.72</v>
      </c>
      <c r="E1349" s="2">
        <v>2747.33</v>
      </c>
      <c r="F1349" s="16">
        <v>73734684672</v>
      </c>
      <c r="G1349" s="3">
        <f t="shared" si="210"/>
        <v>2.1265730439539166E-3</v>
      </c>
      <c r="H1349" s="3">
        <f>1-E1349/MAX(E$2:E1349)</f>
        <v>0.53254440890219834</v>
      </c>
      <c r="I1349" s="2">
        <f t="shared" ref="I1349:I1412" si="213">AVERAGE(E1347:E1349)</f>
        <v>2723.7666666666664</v>
      </c>
      <c r="J1349" s="2">
        <f t="shared" si="206"/>
        <v>2674.9266666666667</v>
      </c>
      <c r="K1349" s="2">
        <f t="shared" si="207"/>
        <v>2643.8975000000005</v>
      </c>
      <c r="L1349" s="2">
        <f t="shared" si="208"/>
        <v>2653.5125000000003</v>
      </c>
      <c r="M1349" s="2">
        <f t="shared" si="209"/>
        <v>2716.5895833333338</v>
      </c>
      <c r="N1349" s="2">
        <f t="shared" ref="N1349:N1412" si="214">IFERROR(AVERAGE(K1349:M1349),"")</f>
        <v>2671.3331944444449</v>
      </c>
      <c r="O1349" s="4" t="str">
        <f t="shared" ref="O1349:O1412" si="215">IF(E1349&gt;N1349,"买","卖")</f>
        <v>买</v>
      </c>
      <c r="P1349" s="4" t="str">
        <f t="shared" si="211"/>
        <v/>
      </c>
      <c r="Q1349" s="3">
        <f>IF(O1348="买",E1349/E1348-1,0)-IF(P1349=1,计算结果!B$17,0)</f>
        <v>2.1265730439539166E-3</v>
      </c>
      <c r="R1349" s="2">
        <f t="shared" si="212"/>
        <v>5.1777592982407183</v>
      </c>
      <c r="S1349" s="3">
        <f>1-R1349/MAX(R$2:R1349)</f>
        <v>0.18490203887063705</v>
      </c>
    </row>
    <row r="1350" spans="1:19" x14ac:dyDescent="0.15">
      <c r="A1350" s="1">
        <v>40381</v>
      </c>
      <c r="B1350">
        <v>2738.03</v>
      </c>
      <c r="C1350">
        <v>2783.14</v>
      </c>
      <c r="D1350">
        <v>2734.07</v>
      </c>
      <c r="E1350" s="2">
        <v>2781.29</v>
      </c>
      <c r="F1350" s="16">
        <v>63576604672</v>
      </c>
      <c r="G1350" s="3">
        <f t="shared" si="210"/>
        <v>1.236109240608152E-2</v>
      </c>
      <c r="H1350" s="3">
        <f>1-E1350/MAX(E$2:E1350)</f>
        <v>0.526766147144899</v>
      </c>
      <c r="I1350" s="2">
        <f t="shared" si="213"/>
        <v>2756.7066666666665</v>
      </c>
      <c r="J1350" s="2">
        <f t="shared" si="206"/>
        <v>2696.2066666666665</v>
      </c>
      <c r="K1350" s="2">
        <f t="shared" si="207"/>
        <v>2662.0966666666668</v>
      </c>
      <c r="L1350" s="2">
        <f t="shared" si="208"/>
        <v>2657.0591666666664</v>
      </c>
      <c r="M1350" s="2">
        <f t="shared" si="209"/>
        <v>2715.8214583333333</v>
      </c>
      <c r="N1350" s="2">
        <f t="shared" si="214"/>
        <v>2678.3257638888886</v>
      </c>
      <c r="O1350" s="4" t="str">
        <f t="shared" si="215"/>
        <v>买</v>
      </c>
      <c r="P1350" s="4" t="str">
        <f t="shared" si="211"/>
        <v/>
      </c>
      <c r="Q1350" s="3">
        <f>IF(O1349="买",E1350/E1349-1,0)-IF(P1350=1,计算结果!B$17,0)</f>
        <v>1.236109240608152E-2</v>
      </c>
      <c r="R1350" s="2">
        <f t="shared" si="212"/>
        <v>5.2417620593827197</v>
      </c>
      <c r="S1350" s="3">
        <f>1-R1350/MAX(R$2:R1350)</f>
        <v>0.1748265376531084</v>
      </c>
    </row>
    <row r="1351" spans="1:19" x14ac:dyDescent="0.15">
      <c r="A1351" s="1">
        <v>40382</v>
      </c>
      <c r="B1351">
        <v>2787.52</v>
      </c>
      <c r="C1351">
        <v>2806.98</v>
      </c>
      <c r="D1351">
        <v>2769.44</v>
      </c>
      <c r="E1351" s="2">
        <v>2793.08</v>
      </c>
      <c r="F1351" s="16">
        <v>70423339008</v>
      </c>
      <c r="G1351" s="3">
        <f t="shared" si="210"/>
        <v>4.2390401576246628E-3</v>
      </c>
      <c r="H1351" s="3">
        <f>1-E1351/MAX(E$2:E1351)</f>
        <v>0.52476008983869871</v>
      </c>
      <c r="I1351" s="2">
        <f t="shared" si="213"/>
        <v>2773.9</v>
      </c>
      <c r="J1351" s="2">
        <f t="shared" si="206"/>
        <v>2726.9666666666667</v>
      </c>
      <c r="K1351" s="2">
        <f t="shared" si="207"/>
        <v>2679.8133333333335</v>
      </c>
      <c r="L1351" s="2">
        <f t="shared" si="208"/>
        <v>2657.5766666666668</v>
      </c>
      <c r="M1351" s="2">
        <f t="shared" si="209"/>
        <v>2713.8666666666668</v>
      </c>
      <c r="N1351" s="2">
        <f t="shared" si="214"/>
        <v>2683.7522222222224</v>
      </c>
      <c r="O1351" s="4" t="str">
        <f t="shared" si="215"/>
        <v>买</v>
      </c>
      <c r="P1351" s="4" t="str">
        <f t="shared" si="211"/>
        <v/>
      </c>
      <c r="Q1351" s="3">
        <f>IF(O1350="买",E1351/E1350-1,0)-IF(P1351=1,计算结果!B$17,0)</f>
        <v>4.2390401576246628E-3</v>
      </c>
      <c r="R1351" s="2">
        <f t="shared" si="212"/>
        <v>5.2639820992491559</v>
      </c>
      <c r="S1351" s="3">
        <f>1-R1351/MAX(R$2:R1351)</f>
        <v>0.17132859420921387</v>
      </c>
    </row>
    <row r="1352" spans="1:19" x14ac:dyDescent="0.15">
      <c r="A1352" s="1">
        <v>40385</v>
      </c>
      <c r="B1352">
        <v>2798.76</v>
      </c>
      <c r="C1352">
        <v>2811.95</v>
      </c>
      <c r="D1352">
        <v>2775.78</v>
      </c>
      <c r="E1352" s="2">
        <v>2811.05</v>
      </c>
      <c r="F1352" s="16">
        <v>59848904704</v>
      </c>
      <c r="G1352" s="3">
        <f t="shared" si="210"/>
        <v>6.4337577154969239E-3</v>
      </c>
      <c r="H1352" s="3">
        <f>1-E1352/MAX(E$2:E1352)</f>
        <v>0.52170251139998636</v>
      </c>
      <c r="I1352" s="2">
        <f t="shared" si="213"/>
        <v>2795.14</v>
      </c>
      <c r="J1352" s="2">
        <f t="shared" ref="J1352:J1415" si="216">AVERAGE(E1347:E1352)</f>
        <v>2759.4533333333334</v>
      </c>
      <c r="K1352" s="2">
        <f t="shared" si="207"/>
        <v>2699.4075000000003</v>
      </c>
      <c r="L1352" s="2">
        <f t="shared" si="208"/>
        <v>2658.7154166666669</v>
      </c>
      <c r="M1352" s="2">
        <f t="shared" si="209"/>
        <v>2712.6797916666669</v>
      </c>
      <c r="N1352" s="2">
        <f t="shared" si="214"/>
        <v>2690.2675694444447</v>
      </c>
      <c r="O1352" s="4" t="str">
        <f t="shared" si="215"/>
        <v>买</v>
      </c>
      <c r="P1352" s="4" t="str">
        <f t="shared" si="211"/>
        <v/>
      </c>
      <c r="Q1352" s="3">
        <f>IF(O1351="买",E1352/E1351-1,0)-IF(P1352=1,计算结果!B$17,0)</f>
        <v>6.4337577154969239E-3</v>
      </c>
      <c r="R1352" s="2">
        <f t="shared" si="212"/>
        <v>5.2978492846944381</v>
      </c>
      <c r="S1352" s="3">
        <f>1-R1352/MAX(R$2:R1352)</f>
        <v>0.16599712315859561</v>
      </c>
    </row>
    <row r="1353" spans="1:19" x14ac:dyDescent="0.15">
      <c r="A1353" s="1">
        <v>40386</v>
      </c>
      <c r="B1353">
        <v>2803.75</v>
      </c>
      <c r="C1353">
        <v>2812.21</v>
      </c>
      <c r="D1353">
        <v>2785.37</v>
      </c>
      <c r="E1353" s="2">
        <v>2795.72</v>
      </c>
      <c r="F1353" s="16">
        <v>55963992064</v>
      </c>
      <c r="G1353" s="3">
        <f t="shared" si="210"/>
        <v>-5.4534782376692847E-3</v>
      </c>
      <c r="H1353" s="3">
        <f>1-E1353/MAX(E$2:E1353)</f>
        <v>0.52431089634519834</v>
      </c>
      <c r="I1353" s="2">
        <f t="shared" si="213"/>
        <v>2799.9500000000003</v>
      </c>
      <c r="J1353" s="2">
        <f t="shared" si="216"/>
        <v>2778.3283333333334</v>
      </c>
      <c r="K1353" s="2">
        <f t="shared" si="207"/>
        <v>2711.7925000000005</v>
      </c>
      <c r="L1353" s="2">
        <f t="shared" si="208"/>
        <v>2660.2662500000001</v>
      </c>
      <c r="M1353" s="2">
        <f t="shared" si="209"/>
        <v>2714.3672916666669</v>
      </c>
      <c r="N1353" s="2">
        <f t="shared" si="214"/>
        <v>2695.4753472222224</v>
      </c>
      <c r="O1353" s="4" t="str">
        <f t="shared" si="215"/>
        <v>买</v>
      </c>
      <c r="P1353" s="4" t="str">
        <f t="shared" si="211"/>
        <v/>
      </c>
      <c r="Q1353" s="3">
        <f>IF(O1352="买",E1353/E1352-1,0)-IF(P1353=1,计算结果!B$17,0)</f>
        <v>-5.4534782376692847E-3</v>
      </c>
      <c r="R1353" s="2">
        <f t="shared" si="212"/>
        <v>5.2689575789139056</v>
      </c>
      <c r="S1353" s="3">
        <f>1-R1353/MAX(R$2:R1353)</f>
        <v>0.17054533969760377</v>
      </c>
    </row>
    <row r="1354" spans="1:19" x14ac:dyDescent="0.15">
      <c r="A1354" s="1">
        <v>40387</v>
      </c>
      <c r="B1354">
        <v>2796.48</v>
      </c>
      <c r="C1354">
        <v>2866.4</v>
      </c>
      <c r="D1354">
        <v>2784.16</v>
      </c>
      <c r="E1354" s="2">
        <v>2863.72</v>
      </c>
      <c r="F1354" s="16">
        <v>84516847616</v>
      </c>
      <c r="G1354" s="3">
        <f t="shared" si="210"/>
        <v>2.4322893565879244E-2</v>
      </c>
      <c r="H1354" s="3">
        <f>1-E1354/MAX(E$2:E1354)</f>
        <v>0.51274076090655418</v>
      </c>
      <c r="I1354" s="2">
        <f t="shared" si="213"/>
        <v>2823.4966666666664</v>
      </c>
      <c r="J1354" s="2">
        <f t="shared" si="216"/>
        <v>2798.6983333333333</v>
      </c>
      <c r="K1354" s="2">
        <f t="shared" si="207"/>
        <v>2727.4175000000005</v>
      </c>
      <c r="L1354" s="2">
        <f t="shared" si="208"/>
        <v>2664.6920833333338</v>
      </c>
      <c r="M1354" s="2">
        <f t="shared" si="209"/>
        <v>2716.291666666667</v>
      </c>
      <c r="N1354" s="2">
        <f t="shared" si="214"/>
        <v>2702.8004166666674</v>
      </c>
      <c r="O1354" s="4" t="str">
        <f t="shared" si="215"/>
        <v>买</v>
      </c>
      <c r="P1354" s="4" t="str">
        <f t="shared" si="211"/>
        <v/>
      </c>
      <c r="Q1354" s="3">
        <f>IF(O1353="买",E1354/E1353-1,0)-IF(P1354=1,计算结果!B$17,0)</f>
        <v>2.4322893565879244E-2</v>
      </c>
      <c r="R1354" s="2">
        <f t="shared" si="212"/>
        <v>5.3971138733089612</v>
      </c>
      <c r="S1354" s="3">
        <f>1-R1354/MAX(R$2:R1354)</f>
        <v>0.150370602277346</v>
      </c>
    </row>
    <row r="1355" spans="1:19" x14ac:dyDescent="0.15">
      <c r="A1355" s="1">
        <v>40388</v>
      </c>
      <c r="B1355">
        <v>2866.77</v>
      </c>
      <c r="C1355">
        <v>2888.6</v>
      </c>
      <c r="D1355">
        <v>2852</v>
      </c>
      <c r="E1355" s="2">
        <v>2877.98</v>
      </c>
      <c r="F1355" s="16">
        <v>92278226944</v>
      </c>
      <c r="G1355" s="3">
        <f t="shared" si="210"/>
        <v>4.9795371055829651E-3</v>
      </c>
      <c r="H1355" s="3">
        <f>1-E1355/MAX(E$2:E1355)</f>
        <v>0.51031443544545019</v>
      </c>
      <c r="I1355" s="2">
        <f t="shared" si="213"/>
        <v>2845.8066666666668</v>
      </c>
      <c r="J1355" s="2">
        <f t="shared" si="216"/>
        <v>2820.4733333333334</v>
      </c>
      <c r="K1355" s="2">
        <f t="shared" si="207"/>
        <v>2747.7000000000003</v>
      </c>
      <c r="L1355" s="2">
        <f t="shared" si="208"/>
        <v>2670.5958333333333</v>
      </c>
      <c r="M1355" s="2">
        <f t="shared" si="209"/>
        <v>2718.7043750000003</v>
      </c>
      <c r="N1355" s="2">
        <f t="shared" si="214"/>
        <v>2712.3334027777778</v>
      </c>
      <c r="O1355" s="4" t="str">
        <f t="shared" si="215"/>
        <v>买</v>
      </c>
      <c r="P1355" s="4" t="str">
        <f t="shared" si="211"/>
        <v/>
      </c>
      <c r="Q1355" s="3">
        <f>IF(O1354="买",E1355/E1354-1,0)-IF(P1355=1,计算结果!B$17,0)</f>
        <v>4.9795371055829651E-3</v>
      </c>
      <c r="R1355" s="2">
        <f t="shared" si="212"/>
        <v>5.4239890021041601</v>
      </c>
      <c r="S1355" s="3">
        <f>1-R1355/MAX(R$2:R1355)</f>
        <v>0.14613984116539191</v>
      </c>
    </row>
    <row r="1356" spans="1:19" x14ac:dyDescent="0.15">
      <c r="A1356" s="1">
        <v>40389</v>
      </c>
      <c r="B1356">
        <v>2871.48</v>
      </c>
      <c r="C1356">
        <v>2876.14</v>
      </c>
      <c r="D1356">
        <v>2844.68</v>
      </c>
      <c r="E1356" s="2">
        <v>2868.85</v>
      </c>
      <c r="F1356" s="16">
        <v>65224482816</v>
      </c>
      <c r="G1356" s="3">
        <f t="shared" si="210"/>
        <v>-3.1723639497147627E-3</v>
      </c>
      <c r="H1356" s="3">
        <f>1-E1356/MAX(E$2:E1356)</f>
        <v>0.5118678962771388</v>
      </c>
      <c r="I1356" s="2">
        <f t="shared" si="213"/>
        <v>2870.1833333333329</v>
      </c>
      <c r="J1356" s="2">
        <f t="shared" si="216"/>
        <v>2835.0666666666662</v>
      </c>
      <c r="K1356" s="2">
        <f t="shared" si="207"/>
        <v>2765.6366666666668</v>
      </c>
      <c r="L1356" s="2">
        <f t="shared" si="208"/>
        <v>2676.9320833333336</v>
      </c>
      <c r="M1356" s="2">
        <f t="shared" si="209"/>
        <v>2721.6800000000007</v>
      </c>
      <c r="N1356" s="2">
        <f t="shared" si="214"/>
        <v>2721.4162500000002</v>
      </c>
      <c r="O1356" s="4" t="str">
        <f t="shared" si="215"/>
        <v>买</v>
      </c>
      <c r="P1356" s="4" t="str">
        <f t="shared" si="211"/>
        <v/>
      </c>
      <c r="Q1356" s="3">
        <f>IF(O1355="买",E1356/E1355-1,0)-IF(P1356=1,计算结果!B$17,0)</f>
        <v>-3.1723639497147627E-3</v>
      </c>
      <c r="R1356" s="2">
        <f t="shared" si="212"/>
        <v>5.4067821349302356</v>
      </c>
      <c r="S1356" s="3">
        <f>1-R1356/MAX(R$2:R1356)</f>
        <v>0.14884859635137659</v>
      </c>
    </row>
    <row r="1357" spans="1:19" x14ac:dyDescent="0.15">
      <c r="A1357" s="1">
        <v>40392</v>
      </c>
      <c r="B1357">
        <v>2868.28</v>
      </c>
      <c r="C1357">
        <v>2922.61</v>
      </c>
      <c r="D1357">
        <v>2867.45</v>
      </c>
      <c r="E1357" s="2">
        <v>2917.27</v>
      </c>
      <c r="F1357" s="16">
        <v>73569075200</v>
      </c>
      <c r="G1357" s="3">
        <f t="shared" si="210"/>
        <v>1.6877843038151097E-2</v>
      </c>
      <c r="H1357" s="3">
        <f>1-E1357/MAX(E$2:E1357)</f>
        <v>0.50362927924862178</v>
      </c>
      <c r="I1357" s="2">
        <f t="shared" si="213"/>
        <v>2888.0333333333333</v>
      </c>
      <c r="J1357" s="2">
        <f t="shared" si="216"/>
        <v>2855.7649999999999</v>
      </c>
      <c r="K1357" s="2">
        <f t="shared" si="207"/>
        <v>2791.3658333333333</v>
      </c>
      <c r="L1357" s="2">
        <f t="shared" si="208"/>
        <v>2690.4841666666671</v>
      </c>
      <c r="M1357" s="2">
        <f t="shared" si="209"/>
        <v>2724.773333333334</v>
      </c>
      <c r="N1357" s="2">
        <f t="shared" si="214"/>
        <v>2735.5411111111116</v>
      </c>
      <c r="O1357" s="4" t="str">
        <f t="shared" si="215"/>
        <v>买</v>
      </c>
      <c r="P1357" s="4" t="str">
        <f t="shared" si="211"/>
        <v/>
      </c>
      <c r="Q1357" s="3">
        <f>IF(O1356="买",E1357/E1356-1,0)-IF(P1357=1,计算结果!B$17,0)</f>
        <v>1.6877843038151097E-2</v>
      </c>
      <c r="R1357" s="2">
        <f t="shared" si="212"/>
        <v>5.4980369551450679</v>
      </c>
      <c r="S1357" s="3">
        <f>1-R1357/MAX(R$2:R1357)</f>
        <v>0.13448299655889306</v>
      </c>
    </row>
    <row r="1358" spans="1:19" x14ac:dyDescent="0.15">
      <c r="A1358" s="1">
        <v>40393</v>
      </c>
      <c r="B1358">
        <v>2925.25</v>
      </c>
      <c r="C1358">
        <v>2929.61</v>
      </c>
      <c r="D1358">
        <v>2865.76</v>
      </c>
      <c r="E1358" s="2">
        <v>2865.97</v>
      </c>
      <c r="F1358" s="16">
        <v>86870573056</v>
      </c>
      <c r="G1358" s="3">
        <f t="shared" si="210"/>
        <v>-1.7584933859395968E-2</v>
      </c>
      <c r="H1358" s="3">
        <f>1-E1358/MAX(E$2:E1358)</f>
        <v>0.51235792554277548</v>
      </c>
      <c r="I1358" s="2">
        <f t="shared" si="213"/>
        <v>2884.03</v>
      </c>
      <c r="J1358" s="2">
        <f t="shared" si="216"/>
        <v>2864.9183333333335</v>
      </c>
      <c r="K1358" s="2">
        <f t="shared" ref="K1358:K1421" si="217">AVERAGE(E1347:E1358)</f>
        <v>2812.1858333333334</v>
      </c>
      <c r="L1358" s="2">
        <f t="shared" si="208"/>
        <v>2703.1050000000005</v>
      </c>
      <c r="M1358" s="2">
        <f t="shared" si="209"/>
        <v>2724.617083333334</v>
      </c>
      <c r="N1358" s="2">
        <f t="shared" si="214"/>
        <v>2746.6359722222228</v>
      </c>
      <c r="O1358" s="4" t="str">
        <f t="shared" si="215"/>
        <v>买</v>
      </c>
      <c r="P1358" s="4" t="str">
        <f t="shared" si="211"/>
        <v/>
      </c>
      <c r="Q1358" s="3">
        <f>IF(O1357="买",E1358/E1357-1,0)-IF(P1358=1,计算结果!B$17,0)</f>
        <v>-1.7584933859395968E-2</v>
      </c>
      <c r="R1358" s="2">
        <f t="shared" si="212"/>
        <v>5.4013543389323271</v>
      </c>
      <c r="S1358" s="3">
        <f>1-R1358/MAX(R$2:R1358)</f>
        <v>0.14970305581858756</v>
      </c>
    </row>
    <row r="1359" spans="1:19" x14ac:dyDescent="0.15">
      <c r="A1359" s="1">
        <v>40394</v>
      </c>
      <c r="B1359">
        <v>2858.35</v>
      </c>
      <c r="C1359">
        <v>2876.59</v>
      </c>
      <c r="D1359">
        <v>2818.25</v>
      </c>
      <c r="E1359" s="2">
        <v>2876.43</v>
      </c>
      <c r="F1359" s="16">
        <v>75670142976</v>
      </c>
      <c r="G1359" s="3">
        <f t="shared" si="210"/>
        <v>3.6497241771547007E-3</v>
      </c>
      <c r="H1359" s="3">
        <f>1-E1359/MAX(E$2:E1359)</f>
        <v>0.51057816647383114</v>
      </c>
      <c r="I1359" s="2">
        <f t="shared" si="213"/>
        <v>2886.5566666666668</v>
      </c>
      <c r="J1359" s="2">
        <f t="shared" si="216"/>
        <v>2878.3699999999994</v>
      </c>
      <c r="K1359" s="2">
        <f t="shared" si="217"/>
        <v>2828.3491666666669</v>
      </c>
      <c r="L1359" s="2">
        <f t="shared" si="208"/>
        <v>2717.7033333333338</v>
      </c>
      <c r="M1359" s="2">
        <f t="shared" si="209"/>
        <v>2725.9189583333332</v>
      </c>
      <c r="N1359" s="2">
        <f t="shared" si="214"/>
        <v>2757.3238194444443</v>
      </c>
      <c r="O1359" s="4" t="str">
        <f t="shared" si="215"/>
        <v>买</v>
      </c>
      <c r="P1359" s="4" t="str">
        <f t="shared" si="211"/>
        <v/>
      </c>
      <c r="Q1359" s="3">
        <f>IF(O1358="买",E1359/E1358-1,0)-IF(P1359=1,计算结果!B$17,0)</f>
        <v>3.6497241771547007E-3</v>
      </c>
      <c r="R1359" s="2">
        <f t="shared" si="212"/>
        <v>5.4210677924525079</v>
      </c>
      <c r="S1359" s="3">
        <f>1-R1359/MAX(R$2:R1359)</f>
        <v>0.14659970650364784</v>
      </c>
    </row>
    <row r="1360" spans="1:19" x14ac:dyDescent="0.15">
      <c r="A1360" s="1">
        <v>40395</v>
      </c>
      <c r="B1360">
        <v>2874.66</v>
      </c>
      <c r="C1360">
        <v>2877.31</v>
      </c>
      <c r="D1360">
        <v>2833.67</v>
      </c>
      <c r="E1360" s="2">
        <v>2850.83</v>
      </c>
      <c r="F1360" s="16">
        <v>73038454784</v>
      </c>
      <c r="G1360" s="3">
        <f t="shared" si="210"/>
        <v>-8.899921082730966E-3</v>
      </c>
      <c r="H1360" s="3">
        <f>1-E1360/MAX(E$2:E1360)</f>
        <v>0.51493398216837949</v>
      </c>
      <c r="I1360" s="2">
        <f t="shared" si="213"/>
        <v>2864.41</v>
      </c>
      <c r="J1360" s="2">
        <f t="shared" si="216"/>
        <v>2876.2216666666668</v>
      </c>
      <c r="K1360" s="2">
        <f t="shared" si="217"/>
        <v>2837.4599999999996</v>
      </c>
      <c r="L1360" s="2">
        <f t="shared" si="208"/>
        <v>2730.9004166666673</v>
      </c>
      <c r="M1360" s="2">
        <f t="shared" si="209"/>
        <v>2726.6875000000005</v>
      </c>
      <c r="N1360" s="2">
        <f t="shared" si="214"/>
        <v>2765.015972222222</v>
      </c>
      <c r="O1360" s="4" t="str">
        <f t="shared" si="215"/>
        <v>买</v>
      </c>
      <c r="P1360" s="4" t="str">
        <f t="shared" si="211"/>
        <v/>
      </c>
      <c r="Q1360" s="3">
        <f>IF(O1359="买",E1360/E1359-1,0)-IF(P1360=1,计算结果!B$17,0)</f>
        <v>-8.899921082730966E-3</v>
      </c>
      <c r="R1360" s="2">
        <f t="shared" si="212"/>
        <v>5.3728207169155464</v>
      </c>
      <c r="S1360" s="3">
        <f>1-R1360/MAX(R$2:R1360)</f>
        <v>0.15419490176774475</v>
      </c>
    </row>
    <row r="1361" spans="1:19" x14ac:dyDescent="0.15">
      <c r="A1361" s="1">
        <v>40396</v>
      </c>
      <c r="B1361">
        <v>2848.16</v>
      </c>
      <c r="C1361">
        <v>2898.53</v>
      </c>
      <c r="D1361">
        <v>2821.03</v>
      </c>
      <c r="E1361" s="2">
        <v>2897.66</v>
      </c>
      <c r="F1361" s="16">
        <v>82145148928</v>
      </c>
      <c r="G1361" s="3">
        <f t="shared" si="210"/>
        <v>1.6426795003560368E-2</v>
      </c>
      <c r="H1361" s="3">
        <f>1-E1361/MAX(E$2:E1361)</f>
        <v>0.50696590213026616</v>
      </c>
      <c r="I1361" s="2">
        <f t="shared" si="213"/>
        <v>2874.9733333333334</v>
      </c>
      <c r="J1361" s="2">
        <f t="shared" si="216"/>
        <v>2879.501666666667</v>
      </c>
      <c r="K1361" s="2">
        <f t="shared" si="217"/>
        <v>2849.9875000000006</v>
      </c>
      <c r="L1361" s="2">
        <f t="shared" si="208"/>
        <v>2746.9425000000006</v>
      </c>
      <c r="M1361" s="2">
        <f t="shared" si="209"/>
        <v>2727.4725000000003</v>
      </c>
      <c r="N1361" s="2">
        <f t="shared" si="214"/>
        <v>2774.8008333333341</v>
      </c>
      <c r="O1361" s="4" t="str">
        <f t="shared" si="215"/>
        <v>买</v>
      </c>
      <c r="P1361" s="4" t="str">
        <f t="shared" si="211"/>
        <v/>
      </c>
      <c r="Q1361" s="3">
        <f>IF(O1360="买",E1361/E1360-1,0)-IF(P1361=1,计算结果!B$17,0)</f>
        <v>1.6426795003560368E-2</v>
      </c>
      <c r="R1361" s="2">
        <f t="shared" si="212"/>
        <v>5.4610789414232004</v>
      </c>
      <c r="S1361" s="3">
        <f>1-R1361/MAX(R$2:R1361)</f>
        <v>0.14030103480611722</v>
      </c>
    </row>
    <row r="1362" spans="1:19" x14ac:dyDescent="0.15">
      <c r="A1362" s="1">
        <v>40399</v>
      </c>
      <c r="B1362">
        <v>2894.1</v>
      </c>
      <c r="C1362">
        <v>2922.62</v>
      </c>
      <c r="D1362">
        <v>2888.04</v>
      </c>
      <c r="E1362" s="2">
        <v>2918.24</v>
      </c>
      <c r="F1362" s="16">
        <v>83431981056</v>
      </c>
      <c r="G1362" s="3">
        <f t="shared" si="210"/>
        <v>7.1022825314219773E-3</v>
      </c>
      <c r="H1362" s="3">
        <f>1-E1362/MAX(E$2:E1362)</f>
        <v>0.50346423466957058</v>
      </c>
      <c r="I1362" s="2">
        <f t="shared" si="213"/>
        <v>2888.91</v>
      </c>
      <c r="J1362" s="2">
        <f t="shared" si="216"/>
        <v>2887.7333333333336</v>
      </c>
      <c r="K1362" s="2">
        <f t="shared" si="217"/>
        <v>2861.4</v>
      </c>
      <c r="L1362" s="2">
        <f t="shared" si="208"/>
        <v>2761.7483333333344</v>
      </c>
      <c r="M1362" s="2">
        <f t="shared" si="209"/>
        <v>2728.887916666667</v>
      </c>
      <c r="N1362" s="2">
        <f t="shared" si="214"/>
        <v>2784.0120833333335</v>
      </c>
      <c r="O1362" s="4" t="str">
        <f t="shared" si="215"/>
        <v>买</v>
      </c>
      <c r="P1362" s="4" t="str">
        <f t="shared" si="211"/>
        <v/>
      </c>
      <c r="Q1362" s="3">
        <f>IF(O1361="买",E1362/E1361-1,0)-IF(P1362=1,计算结果!B$17,0)</f>
        <v>7.1022825314219773E-3</v>
      </c>
      <c r="R1362" s="2">
        <f t="shared" si="212"/>
        <v>5.4998650669915872</v>
      </c>
      <c r="S1362" s="3">
        <f>1-R1362/MAX(R$2:R1362)</f>
        <v>0.1341952098633391</v>
      </c>
    </row>
    <row r="1363" spans="1:19" x14ac:dyDescent="0.15">
      <c r="A1363" s="1">
        <v>40400</v>
      </c>
      <c r="B1363">
        <v>2920.4</v>
      </c>
      <c r="C1363">
        <v>2925.3</v>
      </c>
      <c r="D1363">
        <v>2832.08</v>
      </c>
      <c r="E1363" s="2">
        <v>2832.64</v>
      </c>
      <c r="F1363" s="16">
        <v>84283703296</v>
      </c>
      <c r="G1363" s="3">
        <f t="shared" si="210"/>
        <v>-2.9332748505948802E-2</v>
      </c>
      <c r="H1363" s="3">
        <f>1-E1363/MAX(E$2:E1363)</f>
        <v>0.51802899339821684</v>
      </c>
      <c r="I1363" s="2">
        <f t="shared" si="213"/>
        <v>2882.8466666666664</v>
      </c>
      <c r="J1363" s="2">
        <f t="shared" si="216"/>
        <v>2873.6283333333336</v>
      </c>
      <c r="K1363" s="2">
        <f t="shared" si="217"/>
        <v>2864.6966666666667</v>
      </c>
      <c r="L1363" s="2">
        <f t="shared" si="208"/>
        <v>2772.2550000000006</v>
      </c>
      <c r="M1363" s="2">
        <f t="shared" si="209"/>
        <v>2730.1250000000005</v>
      </c>
      <c r="N1363" s="2">
        <f t="shared" si="214"/>
        <v>2789.0255555555559</v>
      </c>
      <c r="O1363" s="4" t="str">
        <f t="shared" si="215"/>
        <v>买</v>
      </c>
      <c r="P1363" s="4" t="str">
        <f t="shared" si="211"/>
        <v/>
      </c>
      <c r="Q1363" s="3">
        <f>IF(O1362="买",E1363/E1362-1,0)-IF(P1363=1,计算结果!B$17,0)</f>
        <v>-2.9332748505948802E-2</v>
      </c>
      <c r="R1363" s="2">
        <f t="shared" si="212"/>
        <v>5.3385389081648693</v>
      </c>
      <c r="S1363" s="3">
        <f>1-R1363/MAX(R$2:R1363)</f>
        <v>0.15959164402766368</v>
      </c>
    </row>
    <row r="1364" spans="1:19" x14ac:dyDescent="0.15">
      <c r="A1364" s="1">
        <v>40401</v>
      </c>
      <c r="B1364">
        <v>2823.15</v>
      </c>
      <c r="C1364">
        <v>2864.36</v>
      </c>
      <c r="D1364">
        <v>2823.15</v>
      </c>
      <c r="E1364" s="2">
        <v>2850.21</v>
      </c>
      <c r="F1364" s="16">
        <v>58786304000</v>
      </c>
      <c r="G1364" s="3">
        <f t="shared" si="210"/>
        <v>6.2026943063715478E-3</v>
      </c>
      <c r="H1364" s="3">
        <f>1-E1364/MAX(E$2:E1364)</f>
        <v>0.51503947457973176</v>
      </c>
      <c r="I1364" s="2">
        <f t="shared" si="213"/>
        <v>2867.03</v>
      </c>
      <c r="J1364" s="2">
        <f t="shared" si="216"/>
        <v>2871.0016666666666</v>
      </c>
      <c r="K1364" s="2">
        <f t="shared" si="217"/>
        <v>2867.9600000000005</v>
      </c>
      <c r="L1364" s="2">
        <f t="shared" si="208"/>
        <v>2783.6837500000001</v>
      </c>
      <c r="M1364" s="2">
        <f t="shared" si="209"/>
        <v>2732.3343750000004</v>
      </c>
      <c r="N1364" s="2">
        <f t="shared" si="214"/>
        <v>2794.6593750000006</v>
      </c>
      <c r="O1364" s="4" t="str">
        <f t="shared" si="215"/>
        <v>买</v>
      </c>
      <c r="P1364" s="4" t="str">
        <f t="shared" si="211"/>
        <v/>
      </c>
      <c r="Q1364" s="3">
        <f>IF(O1363="买",E1364/E1363-1,0)-IF(P1364=1,计算结果!B$17,0)</f>
        <v>6.2026943063715478E-3</v>
      </c>
      <c r="R1364" s="2">
        <f t="shared" si="212"/>
        <v>5.3716522330548866</v>
      </c>
      <c r="S1364" s="3">
        <f>1-R1364/MAX(R$2:R1364)</f>
        <v>0.1543788479030469</v>
      </c>
    </row>
    <row r="1365" spans="1:19" x14ac:dyDescent="0.15">
      <c r="A1365" s="1">
        <v>40402</v>
      </c>
      <c r="B1365">
        <v>2822.79</v>
      </c>
      <c r="C1365">
        <v>2860.37</v>
      </c>
      <c r="D1365">
        <v>2810.1</v>
      </c>
      <c r="E1365" s="2">
        <v>2816.39</v>
      </c>
      <c r="F1365" s="16">
        <v>65825611776</v>
      </c>
      <c r="G1365" s="3">
        <f t="shared" si="210"/>
        <v>-1.1865792345125525E-2</v>
      </c>
      <c r="H1365" s="3">
        <f>1-E1365/MAX(E$2:E1365)</f>
        <v>0.52079391546995168</v>
      </c>
      <c r="I1365" s="2">
        <f t="shared" si="213"/>
        <v>2833.08</v>
      </c>
      <c r="J1365" s="2">
        <f t="shared" si="216"/>
        <v>2860.9949999999994</v>
      </c>
      <c r="K1365" s="2">
        <f t="shared" si="217"/>
        <v>2869.6824999999994</v>
      </c>
      <c r="L1365" s="2">
        <f t="shared" si="208"/>
        <v>2790.7374999999997</v>
      </c>
      <c r="M1365" s="2">
        <f t="shared" si="209"/>
        <v>2733.5606250000005</v>
      </c>
      <c r="N1365" s="2">
        <f t="shared" si="214"/>
        <v>2797.9935416666667</v>
      </c>
      <c r="O1365" s="4" t="str">
        <f t="shared" si="215"/>
        <v>买</v>
      </c>
      <c r="P1365" s="4" t="str">
        <f t="shared" si="211"/>
        <v/>
      </c>
      <c r="Q1365" s="3">
        <f>IF(O1364="买",E1365/E1364-1,0)-IF(P1365=1,计算结果!B$17,0)</f>
        <v>-1.1865792345125525E-2</v>
      </c>
      <c r="R1365" s="2">
        <f t="shared" si="212"/>
        <v>5.3079133231072273</v>
      </c>
      <c r="S1365" s="3">
        <f>1-R1365/MAX(R$2:R1365)</f>
        <v>0.16441281289647525</v>
      </c>
    </row>
    <row r="1366" spans="1:19" x14ac:dyDescent="0.15">
      <c r="A1366" s="1">
        <v>40403</v>
      </c>
      <c r="B1366">
        <v>2818.41</v>
      </c>
      <c r="C1366">
        <v>2856.04</v>
      </c>
      <c r="D1366">
        <v>2799.22</v>
      </c>
      <c r="E1366" s="2">
        <v>2855.55</v>
      </c>
      <c r="F1366" s="16">
        <v>62923747328</v>
      </c>
      <c r="G1366" s="3">
        <f t="shared" si="210"/>
        <v>1.3904324330082263E-2</v>
      </c>
      <c r="H1366" s="3">
        <f>1-E1366/MAX(E$2:E1366)</f>
        <v>0.51413087864969709</v>
      </c>
      <c r="I1366" s="2">
        <f t="shared" si="213"/>
        <v>2840.7166666666672</v>
      </c>
      <c r="J1366" s="2">
        <f t="shared" si="216"/>
        <v>2861.7816666666663</v>
      </c>
      <c r="K1366" s="2">
        <f t="shared" si="217"/>
        <v>2869.001666666667</v>
      </c>
      <c r="L1366" s="2">
        <f t="shared" si="208"/>
        <v>2798.2095833333333</v>
      </c>
      <c r="M1366" s="2">
        <f t="shared" si="209"/>
        <v>2736.0495833333339</v>
      </c>
      <c r="N1366" s="2">
        <f t="shared" si="214"/>
        <v>2801.0869444444447</v>
      </c>
      <c r="O1366" s="4" t="str">
        <f t="shared" si="215"/>
        <v>买</v>
      </c>
      <c r="P1366" s="4" t="str">
        <f t="shared" si="211"/>
        <v/>
      </c>
      <c r="Q1366" s="3">
        <f>IF(O1365="买",E1366/E1365-1,0)-IF(P1366=1,计算结果!B$17,0)</f>
        <v>1.3904324330082263E-2</v>
      </c>
      <c r="R1366" s="2">
        <f t="shared" si="212"/>
        <v>5.381716271467675</v>
      </c>
      <c r="S1366" s="3">
        <f>1-R1366/MAX(R$2:R1366)</f>
        <v>0.15279453764092665</v>
      </c>
    </row>
    <row r="1367" spans="1:19" x14ac:dyDescent="0.15">
      <c r="A1367" s="1">
        <v>40406</v>
      </c>
      <c r="B1367">
        <v>2851.22</v>
      </c>
      <c r="C1367">
        <v>2927.69</v>
      </c>
      <c r="D1367">
        <v>2843.02</v>
      </c>
      <c r="E1367" s="2">
        <v>2922.08</v>
      </c>
      <c r="F1367" s="16">
        <v>91427504128</v>
      </c>
      <c r="G1367" s="3">
        <f t="shared" si="210"/>
        <v>2.3298488907565806E-2</v>
      </c>
      <c r="H1367" s="3">
        <f>1-E1367/MAX(E$2:E1367)</f>
        <v>0.5028108623153883</v>
      </c>
      <c r="I1367" s="2">
        <f t="shared" si="213"/>
        <v>2864.6733333333336</v>
      </c>
      <c r="J1367" s="2">
        <f t="shared" si="216"/>
        <v>2865.8516666666669</v>
      </c>
      <c r="K1367" s="2">
        <f t="shared" si="217"/>
        <v>2872.6766666666663</v>
      </c>
      <c r="L1367" s="2">
        <f t="shared" si="208"/>
        <v>2810.1883333333335</v>
      </c>
      <c r="M1367" s="2">
        <f t="shared" si="209"/>
        <v>2739.7514583333336</v>
      </c>
      <c r="N1367" s="2">
        <f t="shared" si="214"/>
        <v>2807.5388194444445</v>
      </c>
      <c r="O1367" s="4" t="str">
        <f t="shared" si="215"/>
        <v>买</v>
      </c>
      <c r="P1367" s="4" t="str">
        <f t="shared" si="211"/>
        <v/>
      </c>
      <c r="Q1367" s="3">
        <f>IF(O1366="买",E1367/E1366-1,0)-IF(P1367=1,计算结果!B$17,0)</f>
        <v>2.3298488907565806E-2</v>
      </c>
      <c r="R1367" s="2">
        <f t="shared" si="212"/>
        <v>5.5071021283221313</v>
      </c>
      <c r="S1367" s="3">
        <f>1-R1367/MAX(R$2:R1367)</f>
        <v>0.13305593057372456</v>
      </c>
    </row>
    <row r="1368" spans="1:19" x14ac:dyDescent="0.15">
      <c r="A1368" s="1">
        <v>40407</v>
      </c>
      <c r="B1368">
        <v>2927.26</v>
      </c>
      <c r="C1368">
        <v>2949.73</v>
      </c>
      <c r="D1368">
        <v>2917.83</v>
      </c>
      <c r="E1368" s="2">
        <v>2942.29</v>
      </c>
      <c r="F1368" s="16">
        <v>86700539904</v>
      </c>
      <c r="G1368" s="3">
        <f t="shared" si="210"/>
        <v>6.9163061928489977E-3</v>
      </c>
      <c r="H1368" s="3">
        <f>1-E1368/MAX(E$2:E1368)</f>
        <v>0.49937215000340296</v>
      </c>
      <c r="I1368" s="2">
        <f t="shared" si="213"/>
        <v>2906.64</v>
      </c>
      <c r="J1368" s="2">
        <f t="shared" si="216"/>
        <v>2869.86</v>
      </c>
      <c r="K1368" s="2">
        <f t="shared" si="217"/>
        <v>2878.7966666666666</v>
      </c>
      <c r="L1368" s="2">
        <f t="shared" si="208"/>
        <v>2822.2166666666667</v>
      </c>
      <c r="M1368" s="2">
        <f t="shared" si="209"/>
        <v>2744.8883333333342</v>
      </c>
      <c r="N1368" s="2">
        <f t="shared" si="214"/>
        <v>2815.300555555556</v>
      </c>
      <c r="O1368" s="4" t="str">
        <f t="shared" si="215"/>
        <v>买</v>
      </c>
      <c r="P1368" s="4" t="str">
        <f t="shared" si="211"/>
        <v/>
      </c>
      <c r="Q1368" s="3">
        <f>IF(O1367="买",E1368/E1367-1,0)-IF(P1368=1,计算结果!B$17,0)</f>
        <v>6.9163061928489977E-3</v>
      </c>
      <c r="R1368" s="2">
        <f t="shared" si="212"/>
        <v>5.5451909328768973</v>
      </c>
      <c r="S1368" s="3">
        <f>1-R1368/MAX(R$2:R1368)</f>
        <v>0.12705987993749801</v>
      </c>
    </row>
    <row r="1369" spans="1:19" x14ac:dyDescent="0.15">
      <c r="A1369" s="1">
        <v>40408</v>
      </c>
      <c r="B1369">
        <v>2945.98</v>
      </c>
      <c r="C1369">
        <v>2962.75</v>
      </c>
      <c r="D1369">
        <v>2924.67</v>
      </c>
      <c r="E1369" s="2">
        <v>2937.36</v>
      </c>
      <c r="F1369" s="16">
        <v>80832364544</v>
      </c>
      <c r="G1369" s="3">
        <f t="shared" si="210"/>
        <v>-1.6755656308521383E-3</v>
      </c>
      <c r="H1369" s="3">
        <f>1-E1369/MAX(E$2:E1369)</f>
        <v>0.50021098482270465</v>
      </c>
      <c r="I1369" s="2">
        <f t="shared" si="213"/>
        <v>2933.91</v>
      </c>
      <c r="J1369" s="2">
        <f t="shared" si="216"/>
        <v>2887.3133333333335</v>
      </c>
      <c r="K1369" s="2">
        <f t="shared" si="217"/>
        <v>2880.4708333333333</v>
      </c>
      <c r="L1369" s="2">
        <f t="shared" si="208"/>
        <v>2835.9183333333331</v>
      </c>
      <c r="M1369" s="2">
        <f t="shared" si="209"/>
        <v>2749.8470833333336</v>
      </c>
      <c r="N1369" s="2">
        <f t="shared" si="214"/>
        <v>2822.0787500000001</v>
      </c>
      <c r="O1369" s="4" t="str">
        <f t="shared" si="215"/>
        <v>买</v>
      </c>
      <c r="P1369" s="4" t="str">
        <f t="shared" si="211"/>
        <v/>
      </c>
      <c r="Q1369" s="3">
        <f>IF(O1368="买",E1369/E1368-1,0)-IF(P1369=1,计算结果!B$17,0)</f>
        <v>-1.6755656308521383E-3</v>
      </c>
      <c r="R1369" s="2">
        <f t="shared" si="212"/>
        <v>5.5358996015332558</v>
      </c>
      <c r="S1369" s="3">
        <f>1-R1369/MAX(R$2:R1369)</f>
        <v>0.12852254840046673</v>
      </c>
    </row>
    <row r="1370" spans="1:19" x14ac:dyDescent="0.15">
      <c r="A1370" s="1">
        <v>40409</v>
      </c>
      <c r="B1370">
        <v>2940.77</v>
      </c>
      <c r="C1370">
        <v>2975.19</v>
      </c>
      <c r="D1370">
        <v>2928.01</v>
      </c>
      <c r="E1370" s="2">
        <v>2955.4</v>
      </c>
      <c r="F1370" s="16">
        <v>91734589440</v>
      </c>
      <c r="G1370" s="3">
        <f t="shared" si="210"/>
        <v>6.1415693003241678E-3</v>
      </c>
      <c r="H1370" s="3">
        <f>1-E1370/MAX(E$2:E1370)</f>
        <v>0.49714149595045254</v>
      </c>
      <c r="I1370" s="2">
        <f t="shared" si="213"/>
        <v>2945.0166666666664</v>
      </c>
      <c r="J1370" s="2">
        <f t="shared" si="216"/>
        <v>2904.8450000000007</v>
      </c>
      <c r="K1370" s="2">
        <f t="shared" si="217"/>
        <v>2887.9233333333336</v>
      </c>
      <c r="L1370" s="2">
        <f t="shared" ref="L1370:L1433" si="218">AVERAGE(E1347:E1370)</f>
        <v>2850.054583333334</v>
      </c>
      <c r="M1370" s="2">
        <f t="shared" si="209"/>
        <v>2753.4568750000003</v>
      </c>
      <c r="N1370" s="2">
        <f t="shared" si="214"/>
        <v>2830.4782638888896</v>
      </c>
      <c r="O1370" s="4" t="str">
        <f t="shared" si="215"/>
        <v>买</v>
      </c>
      <c r="P1370" s="4" t="str">
        <f t="shared" si="211"/>
        <v/>
      </c>
      <c r="Q1370" s="3">
        <f>IF(O1369="买",E1370/E1369-1,0)-IF(P1370=1,计算结果!B$17,0)</f>
        <v>6.1415693003241678E-3</v>
      </c>
      <c r="R1370" s="2">
        <f t="shared" si="212"/>
        <v>5.5698987125757089</v>
      </c>
      <c r="S1370" s="3">
        <f>1-R1370/MAX(R$2:R1370)</f>
        <v>0.12317030923779826</v>
      </c>
    </row>
    <row r="1371" spans="1:19" x14ac:dyDescent="0.15">
      <c r="A1371" s="1">
        <v>40410</v>
      </c>
      <c r="B1371">
        <v>2943.33</v>
      </c>
      <c r="C1371">
        <v>2951.96</v>
      </c>
      <c r="D1371">
        <v>2892.64</v>
      </c>
      <c r="E1371" s="2">
        <v>2898.33</v>
      </c>
      <c r="F1371" s="16">
        <v>82298175488</v>
      </c>
      <c r="G1371" s="3">
        <f t="shared" si="210"/>
        <v>-1.9310414833863532E-2</v>
      </c>
      <c r="H1371" s="3">
        <f>1-E1371/MAX(E$2:E1371)</f>
        <v>0.50685190226638532</v>
      </c>
      <c r="I1371" s="2">
        <f t="shared" si="213"/>
        <v>2930.3633333333332</v>
      </c>
      <c r="J1371" s="2">
        <f t="shared" si="216"/>
        <v>2918.501666666667</v>
      </c>
      <c r="K1371" s="2">
        <f t="shared" si="217"/>
        <v>2889.7483333333334</v>
      </c>
      <c r="L1371" s="2">
        <f t="shared" si="218"/>
        <v>2859.0487500000004</v>
      </c>
      <c r="M1371" s="2">
        <f t="shared" si="209"/>
        <v>2756.5466666666671</v>
      </c>
      <c r="N1371" s="2">
        <f t="shared" si="214"/>
        <v>2835.1145833333335</v>
      </c>
      <c r="O1371" s="4" t="str">
        <f t="shared" si="215"/>
        <v>买</v>
      </c>
      <c r="P1371" s="4" t="str">
        <f t="shared" si="211"/>
        <v/>
      </c>
      <c r="Q1371" s="3">
        <f>IF(O1370="买",E1371/E1370-1,0)-IF(P1371=1,计算结果!B$17,0)</f>
        <v>-1.9310414833863532E-2</v>
      </c>
      <c r="R1371" s="2">
        <f t="shared" si="212"/>
        <v>5.46234165785327</v>
      </c>
      <c r="S1371" s="3">
        <f>1-R1371/MAX(R$2:R1371)</f>
        <v>0.14010225430506462</v>
      </c>
    </row>
    <row r="1372" spans="1:19" x14ac:dyDescent="0.15">
      <c r="A1372" s="1">
        <v>40413</v>
      </c>
      <c r="B1372">
        <v>2895.71</v>
      </c>
      <c r="C1372">
        <v>2920.54</v>
      </c>
      <c r="D1372">
        <v>2886.66</v>
      </c>
      <c r="E1372" s="2">
        <v>2896.19</v>
      </c>
      <c r="F1372" s="16">
        <v>57772777472</v>
      </c>
      <c r="G1372" s="3">
        <f t="shared" si="210"/>
        <v>-7.3835622582651972E-4</v>
      </c>
      <c r="H1372" s="3">
        <f>1-E1372/MAX(E$2:E1372)</f>
        <v>0.50721602123460152</v>
      </c>
      <c r="I1372" s="2">
        <f t="shared" si="213"/>
        <v>2916.64</v>
      </c>
      <c r="J1372" s="2">
        <f t="shared" si="216"/>
        <v>2925.2749999999996</v>
      </c>
      <c r="K1372" s="2">
        <f t="shared" si="217"/>
        <v>2893.5283333333336</v>
      </c>
      <c r="L1372" s="2">
        <f t="shared" si="218"/>
        <v>2865.4941666666668</v>
      </c>
      <c r="M1372" s="2">
        <f t="shared" si="209"/>
        <v>2759.4074999999998</v>
      </c>
      <c r="N1372" s="2">
        <f t="shared" si="214"/>
        <v>2839.4766666666669</v>
      </c>
      <c r="O1372" s="4" t="str">
        <f t="shared" si="215"/>
        <v>买</v>
      </c>
      <c r="P1372" s="4" t="str">
        <f t="shared" si="211"/>
        <v/>
      </c>
      <c r="Q1372" s="3">
        <f>IF(O1371="买",E1372/E1371-1,0)-IF(P1372=1,计算结果!B$17,0)</f>
        <v>-7.3835622582651972E-4</v>
      </c>
      <c r="R1372" s="2">
        <f t="shared" si="212"/>
        <v>5.458308503882602</v>
      </c>
      <c r="S1372" s="3">
        <f>1-R1372/MAX(R$2:R1372)</f>
        <v>0.14073716515917267</v>
      </c>
    </row>
    <row r="1373" spans="1:19" x14ac:dyDescent="0.15">
      <c r="A1373" s="1">
        <v>40414</v>
      </c>
      <c r="B1373">
        <v>2892.13</v>
      </c>
      <c r="C1373">
        <v>2933.12</v>
      </c>
      <c r="D1373">
        <v>2866.8</v>
      </c>
      <c r="E1373" s="2">
        <v>2911.83</v>
      </c>
      <c r="F1373" s="16">
        <v>65036591104</v>
      </c>
      <c r="G1373" s="3">
        <f t="shared" si="210"/>
        <v>5.400198191416905E-3</v>
      </c>
      <c r="H1373" s="3">
        <f>1-E1373/MAX(E$2:E1373)</f>
        <v>0.50455489008371335</v>
      </c>
      <c r="I1373" s="2">
        <f t="shared" si="213"/>
        <v>2902.1166666666668</v>
      </c>
      <c r="J1373" s="2">
        <f t="shared" si="216"/>
        <v>2923.5666666666671</v>
      </c>
      <c r="K1373" s="2">
        <f t="shared" si="217"/>
        <v>2894.709166666667</v>
      </c>
      <c r="L1373" s="2">
        <f t="shared" si="218"/>
        <v>2872.3483333333338</v>
      </c>
      <c r="M1373" s="2">
        <f t="shared" si="209"/>
        <v>2762.9304166666666</v>
      </c>
      <c r="N1373" s="2">
        <f t="shared" si="214"/>
        <v>2843.3293055555555</v>
      </c>
      <c r="O1373" s="4" t="str">
        <f t="shared" si="215"/>
        <v>买</v>
      </c>
      <c r="P1373" s="4" t="str">
        <f t="shared" si="211"/>
        <v/>
      </c>
      <c r="Q1373" s="3">
        <f>IF(O1372="买",E1373/E1372-1,0)-IF(P1373=1,计算结果!B$17,0)</f>
        <v>5.400198191416905E-3</v>
      </c>
      <c r="R1373" s="2">
        <f t="shared" si="212"/>
        <v>5.4877844515934644</v>
      </c>
      <c r="S1373" s="3">
        <f>1-R1373/MAX(R$2:R1373)</f>
        <v>0.13609697555251354</v>
      </c>
    </row>
    <row r="1374" spans="1:19" x14ac:dyDescent="0.15">
      <c r="A1374" s="1">
        <v>40415</v>
      </c>
      <c r="B1374">
        <v>2893.99</v>
      </c>
      <c r="C1374">
        <v>2904.66</v>
      </c>
      <c r="D1374">
        <v>2842.25</v>
      </c>
      <c r="E1374" s="2">
        <v>2843.02</v>
      </c>
      <c r="F1374" s="16">
        <v>67048222720</v>
      </c>
      <c r="G1374" s="3">
        <f t="shared" si="210"/>
        <v>-2.3631187260245268E-2</v>
      </c>
      <c r="H1374" s="3">
        <f>1-E1374/MAX(E$2:E1374)</f>
        <v>0.51626284625331786</v>
      </c>
      <c r="I1374" s="2">
        <f t="shared" si="213"/>
        <v>2883.6800000000003</v>
      </c>
      <c r="J1374" s="2">
        <f t="shared" si="216"/>
        <v>2907.021666666667</v>
      </c>
      <c r="K1374" s="2">
        <f t="shared" si="217"/>
        <v>2888.4408333333326</v>
      </c>
      <c r="L1374" s="2">
        <f t="shared" si="218"/>
        <v>2874.9204166666673</v>
      </c>
      <c r="M1374" s="2">
        <f t="shared" si="209"/>
        <v>2765.9897916666669</v>
      </c>
      <c r="N1374" s="2">
        <f t="shared" si="214"/>
        <v>2843.1170138888888</v>
      </c>
      <c r="O1374" s="4" t="str">
        <f t="shared" si="215"/>
        <v>卖</v>
      </c>
      <c r="P1374" s="4">
        <f t="shared" si="211"/>
        <v>1</v>
      </c>
      <c r="Q1374" s="3">
        <f>IF(O1373="买",E1374/E1373-1,0)-IF(P1374=1,计算结果!B$17,0)</f>
        <v>-2.3631187260245268E-2</v>
      </c>
      <c r="R1374" s="2">
        <f t="shared" si="212"/>
        <v>5.3581015895739972</v>
      </c>
      <c r="S1374" s="3">
        <f>1-R1374/MAX(R$2:R1374)</f>
        <v>0.15651202969792433</v>
      </c>
    </row>
    <row r="1375" spans="1:19" x14ac:dyDescent="0.15">
      <c r="A1375" s="1">
        <v>40416</v>
      </c>
      <c r="B1375">
        <v>2853.1</v>
      </c>
      <c r="C1375">
        <v>2868.88</v>
      </c>
      <c r="D1375">
        <v>2836.13</v>
      </c>
      <c r="E1375" s="2">
        <v>2850.09</v>
      </c>
      <c r="F1375" s="16">
        <v>51862921216</v>
      </c>
      <c r="G1375" s="3">
        <f t="shared" si="210"/>
        <v>2.4867922139133469E-3</v>
      </c>
      <c r="H1375" s="3">
        <f>1-E1375/MAX(E$2:E1375)</f>
        <v>0.51505989246579997</v>
      </c>
      <c r="I1375" s="2">
        <f t="shared" si="213"/>
        <v>2868.3133333333335</v>
      </c>
      <c r="J1375" s="2">
        <f t="shared" si="216"/>
        <v>2892.4766666666669</v>
      </c>
      <c r="K1375" s="2">
        <f t="shared" si="217"/>
        <v>2889.895</v>
      </c>
      <c r="L1375" s="2">
        <f t="shared" si="218"/>
        <v>2877.2958333333336</v>
      </c>
      <c r="M1375" s="2">
        <f t="shared" si="209"/>
        <v>2767.4362500000007</v>
      </c>
      <c r="N1375" s="2">
        <f t="shared" si="214"/>
        <v>2844.8756944444449</v>
      </c>
      <c r="O1375" s="4" t="str">
        <f t="shared" si="215"/>
        <v>买</v>
      </c>
      <c r="P1375" s="4">
        <f t="shared" si="211"/>
        <v>1</v>
      </c>
      <c r="Q1375" s="3">
        <f>IF(O1374="买",E1375/E1374-1,0)-IF(P1375=1,计算结果!B$17,0)</f>
        <v>0</v>
      </c>
      <c r="R1375" s="2">
        <f t="shared" si="212"/>
        <v>5.3581015895739972</v>
      </c>
      <c r="S1375" s="3">
        <f>1-R1375/MAX(R$2:R1375)</f>
        <v>0.15651202969792433</v>
      </c>
    </row>
    <row r="1376" spans="1:19" x14ac:dyDescent="0.15">
      <c r="A1376" s="1">
        <v>40417</v>
      </c>
      <c r="B1376">
        <v>2847.45</v>
      </c>
      <c r="C1376">
        <v>2861.07</v>
      </c>
      <c r="D1376">
        <v>2833.42</v>
      </c>
      <c r="E1376" s="2">
        <v>2858.57</v>
      </c>
      <c r="F1376" s="16">
        <v>46699343872</v>
      </c>
      <c r="G1376" s="3">
        <f t="shared" si="210"/>
        <v>2.9753446382394522E-3</v>
      </c>
      <c r="H1376" s="3">
        <f>1-E1376/MAX(E$2:E1376)</f>
        <v>0.51361702851698077</v>
      </c>
      <c r="I1376" s="2">
        <f t="shared" si="213"/>
        <v>2850.56</v>
      </c>
      <c r="J1376" s="2">
        <f t="shared" si="216"/>
        <v>2876.3383333333336</v>
      </c>
      <c r="K1376" s="2">
        <f t="shared" si="217"/>
        <v>2890.5916666666667</v>
      </c>
      <c r="L1376" s="2">
        <f t="shared" si="218"/>
        <v>2879.2758333333345</v>
      </c>
      <c r="M1376" s="2">
        <f t="shared" si="209"/>
        <v>2768.995625</v>
      </c>
      <c r="N1376" s="2">
        <f t="shared" si="214"/>
        <v>2846.2877083333337</v>
      </c>
      <c r="O1376" s="4" t="str">
        <f t="shared" si="215"/>
        <v>买</v>
      </c>
      <c r="P1376" s="4" t="str">
        <f t="shared" si="211"/>
        <v/>
      </c>
      <c r="Q1376" s="3">
        <f>IF(O1375="买",E1376/E1375-1,0)-IF(P1376=1,计算结果!B$17,0)</f>
        <v>2.9753446382394522E-3</v>
      </c>
      <c r="R1376" s="2">
        <f t="shared" si="212"/>
        <v>5.3740437884096783</v>
      </c>
      <c r="S1376" s="3">
        <f>1-R1376/MAX(R$2:R1376)</f>
        <v>0.15400236228806652</v>
      </c>
    </row>
    <row r="1377" spans="1:19" x14ac:dyDescent="0.15">
      <c r="A1377" s="1">
        <v>40420</v>
      </c>
      <c r="B1377">
        <v>2874.25</v>
      </c>
      <c r="C1377">
        <v>2921.08</v>
      </c>
      <c r="D1377">
        <v>2872.92</v>
      </c>
      <c r="E1377" s="2">
        <v>2915.01</v>
      </c>
      <c r="F1377" s="16">
        <v>77341614080</v>
      </c>
      <c r="G1377" s="3">
        <f t="shared" si="210"/>
        <v>1.9744137803167305E-2</v>
      </c>
      <c r="H1377" s="3">
        <f>1-E1377/MAX(E$2:E1377)</f>
        <v>0.50401381610290608</v>
      </c>
      <c r="I1377" s="2">
        <f t="shared" si="213"/>
        <v>2874.5566666666668</v>
      </c>
      <c r="J1377" s="2">
        <f t="shared" si="216"/>
        <v>2879.1183333333333</v>
      </c>
      <c r="K1377" s="2">
        <f t="shared" si="217"/>
        <v>2898.81</v>
      </c>
      <c r="L1377" s="2">
        <f t="shared" si="218"/>
        <v>2884.2462500000001</v>
      </c>
      <c r="M1377" s="2">
        <f t="shared" si="209"/>
        <v>2772.2562500000004</v>
      </c>
      <c r="N1377" s="2">
        <f t="shared" si="214"/>
        <v>2851.7708333333335</v>
      </c>
      <c r="O1377" s="4" t="str">
        <f t="shared" si="215"/>
        <v>买</v>
      </c>
      <c r="P1377" s="4" t="str">
        <f t="shared" si="211"/>
        <v/>
      </c>
      <c r="Q1377" s="3">
        <f>IF(O1376="买",E1377/E1376-1,0)-IF(P1377=1,计算结果!B$17,0)</f>
        <v>1.9744137803167305E-2</v>
      </c>
      <c r="R1377" s="2">
        <f t="shared" si="212"/>
        <v>5.4801496495282942</v>
      </c>
      <c r="S1377" s="3">
        <f>1-R1377/MAX(R$2:R1377)</f>
        <v>0.13729886834792815</v>
      </c>
    </row>
    <row r="1378" spans="1:19" x14ac:dyDescent="0.15">
      <c r="A1378" s="1">
        <v>40421</v>
      </c>
      <c r="B1378">
        <v>2905.15</v>
      </c>
      <c r="C1378">
        <v>2910.06</v>
      </c>
      <c r="D1378">
        <v>2889.81</v>
      </c>
      <c r="E1378" s="2">
        <v>2903.19</v>
      </c>
      <c r="F1378" s="16">
        <v>79976349696</v>
      </c>
      <c r="G1378" s="3">
        <f t="shared" si="210"/>
        <v>-4.0548745973427724E-3</v>
      </c>
      <c r="H1378" s="3">
        <f>1-E1378/MAX(E$2:E1378)</f>
        <v>0.50602497788062339</v>
      </c>
      <c r="I1378" s="2">
        <f t="shared" si="213"/>
        <v>2892.2566666666667</v>
      </c>
      <c r="J1378" s="2">
        <f t="shared" si="216"/>
        <v>2880.2849999999999</v>
      </c>
      <c r="K1378" s="2">
        <f t="shared" si="217"/>
        <v>2902.78</v>
      </c>
      <c r="L1378" s="2">
        <f t="shared" si="218"/>
        <v>2885.8908333333343</v>
      </c>
      <c r="M1378" s="2">
        <f t="shared" si="209"/>
        <v>2775.2914583333336</v>
      </c>
      <c r="N1378" s="2">
        <f t="shared" si="214"/>
        <v>2854.6540972222228</v>
      </c>
      <c r="O1378" s="4" t="str">
        <f t="shared" si="215"/>
        <v>买</v>
      </c>
      <c r="P1378" s="4" t="str">
        <f t="shared" si="211"/>
        <v/>
      </c>
      <c r="Q1378" s="3">
        <f>IF(O1377="买",E1378/E1377-1,0)-IF(P1378=1,计算结果!B$17,0)</f>
        <v>-4.0548745973427724E-3</v>
      </c>
      <c r="R1378" s="2">
        <f t="shared" si="212"/>
        <v>5.4579283299247852</v>
      </c>
      <c r="S1378" s="3">
        <f>1-R1378/MAX(R$2:R1378)</f>
        <v>0.14079701325176297</v>
      </c>
    </row>
    <row r="1379" spans="1:19" x14ac:dyDescent="0.15">
      <c r="A1379" s="1">
        <v>40422</v>
      </c>
      <c r="B1379">
        <v>2907.66</v>
      </c>
      <c r="C1379">
        <v>2931.76</v>
      </c>
      <c r="D1379">
        <v>2859.17</v>
      </c>
      <c r="E1379" s="2">
        <v>2884.04</v>
      </c>
      <c r="F1379" s="16">
        <v>87931887616</v>
      </c>
      <c r="G1379" s="3">
        <f t="shared" si="210"/>
        <v>-6.5961924641515512E-3</v>
      </c>
      <c r="H1379" s="3">
        <f>1-E1379/MAX(E$2:E1379)</f>
        <v>0.50928333219900634</v>
      </c>
      <c r="I1379" s="2">
        <f t="shared" si="213"/>
        <v>2900.7466666666674</v>
      </c>
      <c r="J1379" s="2">
        <f t="shared" si="216"/>
        <v>2875.6533333333336</v>
      </c>
      <c r="K1379" s="2">
        <f t="shared" si="217"/>
        <v>2899.61</v>
      </c>
      <c r="L1379" s="2">
        <f t="shared" si="218"/>
        <v>2886.1433333333334</v>
      </c>
      <c r="M1379" s="2">
        <f t="shared" si="209"/>
        <v>2778.3695833333336</v>
      </c>
      <c r="N1379" s="2">
        <f t="shared" si="214"/>
        <v>2854.7076388888891</v>
      </c>
      <c r="O1379" s="4" t="str">
        <f t="shared" si="215"/>
        <v>买</v>
      </c>
      <c r="P1379" s="4" t="str">
        <f t="shared" si="211"/>
        <v/>
      </c>
      <c r="Q1379" s="3">
        <f>IF(O1378="买",E1379/E1378-1,0)-IF(P1379=1,计算结果!B$17,0)</f>
        <v>-6.5961924641515512E-3</v>
      </c>
      <c r="R1379" s="2">
        <f t="shared" si="212"/>
        <v>5.4219267842050565</v>
      </c>
      <c r="S1379" s="3">
        <f>1-R1379/MAX(R$2:R1379)</f>
        <v>0.14646448151812808</v>
      </c>
    </row>
    <row r="1380" spans="1:19" x14ac:dyDescent="0.15">
      <c r="A1380" s="1">
        <v>40423</v>
      </c>
      <c r="B1380">
        <v>2917.74</v>
      </c>
      <c r="C1380">
        <v>2931.55</v>
      </c>
      <c r="D1380">
        <v>2903.03</v>
      </c>
      <c r="E1380" s="2">
        <v>2921.39</v>
      </c>
      <c r="F1380" s="16">
        <v>88923144192</v>
      </c>
      <c r="G1380" s="3">
        <f t="shared" si="210"/>
        <v>1.2950583209664135E-2</v>
      </c>
      <c r="H1380" s="3">
        <f>1-E1380/MAX(E$2:E1380)</f>
        <v>0.50292826516028044</v>
      </c>
      <c r="I1380" s="2">
        <f t="shared" si="213"/>
        <v>2902.873333333333</v>
      </c>
      <c r="J1380" s="2">
        <f t="shared" si="216"/>
        <v>2888.7150000000001</v>
      </c>
      <c r="K1380" s="2">
        <f t="shared" si="217"/>
        <v>2897.8683333333338</v>
      </c>
      <c r="L1380" s="2">
        <f t="shared" si="218"/>
        <v>2888.3325</v>
      </c>
      <c r="M1380" s="2">
        <f t="shared" si="209"/>
        <v>2782.6322916666672</v>
      </c>
      <c r="N1380" s="2">
        <f t="shared" si="214"/>
        <v>2856.2777083333335</v>
      </c>
      <c r="O1380" s="4" t="str">
        <f t="shared" si="215"/>
        <v>买</v>
      </c>
      <c r="P1380" s="4" t="str">
        <f t="shared" si="211"/>
        <v/>
      </c>
      <c r="Q1380" s="3">
        <f>IF(O1379="买",E1380/E1379-1,0)-IF(P1380=1,计算结果!B$17,0)</f>
        <v>1.2950583209664135E-2</v>
      </c>
      <c r="R1380" s="2">
        <f t="shared" si="212"/>
        <v>5.4921438981806103</v>
      </c>
      <c r="S1380" s="3">
        <f>1-R1380/MAX(R$2:R1380)</f>
        <v>0.13541069876362488</v>
      </c>
    </row>
    <row r="1381" spans="1:19" x14ac:dyDescent="0.15">
      <c r="A1381" s="1">
        <v>40424</v>
      </c>
      <c r="B1381">
        <v>2926.94</v>
      </c>
      <c r="C1381">
        <v>2929.55</v>
      </c>
      <c r="D1381">
        <v>2891.88</v>
      </c>
      <c r="E1381" s="2">
        <v>2920.21</v>
      </c>
      <c r="F1381" s="16">
        <v>87724826624</v>
      </c>
      <c r="G1381" s="3">
        <f t="shared" si="210"/>
        <v>-4.039173133336682E-4</v>
      </c>
      <c r="H1381" s="3">
        <f>1-E1381/MAX(E$2:E1381)</f>
        <v>0.50312904103995093</v>
      </c>
      <c r="I1381" s="2">
        <f t="shared" si="213"/>
        <v>2908.5466666666666</v>
      </c>
      <c r="J1381" s="2">
        <f t="shared" si="216"/>
        <v>2900.4016666666666</v>
      </c>
      <c r="K1381" s="2">
        <f t="shared" si="217"/>
        <v>2896.439166666667</v>
      </c>
      <c r="L1381" s="2">
        <f t="shared" si="218"/>
        <v>2888.4550000000013</v>
      </c>
      <c r="M1381" s="2">
        <f t="shared" si="209"/>
        <v>2789.4695833333335</v>
      </c>
      <c r="N1381" s="2">
        <f t="shared" si="214"/>
        <v>2858.1212500000006</v>
      </c>
      <c r="O1381" s="4" t="str">
        <f t="shared" si="215"/>
        <v>买</v>
      </c>
      <c r="P1381" s="4" t="str">
        <f t="shared" si="211"/>
        <v/>
      </c>
      <c r="Q1381" s="3">
        <f>IF(O1380="买",E1381/E1380-1,0)-IF(P1381=1,计算结果!B$17,0)</f>
        <v>-4.039173133336682E-4</v>
      </c>
      <c r="R1381" s="2">
        <f t="shared" si="212"/>
        <v>5.489925526172815</v>
      </c>
      <c r="S1381" s="3">
        <f>1-R1381/MAX(R$2:R1381)</f>
        <v>0.13575992135131731</v>
      </c>
    </row>
    <row r="1382" spans="1:19" x14ac:dyDescent="0.15">
      <c r="A1382" s="1">
        <v>40427</v>
      </c>
      <c r="B1382">
        <v>2935.89</v>
      </c>
      <c r="C1382">
        <v>2980.42</v>
      </c>
      <c r="D1382">
        <v>2935.89</v>
      </c>
      <c r="E1382" s="2">
        <v>2975.09</v>
      </c>
      <c r="F1382" s="16">
        <v>110466113536</v>
      </c>
      <c r="G1382" s="3">
        <f t="shared" si="210"/>
        <v>1.8793168984422293E-2</v>
      </c>
      <c r="H1382" s="3">
        <f>1-E1382/MAX(E$2:E1382)</f>
        <v>0.49379126114476279</v>
      </c>
      <c r="I1382" s="2">
        <f t="shared" si="213"/>
        <v>2938.896666666667</v>
      </c>
      <c r="J1382" s="2">
        <f t="shared" si="216"/>
        <v>2919.8216666666667</v>
      </c>
      <c r="K1382" s="2">
        <f t="shared" si="217"/>
        <v>2898.08</v>
      </c>
      <c r="L1382" s="2">
        <f t="shared" si="218"/>
        <v>2893.001666666667</v>
      </c>
      <c r="M1382" s="2">
        <f t="shared" si="209"/>
        <v>2798.0533333333337</v>
      </c>
      <c r="N1382" s="2">
        <f t="shared" si="214"/>
        <v>2863.0450000000001</v>
      </c>
      <c r="O1382" s="4" t="str">
        <f t="shared" si="215"/>
        <v>买</v>
      </c>
      <c r="P1382" s="4" t="str">
        <f t="shared" si="211"/>
        <v/>
      </c>
      <c r="Q1382" s="3">
        <f>IF(O1381="买",E1382/E1381-1,0)-IF(P1382=1,计算结果!B$17,0)</f>
        <v>1.8793168984422293E-2</v>
      </c>
      <c r="R1382" s="2">
        <f t="shared" si="212"/>
        <v>5.593098624298074</v>
      </c>
      <c r="S1382" s="3">
        <f>1-R1382/MAX(R$2:R1382)</f>
        <v>0.11951811151016223</v>
      </c>
    </row>
    <row r="1383" spans="1:19" x14ac:dyDescent="0.15">
      <c r="A1383" s="1">
        <v>40428</v>
      </c>
      <c r="B1383">
        <v>2979.3</v>
      </c>
      <c r="C1383">
        <v>2991.44</v>
      </c>
      <c r="D1383">
        <v>2959.9</v>
      </c>
      <c r="E1383" s="2">
        <v>2983.11</v>
      </c>
      <c r="F1383" s="16">
        <v>85488197632</v>
      </c>
      <c r="G1383" s="3">
        <f t="shared" si="210"/>
        <v>2.6957167682322147E-3</v>
      </c>
      <c r="H1383" s="3">
        <f>1-E1383/MAX(E$2:E1383)</f>
        <v>0.49242666575920502</v>
      </c>
      <c r="I1383" s="2">
        <f t="shared" si="213"/>
        <v>2959.47</v>
      </c>
      <c r="J1383" s="2">
        <f t="shared" si="216"/>
        <v>2931.1716666666666</v>
      </c>
      <c r="K1383" s="2">
        <f t="shared" si="217"/>
        <v>2905.145</v>
      </c>
      <c r="L1383" s="2">
        <f t="shared" si="218"/>
        <v>2897.4466666666667</v>
      </c>
      <c r="M1383" s="2">
        <f t="shared" si="209"/>
        <v>2807.5750000000003</v>
      </c>
      <c r="N1383" s="2">
        <f t="shared" si="214"/>
        <v>2870.0555555555561</v>
      </c>
      <c r="O1383" s="4" t="str">
        <f t="shared" si="215"/>
        <v>买</v>
      </c>
      <c r="P1383" s="4" t="str">
        <f t="shared" si="211"/>
        <v/>
      </c>
      <c r="Q1383" s="3">
        <f>IF(O1382="买",E1383/E1382-1,0)-IF(P1383=1,计算结果!B$17,0)</f>
        <v>2.6957167682322147E-3</v>
      </c>
      <c r="R1383" s="2">
        <f t="shared" si="212"/>
        <v>5.6081760340459708</v>
      </c>
      <c r="S1383" s="3">
        <f>1-R1383/MAX(R$2:R1383)</f>
        <v>0.11714458171923547</v>
      </c>
    </row>
    <row r="1384" spans="1:19" x14ac:dyDescent="0.15">
      <c r="A1384" s="1">
        <v>40429</v>
      </c>
      <c r="B1384">
        <v>2970</v>
      </c>
      <c r="C1384">
        <v>2982.72</v>
      </c>
      <c r="D1384">
        <v>2953.84</v>
      </c>
      <c r="E1384" s="2">
        <v>2980.97</v>
      </c>
      <c r="F1384" s="16">
        <v>92660875264</v>
      </c>
      <c r="G1384" s="3">
        <f t="shared" si="210"/>
        <v>-7.1737213847300474E-4</v>
      </c>
      <c r="H1384" s="3">
        <f>1-E1384/MAX(E$2:E1384)</f>
        <v>0.49279078472742122</v>
      </c>
      <c r="I1384" s="2">
        <f t="shared" si="213"/>
        <v>2979.7233333333334</v>
      </c>
      <c r="J1384" s="2">
        <f t="shared" si="216"/>
        <v>2944.1350000000002</v>
      </c>
      <c r="K1384" s="2">
        <f t="shared" si="217"/>
        <v>2912.2099999999996</v>
      </c>
      <c r="L1384" s="2">
        <f t="shared" si="218"/>
        <v>2902.8691666666668</v>
      </c>
      <c r="M1384" s="2">
        <f t="shared" si="209"/>
        <v>2816.8847916666673</v>
      </c>
      <c r="N1384" s="2">
        <f t="shared" si="214"/>
        <v>2877.3213194444447</v>
      </c>
      <c r="O1384" s="4" t="str">
        <f t="shared" si="215"/>
        <v>买</v>
      </c>
      <c r="P1384" s="4" t="str">
        <f t="shared" si="211"/>
        <v/>
      </c>
      <c r="Q1384" s="3">
        <f>IF(O1383="买",E1384/E1383-1,0)-IF(P1384=1,计算结果!B$17,0)</f>
        <v>-7.1737213847300474E-4</v>
      </c>
      <c r="R1384" s="2">
        <f t="shared" si="212"/>
        <v>5.6041528848114943</v>
      </c>
      <c r="S1384" s="3">
        <f>1-R1384/MAX(R$2:R1384)</f>
        <v>0.11777791759861</v>
      </c>
    </row>
    <row r="1385" spans="1:19" x14ac:dyDescent="0.15">
      <c r="A1385" s="1">
        <v>40430</v>
      </c>
      <c r="B1385">
        <v>2986.87</v>
      </c>
      <c r="C1385">
        <v>2986.87</v>
      </c>
      <c r="D1385">
        <v>2922.2</v>
      </c>
      <c r="E1385" s="2">
        <v>2926.46</v>
      </c>
      <c r="F1385" s="16">
        <v>103248281600</v>
      </c>
      <c r="G1385" s="3">
        <f t="shared" si="210"/>
        <v>-1.8285994156264529E-2</v>
      </c>
      <c r="H1385" s="3">
        <f>1-E1385/MAX(E$2:E1385)</f>
        <v>0.50206560947389911</v>
      </c>
      <c r="I1385" s="2">
        <f t="shared" si="213"/>
        <v>2963.5133333333338</v>
      </c>
      <c r="J1385" s="2">
        <f t="shared" si="216"/>
        <v>2951.2049999999999</v>
      </c>
      <c r="K1385" s="2">
        <f t="shared" si="217"/>
        <v>2913.4291666666668</v>
      </c>
      <c r="L1385" s="2">
        <f t="shared" si="218"/>
        <v>2904.0691666666667</v>
      </c>
      <c r="M1385" s="2">
        <f t="shared" si="209"/>
        <v>2825.5058333333332</v>
      </c>
      <c r="N1385" s="2">
        <f t="shared" si="214"/>
        <v>2881.0013888888884</v>
      </c>
      <c r="O1385" s="4" t="str">
        <f t="shared" si="215"/>
        <v>买</v>
      </c>
      <c r="P1385" s="4" t="str">
        <f t="shared" si="211"/>
        <v/>
      </c>
      <c r="Q1385" s="3">
        <f>IF(O1384="买",E1385/E1384-1,0)-IF(P1385=1,计算结果!B$17,0)</f>
        <v>-1.8285994156264529E-2</v>
      </c>
      <c r="R1385" s="2">
        <f t="shared" si="212"/>
        <v>5.5016753779090184</v>
      </c>
      <c r="S1385" s="3">
        <f>1-R1385/MAX(R$2:R1385)</f>
        <v>0.13391022544192932</v>
      </c>
    </row>
    <row r="1386" spans="1:19" x14ac:dyDescent="0.15">
      <c r="A1386" s="1">
        <v>40431</v>
      </c>
      <c r="B1386">
        <v>2928</v>
      </c>
      <c r="C1386">
        <v>2940.79</v>
      </c>
      <c r="D1386">
        <v>2890.03</v>
      </c>
      <c r="E1386" s="2">
        <v>2932.55</v>
      </c>
      <c r="F1386" s="16">
        <v>83743162368</v>
      </c>
      <c r="G1386" s="3">
        <f t="shared" si="210"/>
        <v>2.0810125544172831E-3</v>
      </c>
      <c r="H1386" s="3">
        <f>1-E1386/MAX(E$2:E1386)</f>
        <v>0.50102940175593813</v>
      </c>
      <c r="I1386" s="2">
        <f t="shared" si="213"/>
        <v>2946.66</v>
      </c>
      <c r="J1386" s="2">
        <f t="shared" si="216"/>
        <v>2953.0650000000001</v>
      </c>
      <c r="K1386" s="2">
        <f t="shared" si="217"/>
        <v>2920.89</v>
      </c>
      <c r="L1386" s="2">
        <f t="shared" si="218"/>
        <v>2904.6654166666667</v>
      </c>
      <c r="M1386" s="2">
        <f t="shared" si="209"/>
        <v>2833.2068750000003</v>
      </c>
      <c r="N1386" s="2">
        <f t="shared" si="214"/>
        <v>2886.2540972222218</v>
      </c>
      <c r="O1386" s="4" t="str">
        <f t="shared" si="215"/>
        <v>买</v>
      </c>
      <c r="P1386" s="4" t="str">
        <f t="shared" si="211"/>
        <v/>
      </c>
      <c r="Q1386" s="3">
        <f>IF(O1385="买",E1386/E1385-1,0)-IF(P1386=1,计算结果!B$17,0)</f>
        <v>2.0810125544172831E-3</v>
      </c>
      <c r="R1386" s="2">
        <f t="shared" si="212"/>
        <v>5.5131244334407752</v>
      </c>
      <c r="S1386" s="3">
        <f>1-R1386/MAX(R$2:R1386)</f>
        <v>0.13210788174782162</v>
      </c>
    </row>
    <row r="1387" spans="1:19" x14ac:dyDescent="0.15">
      <c r="A1387" s="1">
        <v>40434</v>
      </c>
      <c r="B1387">
        <v>2933.59</v>
      </c>
      <c r="C1387">
        <v>2977.08</v>
      </c>
      <c r="D1387">
        <v>2925.42</v>
      </c>
      <c r="E1387" s="2">
        <v>2962.32</v>
      </c>
      <c r="F1387" s="16">
        <v>87536181248</v>
      </c>
      <c r="G1387" s="3">
        <f t="shared" si="210"/>
        <v>1.0151574568208588E-2</v>
      </c>
      <c r="H1387" s="3">
        <f>1-E1387/MAX(E$2:E1387)</f>
        <v>0.49596406452051989</v>
      </c>
      <c r="I1387" s="2">
        <f t="shared" si="213"/>
        <v>2940.4433333333332</v>
      </c>
      <c r="J1387" s="2">
        <f t="shared" si="216"/>
        <v>2960.0833333333335</v>
      </c>
      <c r="K1387" s="2">
        <f t="shared" si="217"/>
        <v>2930.2425000000003</v>
      </c>
      <c r="L1387" s="2">
        <f t="shared" si="218"/>
        <v>2910.0687500000004</v>
      </c>
      <c r="M1387" s="2">
        <f t="shared" si="209"/>
        <v>2841.1618750000002</v>
      </c>
      <c r="N1387" s="2">
        <f t="shared" si="214"/>
        <v>2893.8243750000001</v>
      </c>
      <c r="O1387" s="4" t="str">
        <f t="shared" si="215"/>
        <v>买</v>
      </c>
      <c r="P1387" s="4" t="str">
        <f t="shared" si="211"/>
        <v/>
      </c>
      <c r="Q1387" s="3">
        <f>IF(O1386="买",E1387/E1386-1,0)-IF(P1387=1,计算结果!B$17,0)</f>
        <v>1.0151574568208588E-2</v>
      </c>
      <c r="R1387" s="2">
        <f t="shared" si="212"/>
        <v>5.5690913272306624</v>
      </c>
      <c r="S1387" s="3">
        <f>1-R1387/MAX(R$2:R1387)</f>
        <v>0.12329741019222407</v>
      </c>
    </row>
    <row r="1388" spans="1:19" x14ac:dyDescent="0.15">
      <c r="A1388" s="1">
        <v>40435</v>
      </c>
      <c r="B1388">
        <v>2971.55</v>
      </c>
      <c r="C1388">
        <v>2984.47</v>
      </c>
      <c r="D1388">
        <v>2954.51</v>
      </c>
      <c r="E1388" s="2">
        <v>2965.01</v>
      </c>
      <c r="F1388" s="16">
        <v>87204421632</v>
      </c>
      <c r="G1388" s="3">
        <f t="shared" si="210"/>
        <v>9.0807205163523363E-4</v>
      </c>
      <c r="H1388" s="3">
        <f>1-E1388/MAX(E$2:E1388)</f>
        <v>0.49550636357449118</v>
      </c>
      <c r="I1388" s="2">
        <f t="shared" si="213"/>
        <v>2953.2933333333335</v>
      </c>
      <c r="J1388" s="2">
        <f t="shared" si="216"/>
        <v>2958.4033333333332</v>
      </c>
      <c r="K1388" s="2">
        <f t="shared" si="217"/>
        <v>2939.1124999999997</v>
      </c>
      <c r="L1388" s="2">
        <f t="shared" si="218"/>
        <v>2914.8520833333332</v>
      </c>
      <c r="M1388" s="2">
        <f t="shared" si="209"/>
        <v>2849.2679166666671</v>
      </c>
      <c r="N1388" s="2">
        <f t="shared" si="214"/>
        <v>2901.0774999999999</v>
      </c>
      <c r="O1388" s="4" t="str">
        <f t="shared" si="215"/>
        <v>买</v>
      </c>
      <c r="P1388" s="4" t="str">
        <f t="shared" si="211"/>
        <v/>
      </c>
      <c r="Q1388" s="3">
        <f>IF(O1387="买",E1388/E1387-1,0)-IF(P1388=1,计算结果!B$17,0)</f>
        <v>9.0807205163523363E-4</v>
      </c>
      <c r="R1388" s="2">
        <f t="shared" si="212"/>
        <v>5.5741484634179246</v>
      </c>
      <c r="S1388" s="3">
        <f>1-R1388/MAX(R$2:R1388)</f>
        <v>0.12250130107282342</v>
      </c>
    </row>
    <row r="1389" spans="1:19" x14ac:dyDescent="0.15">
      <c r="A1389" s="1">
        <v>40436</v>
      </c>
      <c r="B1389">
        <v>2965.54</v>
      </c>
      <c r="C1389">
        <v>2965.54</v>
      </c>
      <c r="D1389">
        <v>2905.63</v>
      </c>
      <c r="E1389" s="2">
        <v>2913.19</v>
      </c>
      <c r="F1389" s="16">
        <v>86445965312</v>
      </c>
      <c r="G1389" s="3">
        <f t="shared" si="210"/>
        <v>-1.7477175456406591E-2</v>
      </c>
      <c r="H1389" s="3">
        <f>1-E1389/MAX(E$2:E1389)</f>
        <v>0.50432348737494048</v>
      </c>
      <c r="I1389" s="2">
        <f t="shared" si="213"/>
        <v>2946.84</v>
      </c>
      <c r="J1389" s="2">
        <f t="shared" si="216"/>
        <v>2946.75</v>
      </c>
      <c r="K1389" s="2">
        <f t="shared" si="217"/>
        <v>2938.9608333333331</v>
      </c>
      <c r="L1389" s="2">
        <f t="shared" si="218"/>
        <v>2918.8854166666665</v>
      </c>
      <c r="M1389" s="2">
        <f t="shared" si="209"/>
        <v>2854.8114583333336</v>
      </c>
      <c r="N1389" s="2">
        <f t="shared" si="214"/>
        <v>2904.2192361111106</v>
      </c>
      <c r="O1389" s="4" t="str">
        <f t="shared" si="215"/>
        <v>买</v>
      </c>
      <c r="P1389" s="4" t="str">
        <f t="shared" si="211"/>
        <v/>
      </c>
      <c r="Q1389" s="3">
        <f>IF(O1388="买",E1389/E1388-1,0)-IF(P1389=1,计算结果!B$17,0)</f>
        <v>-1.7477175456406591E-2</v>
      </c>
      <c r="R1389" s="2">
        <f t="shared" si="212"/>
        <v>5.47672809270271</v>
      </c>
      <c r="S1389" s="3">
        <f>1-R1389/MAX(R$2:R1389)</f>
        <v>0.1378374997967422</v>
      </c>
    </row>
    <row r="1390" spans="1:19" x14ac:dyDescent="0.15">
      <c r="A1390" s="1">
        <v>40437</v>
      </c>
      <c r="B1390">
        <v>2908.32</v>
      </c>
      <c r="C1390">
        <v>2917.85</v>
      </c>
      <c r="D1390">
        <v>2834.03</v>
      </c>
      <c r="E1390" s="2">
        <v>2857.79</v>
      </c>
      <c r="F1390" s="16">
        <v>84198375424</v>
      </c>
      <c r="G1390" s="3">
        <f t="shared" si="210"/>
        <v>-1.9016953923362445E-2</v>
      </c>
      <c r="H1390" s="3">
        <f>1-E1390/MAX(E$2:E1390)</f>
        <v>0.5137497447764241</v>
      </c>
      <c r="I1390" s="2">
        <f t="shared" si="213"/>
        <v>2911.9966666666674</v>
      </c>
      <c r="J1390" s="2">
        <f t="shared" si="216"/>
        <v>2926.22</v>
      </c>
      <c r="K1390" s="2">
        <f t="shared" si="217"/>
        <v>2935.1774999999998</v>
      </c>
      <c r="L1390" s="2">
        <f t="shared" si="218"/>
        <v>2918.9787499999998</v>
      </c>
      <c r="M1390" s="2">
        <f t="shared" si="209"/>
        <v>2858.5941666666672</v>
      </c>
      <c r="N1390" s="2">
        <f t="shared" si="214"/>
        <v>2904.2501388888891</v>
      </c>
      <c r="O1390" s="4" t="str">
        <f t="shared" si="215"/>
        <v>卖</v>
      </c>
      <c r="P1390" s="4">
        <f t="shared" si="211"/>
        <v>1</v>
      </c>
      <c r="Q1390" s="3">
        <f>IF(O1389="买",E1390/E1389-1,0)-IF(P1390=1,计算结果!B$17,0)</f>
        <v>-1.9016953923362445E-2</v>
      </c>
      <c r="R1390" s="2">
        <f t="shared" si="212"/>
        <v>5.3725774069129981</v>
      </c>
      <c r="S1390" s="3">
        <f>1-R1390/MAX(R$2:R1390)</f>
        <v>0.15423320433755849</v>
      </c>
    </row>
    <row r="1391" spans="1:19" x14ac:dyDescent="0.15">
      <c r="A1391" s="1">
        <v>40438</v>
      </c>
      <c r="B1391">
        <v>2864.72</v>
      </c>
      <c r="C1391">
        <v>2877.08</v>
      </c>
      <c r="D1391">
        <v>2847.68</v>
      </c>
      <c r="E1391" s="2">
        <v>2861.37</v>
      </c>
      <c r="F1391" s="16">
        <v>62466326528</v>
      </c>
      <c r="G1391" s="3">
        <f t="shared" si="210"/>
        <v>1.2527162597670838E-3</v>
      </c>
      <c r="H1391" s="3">
        <f>1-E1391/MAX(E$2:E1391)</f>
        <v>0.51314061117538967</v>
      </c>
      <c r="I1391" s="2">
        <f t="shared" si="213"/>
        <v>2877.4499999999994</v>
      </c>
      <c r="J1391" s="2">
        <f t="shared" si="216"/>
        <v>2915.3716666666664</v>
      </c>
      <c r="K1391" s="2">
        <f t="shared" si="217"/>
        <v>2933.2883333333334</v>
      </c>
      <c r="L1391" s="2">
        <f t="shared" si="218"/>
        <v>2916.4491666666668</v>
      </c>
      <c r="M1391" s="2">
        <f t="shared" si="209"/>
        <v>2863.3187500000004</v>
      </c>
      <c r="N1391" s="2">
        <f t="shared" si="214"/>
        <v>2904.3520833333337</v>
      </c>
      <c r="O1391" s="4" t="str">
        <f t="shared" si="215"/>
        <v>卖</v>
      </c>
      <c r="P1391" s="4" t="str">
        <f t="shared" si="211"/>
        <v/>
      </c>
      <c r="Q1391" s="3">
        <f>IF(O1390="买",E1391/E1390-1,0)-IF(P1391=1,计算结果!B$17,0)</f>
        <v>0</v>
      </c>
      <c r="R1391" s="2">
        <f t="shared" si="212"/>
        <v>5.3725774069129981</v>
      </c>
      <c r="S1391" s="3">
        <f>1-R1391/MAX(R$2:R1391)</f>
        <v>0.15423320433755849</v>
      </c>
    </row>
    <row r="1392" spans="1:19" x14ac:dyDescent="0.15">
      <c r="A1392" s="1">
        <v>40441</v>
      </c>
      <c r="B1392">
        <v>2865.04</v>
      </c>
      <c r="C1392">
        <v>2872.22</v>
      </c>
      <c r="D1392">
        <v>2829.76</v>
      </c>
      <c r="E1392" s="2">
        <v>2849.83</v>
      </c>
      <c r="F1392" s="16">
        <v>57582985216</v>
      </c>
      <c r="G1392" s="3">
        <f t="shared" si="210"/>
        <v>-4.0330331274878173E-3</v>
      </c>
      <c r="H1392" s="3">
        <f>1-E1392/MAX(E$2:E1392)</f>
        <v>0.51510413121894771</v>
      </c>
      <c r="I1392" s="2">
        <f t="shared" si="213"/>
        <v>2856.33</v>
      </c>
      <c r="J1392" s="2">
        <f t="shared" si="216"/>
        <v>2901.5850000000005</v>
      </c>
      <c r="K1392" s="2">
        <f t="shared" si="217"/>
        <v>2927.3250000000003</v>
      </c>
      <c r="L1392" s="2">
        <f t="shared" si="218"/>
        <v>2912.5966666666668</v>
      </c>
      <c r="M1392" s="2">
        <f t="shared" si="209"/>
        <v>2867.4066666666663</v>
      </c>
      <c r="N1392" s="2">
        <f t="shared" si="214"/>
        <v>2902.4427777777778</v>
      </c>
      <c r="O1392" s="4" t="str">
        <f t="shared" si="215"/>
        <v>卖</v>
      </c>
      <c r="P1392" s="4" t="str">
        <f t="shared" si="211"/>
        <v/>
      </c>
      <c r="Q1392" s="3">
        <f>IF(O1391="买",E1392/E1391-1,0)-IF(P1392=1,计算结果!B$17,0)</f>
        <v>0</v>
      </c>
      <c r="R1392" s="2">
        <f t="shared" si="212"/>
        <v>5.3725774069129981</v>
      </c>
      <c r="S1392" s="3">
        <f>1-R1392/MAX(R$2:R1392)</f>
        <v>0.15423320433755849</v>
      </c>
    </row>
    <row r="1393" spans="1:19" x14ac:dyDescent="0.15">
      <c r="A1393" s="1">
        <v>40442</v>
      </c>
      <c r="B1393">
        <v>2859.43</v>
      </c>
      <c r="C1393">
        <v>2869.38</v>
      </c>
      <c r="D1393">
        <v>2844.13</v>
      </c>
      <c r="E1393" s="2">
        <v>2857.48</v>
      </c>
      <c r="F1393" s="16">
        <v>44742025216</v>
      </c>
      <c r="G1393" s="3">
        <f t="shared" si="210"/>
        <v>2.6843706466701533E-3</v>
      </c>
      <c r="H1393" s="3">
        <f>1-E1393/MAX(E$2:E1393)</f>
        <v>0.51380249098210029</v>
      </c>
      <c r="I1393" s="2">
        <f t="shared" si="213"/>
        <v>2856.2266666666669</v>
      </c>
      <c r="J1393" s="2">
        <f t="shared" si="216"/>
        <v>2884.1116666666671</v>
      </c>
      <c r="K1393" s="2">
        <f t="shared" si="217"/>
        <v>2922.0975000000003</v>
      </c>
      <c r="L1393" s="2">
        <f t="shared" si="218"/>
        <v>2909.2683333333334</v>
      </c>
      <c r="M1393" s="2">
        <f t="shared" si="209"/>
        <v>2872.5933333333337</v>
      </c>
      <c r="N1393" s="2">
        <f t="shared" si="214"/>
        <v>2901.3197222222225</v>
      </c>
      <c r="O1393" s="4" t="str">
        <f t="shared" si="215"/>
        <v>卖</v>
      </c>
      <c r="P1393" s="4" t="str">
        <f t="shared" si="211"/>
        <v/>
      </c>
      <c r="Q1393" s="3">
        <f>IF(O1392="买",E1393/E1392-1,0)-IF(P1393=1,计算结果!B$17,0)</f>
        <v>0</v>
      </c>
      <c r="R1393" s="2">
        <f t="shared" si="212"/>
        <v>5.3725774069129981</v>
      </c>
      <c r="S1393" s="3">
        <f>1-R1393/MAX(R$2:R1393)</f>
        <v>0.15423320433755849</v>
      </c>
    </row>
    <row r="1394" spans="1:19" x14ac:dyDescent="0.15">
      <c r="A1394" s="1">
        <v>40448</v>
      </c>
      <c r="B1394">
        <v>2869.93</v>
      </c>
      <c r="C1394">
        <v>2905.53</v>
      </c>
      <c r="D1394">
        <v>2864.21</v>
      </c>
      <c r="E1394" s="2">
        <v>2905.03</v>
      </c>
      <c r="F1394" s="16">
        <v>62611533824</v>
      </c>
      <c r="G1394" s="3">
        <f t="shared" si="210"/>
        <v>1.6640536416702822E-2</v>
      </c>
      <c r="H1394" s="3">
        <f>1-E1394/MAX(E$2:E1394)</f>
        <v>0.50571190362757767</v>
      </c>
      <c r="I1394" s="2">
        <f t="shared" si="213"/>
        <v>2870.78</v>
      </c>
      <c r="J1394" s="2">
        <f t="shared" si="216"/>
        <v>2874.1149999999998</v>
      </c>
      <c r="K1394" s="2">
        <f t="shared" si="217"/>
        <v>2916.2591666666667</v>
      </c>
      <c r="L1394" s="2">
        <f t="shared" si="218"/>
        <v>2907.1695833333338</v>
      </c>
      <c r="M1394" s="2">
        <f t="shared" ref="M1394:M1457" si="219">AVERAGE(E1347:E1394)</f>
        <v>2878.6120833333339</v>
      </c>
      <c r="N1394" s="2">
        <f t="shared" si="214"/>
        <v>2900.680277777778</v>
      </c>
      <c r="O1394" s="4" t="str">
        <f t="shared" si="215"/>
        <v>买</v>
      </c>
      <c r="P1394" s="4">
        <f t="shared" si="211"/>
        <v>1</v>
      </c>
      <c r="Q1394" s="3">
        <f>IF(O1393="买",E1394/E1393-1,0)-IF(P1394=1,计算结果!B$17,0)</f>
        <v>0</v>
      </c>
      <c r="R1394" s="2">
        <f t="shared" si="212"/>
        <v>5.3725774069129981</v>
      </c>
      <c r="S1394" s="3">
        <f>1-R1394/MAX(R$2:R1394)</f>
        <v>0.15423320433755849</v>
      </c>
    </row>
    <row r="1395" spans="1:19" x14ac:dyDescent="0.15">
      <c r="A1395" s="1">
        <v>40449</v>
      </c>
      <c r="B1395">
        <v>2900.54</v>
      </c>
      <c r="C1395">
        <v>2900.54</v>
      </c>
      <c r="D1395">
        <v>2875.66</v>
      </c>
      <c r="E1395" s="2">
        <v>2880.91</v>
      </c>
      <c r="F1395" s="16">
        <v>80859750400</v>
      </c>
      <c r="G1395" s="3">
        <f t="shared" si="210"/>
        <v>-8.3028402460560979E-3</v>
      </c>
      <c r="H1395" s="3">
        <f>1-E1395/MAX(E$2:E1395)</f>
        <v>0.50981589872728517</v>
      </c>
      <c r="I1395" s="2">
        <f t="shared" si="213"/>
        <v>2881.14</v>
      </c>
      <c r="J1395" s="2">
        <f t="shared" si="216"/>
        <v>2868.7350000000001</v>
      </c>
      <c r="K1395" s="2">
        <f t="shared" si="217"/>
        <v>2907.7424999999998</v>
      </c>
      <c r="L1395" s="2">
        <f t="shared" si="218"/>
        <v>2906.4437500000008</v>
      </c>
      <c r="M1395" s="2">
        <f t="shared" si="219"/>
        <v>2882.7462500000006</v>
      </c>
      <c r="N1395" s="2">
        <f t="shared" si="214"/>
        <v>2898.9775000000004</v>
      </c>
      <c r="O1395" s="4" t="str">
        <f t="shared" si="215"/>
        <v>卖</v>
      </c>
      <c r="P1395" s="4">
        <f t="shared" si="211"/>
        <v>1</v>
      </c>
      <c r="Q1395" s="3">
        <f>IF(O1394="买",E1395/E1394-1,0)-IF(P1395=1,计算结果!B$17,0)</f>
        <v>-8.3028402460560979E-3</v>
      </c>
      <c r="R1395" s="2">
        <f t="shared" si="212"/>
        <v>5.3279697549938287</v>
      </c>
      <c r="S1395" s="3">
        <f>1-R1395/MAX(R$2:R1395)</f>
        <v>0.16125547092736259</v>
      </c>
    </row>
    <row r="1396" spans="1:19" x14ac:dyDescent="0.15">
      <c r="A1396" s="1">
        <v>40450</v>
      </c>
      <c r="B1396">
        <v>2877.27</v>
      </c>
      <c r="C1396">
        <v>2908.73</v>
      </c>
      <c r="D1396">
        <v>2866.85</v>
      </c>
      <c r="E1396" s="2">
        <v>2874.81</v>
      </c>
      <c r="F1396" s="16">
        <v>74516021248</v>
      </c>
      <c r="G1396" s="3">
        <f t="shared" si="210"/>
        <v>-2.1173865202314124E-3</v>
      </c>
      <c r="H1396" s="3">
        <f>1-E1396/MAX(E$2:E1396)</f>
        <v>0.51085380793575164</v>
      </c>
      <c r="I1396" s="2">
        <f t="shared" si="213"/>
        <v>2886.9166666666665</v>
      </c>
      <c r="J1396" s="2">
        <f t="shared" si="216"/>
        <v>2871.5716666666667</v>
      </c>
      <c r="K1396" s="2">
        <f t="shared" si="217"/>
        <v>2898.8958333333326</v>
      </c>
      <c r="L1396" s="2">
        <f t="shared" si="218"/>
        <v>2905.552916666667</v>
      </c>
      <c r="M1396" s="2">
        <f t="shared" si="219"/>
        <v>2885.5235416666669</v>
      </c>
      <c r="N1396" s="2">
        <f t="shared" si="214"/>
        <v>2896.6574305555555</v>
      </c>
      <c r="O1396" s="4" t="str">
        <f t="shared" si="215"/>
        <v>卖</v>
      </c>
      <c r="P1396" s="4" t="str">
        <f t="shared" si="211"/>
        <v/>
      </c>
      <c r="Q1396" s="3">
        <f>IF(O1395="买",E1396/E1395-1,0)-IF(P1396=1,计算结果!B$17,0)</f>
        <v>0</v>
      </c>
      <c r="R1396" s="2">
        <f t="shared" si="212"/>
        <v>5.3279697549938287</v>
      </c>
      <c r="S1396" s="3">
        <f>1-R1396/MAX(R$2:R1396)</f>
        <v>0.16125547092736259</v>
      </c>
    </row>
    <row r="1397" spans="1:19" x14ac:dyDescent="0.15">
      <c r="A1397" s="1">
        <v>40451</v>
      </c>
      <c r="B1397">
        <v>2859.06</v>
      </c>
      <c r="C1397">
        <v>2935.59</v>
      </c>
      <c r="D1397">
        <v>2857.42</v>
      </c>
      <c r="E1397" s="2">
        <v>2935.57</v>
      </c>
      <c r="F1397" s="16">
        <v>80709730304</v>
      </c>
      <c r="G1397" s="3">
        <f t="shared" si="210"/>
        <v>2.1135309811779024E-2</v>
      </c>
      <c r="H1397" s="3">
        <f>1-E1397/MAX(E$2:E1397)</f>
        <v>0.50051555162322192</v>
      </c>
      <c r="I1397" s="2">
        <f t="shared" si="213"/>
        <v>2897.0966666666664</v>
      </c>
      <c r="J1397" s="2">
        <f t="shared" si="216"/>
        <v>2883.9383333333335</v>
      </c>
      <c r="K1397" s="2">
        <f t="shared" si="217"/>
        <v>2899.6550000000002</v>
      </c>
      <c r="L1397" s="2">
        <f t="shared" si="218"/>
        <v>2906.5420833333342</v>
      </c>
      <c r="M1397" s="2">
        <f t="shared" si="219"/>
        <v>2889.445208333334</v>
      </c>
      <c r="N1397" s="2">
        <f t="shared" si="214"/>
        <v>2898.5474305555563</v>
      </c>
      <c r="O1397" s="4" t="str">
        <f t="shared" si="215"/>
        <v>买</v>
      </c>
      <c r="P1397" s="4">
        <f t="shared" si="211"/>
        <v>1</v>
      </c>
      <c r="Q1397" s="3">
        <f>IF(O1396="买",E1397/E1396-1,0)-IF(P1397=1,计算结果!B$17,0)</f>
        <v>0</v>
      </c>
      <c r="R1397" s="2">
        <f t="shared" si="212"/>
        <v>5.3279697549938287</v>
      </c>
      <c r="S1397" s="3">
        <f>1-R1397/MAX(R$2:R1397)</f>
        <v>0.16125547092736259</v>
      </c>
    </row>
    <row r="1398" spans="1:19" x14ac:dyDescent="0.15">
      <c r="A1398" s="1">
        <v>40459</v>
      </c>
      <c r="B1398">
        <v>2965.65</v>
      </c>
      <c r="C1398">
        <v>3055.84</v>
      </c>
      <c r="D1398">
        <v>2963.24</v>
      </c>
      <c r="E1398" s="2">
        <v>3044.23</v>
      </c>
      <c r="F1398" s="16">
        <v>134986637312</v>
      </c>
      <c r="G1398" s="3">
        <f t="shared" si="210"/>
        <v>3.7014957912773205E-2</v>
      </c>
      <c r="H1398" s="3">
        <f>1-E1398/MAX(E$2:E1398)</f>
        <v>0.48202715578847066</v>
      </c>
      <c r="I1398" s="2">
        <f t="shared" si="213"/>
        <v>2951.5366666666669</v>
      </c>
      <c r="J1398" s="2">
        <f t="shared" si="216"/>
        <v>2916.3383333333331</v>
      </c>
      <c r="K1398" s="2">
        <f t="shared" si="217"/>
        <v>2908.9616666666666</v>
      </c>
      <c r="L1398" s="2">
        <f t="shared" si="218"/>
        <v>2914.9258333333341</v>
      </c>
      <c r="M1398" s="2">
        <f t="shared" si="219"/>
        <v>2894.9231250000007</v>
      </c>
      <c r="N1398" s="2">
        <f t="shared" si="214"/>
        <v>2906.2702083333338</v>
      </c>
      <c r="O1398" s="4" t="str">
        <f t="shared" si="215"/>
        <v>买</v>
      </c>
      <c r="P1398" s="4" t="str">
        <f t="shared" si="211"/>
        <v/>
      </c>
      <c r="Q1398" s="3">
        <f>IF(O1397="买",E1398/E1397-1,0)-IF(P1398=1,计算结果!B$17,0)</f>
        <v>3.7014957912773205E-2</v>
      </c>
      <c r="R1398" s="2">
        <f t="shared" si="212"/>
        <v>5.5251843312354536</v>
      </c>
      <c r="S1398" s="3">
        <f>1-R1398/MAX(R$2:R1398)</f>
        <v>0.13020937748417016</v>
      </c>
    </row>
    <row r="1399" spans="1:19" x14ac:dyDescent="0.15">
      <c r="A1399" s="1">
        <v>40462</v>
      </c>
      <c r="B1399">
        <v>3069.19</v>
      </c>
      <c r="C1399">
        <v>3154.2</v>
      </c>
      <c r="D1399">
        <v>3069.19</v>
      </c>
      <c r="E1399" s="2">
        <v>3132.9</v>
      </c>
      <c r="F1399" s="16">
        <v>212607074304</v>
      </c>
      <c r="G1399" s="3">
        <f t="shared" si="210"/>
        <v>2.9127234144594949E-2</v>
      </c>
      <c r="H1399" s="3">
        <f>1-E1399/MAX(E$2:E1399)</f>
        <v>0.46694003947457974</v>
      </c>
      <c r="I1399" s="2">
        <f t="shared" si="213"/>
        <v>3037.5666666666671</v>
      </c>
      <c r="J1399" s="2">
        <f t="shared" si="216"/>
        <v>2962.2416666666668</v>
      </c>
      <c r="K1399" s="2">
        <f t="shared" si="217"/>
        <v>2923.1766666666667</v>
      </c>
      <c r="L1399" s="2">
        <f t="shared" si="218"/>
        <v>2926.7095833333337</v>
      </c>
      <c r="M1399" s="2">
        <f t="shared" si="219"/>
        <v>2902.0027083333334</v>
      </c>
      <c r="N1399" s="2">
        <f t="shared" si="214"/>
        <v>2917.2963194444442</v>
      </c>
      <c r="O1399" s="4" t="str">
        <f t="shared" si="215"/>
        <v>买</v>
      </c>
      <c r="P1399" s="4" t="str">
        <f t="shared" si="211"/>
        <v/>
      </c>
      <c r="Q1399" s="3">
        <f>IF(O1398="买",E1399/E1398-1,0)-IF(P1399=1,计算结果!B$17,0)</f>
        <v>2.9127234144594949E-2</v>
      </c>
      <c r="R1399" s="2">
        <f t="shared" si="212"/>
        <v>5.6861176689433961</v>
      </c>
      <c r="S1399" s="3">
        <f>1-R1399/MAX(R$2:R1399)</f>
        <v>0.1048747823653785</v>
      </c>
    </row>
    <row r="1400" spans="1:19" x14ac:dyDescent="0.15">
      <c r="A1400" s="1">
        <v>40463</v>
      </c>
      <c r="B1400">
        <v>3121.64</v>
      </c>
      <c r="C1400">
        <v>3173.85</v>
      </c>
      <c r="D1400">
        <v>3106.22</v>
      </c>
      <c r="E1400" s="2">
        <v>3172.73</v>
      </c>
      <c r="F1400" s="16">
        <v>178245222400</v>
      </c>
      <c r="G1400" s="3">
        <f t="shared" si="210"/>
        <v>1.271346037217902E-2</v>
      </c>
      <c r="H1400" s="3">
        <f>1-E1400/MAX(E$2:E1400)</f>
        <v>0.46016300279044442</v>
      </c>
      <c r="I1400" s="2">
        <f t="shared" si="213"/>
        <v>3116.6200000000003</v>
      </c>
      <c r="J1400" s="2">
        <f t="shared" si="216"/>
        <v>3006.8583333333331</v>
      </c>
      <c r="K1400" s="2">
        <f t="shared" si="217"/>
        <v>2940.4866666666671</v>
      </c>
      <c r="L1400" s="2">
        <f t="shared" si="218"/>
        <v>2939.7995833333334</v>
      </c>
      <c r="M1400" s="2">
        <f t="shared" si="219"/>
        <v>2909.5377083333337</v>
      </c>
      <c r="N1400" s="2">
        <f t="shared" si="214"/>
        <v>2929.9413194444446</v>
      </c>
      <c r="O1400" s="4" t="str">
        <f t="shared" si="215"/>
        <v>买</v>
      </c>
      <c r="P1400" s="4" t="str">
        <f t="shared" si="211"/>
        <v/>
      </c>
      <c r="Q1400" s="3">
        <f>IF(O1399="买",E1400/E1399-1,0)-IF(P1400=1,计算结果!B$17,0)</f>
        <v>1.271346037217902E-2</v>
      </c>
      <c r="R1400" s="2">
        <f t="shared" si="212"/>
        <v>5.7584079005990549</v>
      </c>
      <c r="S1400" s="3">
        <f>1-R1400/MAX(R$2:R1400)</f>
        <v>9.3494643382842635E-2</v>
      </c>
    </row>
    <row r="1401" spans="1:19" x14ac:dyDescent="0.15">
      <c r="A1401" s="1">
        <v>40464</v>
      </c>
      <c r="B1401">
        <v>3176.89</v>
      </c>
      <c r="C1401">
        <v>3221.65</v>
      </c>
      <c r="D1401">
        <v>3165.58</v>
      </c>
      <c r="E1401" s="2">
        <v>3217.58</v>
      </c>
      <c r="F1401" s="16">
        <v>195444719616</v>
      </c>
      <c r="G1401" s="3">
        <f t="shared" si="210"/>
        <v>1.4136091000494844E-2</v>
      </c>
      <c r="H1401" s="3">
        <f>1-E1401/MAX(E$2:E1401)</f>
        <v>0.45253181787245622</v>
      </c>
      <c r="I1401" s="2">
        <f t="shared" si="213"/>
        <v>3174.4033333333332</v>
      </c>
      <c r="J1401" s="2">
        <f t="shared" si="216"/>
        <v>3062.97</v>
      </c>
      <c r="K1401" s="2">
        <f t="shared" si="217"/>
        <v>2965.8525000000004</v>
      </c>
      <c r="L1401" s="2">
        <f t="shared" si="218"/>
        <v>2952.4066666666672</v>
      </c>
      <c r="M1401" s="2">
        <f t="shared" si="219"/>
        <v>2918.3264583333334</v>
      </c>
      <c r="N1401" s="2">
        <f t="shared" si="214"/>
        <v>2945.528541666667</v>
      </c>
      <c r="O1401" s="4" t="str">
        <f t="shared" si="215"/>
        <v>买</v>
      </c>
      <c r="P1401" s="4" t="str">
        <f t="shared" si="211"/>
        <v/>
      </c>
      <c r="Q1401" s="3">
        <f>IF(O1400="买",E1401/E1400-1,0)-IF(P1401=1,计算结果!B$17,0)</f>
        <v>1.4136091000494844E-2</v>
      </c>
      <c r="R1401" s="2">
        <f t="shared" si="212"/>
        <v>5.8398092786998914</v>
      </c>
      <c r="S1401" s="3">
        <f>1-R1401/MAX(R$2:R1401)</f>
        <v>8.0680201169266552E-2</v>
      </c>
    </row>
    <row r="1402" spans="1:19" x14ac:dyDescent="0.15">
      <c r="A1402" s="1">
        <v>40465</v>
      </c>
      <c r="B1402">
        <v>3245.13</v>
      </c>
      <c r="C1402">
        <v>3286.02</v>
      </c>
      <c r="D1402">
        <v>3215.03</v>
      </c>
      <c r="E1402" s="2">
        <v>3224.14</v>
      </c>
      <c r="F1402" s="16">
        <v>227654451200</v>
      </c>
      <c r="G1402" s="3">
        <f t="shared" si="210"/>
        <v>2.0387993460924125E-3</v>
      </c>
      <c r="H1402" s="3">
        <f>1-E1402/MAX(E$2:E1402)</f>
        <v>0.45141564010072821</v>
      </c>
      <c r="I1402" s="2">
        <f t="shared" si="213"/>
        <v>3204.8166666666662</v>
      </c>
      <c r="J1402" s="2">
        <f t="shared" si="216"/>
        <v>3121.1916666666671</v>
      </c>
      <c r="K1402" s="2">
        <f t="shared" si="217"/>
        <v>2996.3816666666667</v>
      </c>
      <c r="L1402" s="2">
        <f t="shared" si="218"/>
        <v>2965.7795833333334</v>
      </c>
      <c r="M1402" s="2">
        <f t="shared" si="219"/>
        <v>2925.8352083333339</v>
      </c>
      <c r="N1402" s="2">
        <f t="shared" si="214"/>
        <v>2962.6654861111115</v>
      </c>
      <c r="O1402" s="4" t="str">
        <f t="shared" si="215"/>
        <v>买</v>
      </c>
      <c r="P1402" s="4" t="str">
        <f t="shared" si="211"/>
        <v/>
      </c>
      <c r="Q1402" s="3">
        <f>IF(O1401="买",E1402/E1401-1,0)-IF(P1402=1,计算结果!B$17,0)</f>
        <v>2.0387993460924125E-3</v>
      </c>
      <c r="R1402" s="2">
        <f t="shared" si="212"/>
        <v>5.8517154780386091</v>
      </c>
      <c r="S1402" s="3">
        <f>1-R1402/MAX(R$2:R1402)</f>
        <v>7.8805892564560609E-2</v>
      </c>
    </row>
    <row r="1403" spans="1:19" x14ac:dyDescent="0.15">
      <c r="A1403" s="1">
        <v>40466</v>
      </c>
      <c r="B1403">
        <v>3204.72</v>
      </c>
      <c r="C1403">
        <v>3327.68</v>
      </c>
      <c r="D1403">
        <v>3199.12</v>
      </c>
      <c r="E1403" s="2">
        <v>3327.68</v>
      </c>
      <c r="F1403" s="16">
        <v>245619294208</v>
      </c>
      <c r="G1403" s="3">
        <f t="shared" si="210"/>
        <v>3.211399008727911E-2</v>
      </c>
      <c r="H1403" s="3">
        <f>1-E1403/MAX(E$2:E1403)</f>
        <v>0.43379840740488673</v>
      </c>
      <c r="I1403" s="2">
        <f t="shared" si="213"/>
        <v>3256.4666666666667</v>
      </c>
      <c r="J1403" s="2">
        <f t="shared" si="216"/>
        <v>3186.5433333333331</v>
      </c>
      <c r="K1403" s="2">
        <f t="shared" si="217"/>
        <v>3035.2408333333333</v>
      </c>
      <c r="L1403" s="2">
        <f t="shared" si="218"/>
        <v>2984.2645833333336</v>
      </c>
      <c r="M1403" s="2">
        <f t="shared" si="219"/>
        <v>2935.2039583333335</v>
      </c>
      <c r="N1403" s="2">
        <f t="shared" si="214"/>
        <v>2984.9031250000003</v>
      </c>
      <c r="O1403" s="4" t="str">
        <f t="shared" si="215"/>
        <v>买</v>
      </c>
      <c r="P1403" s="4" t="str">
        <f t="shared" si="211"/>
        <v/>
      </c>
      <c r="Q1403" s="3">
        <f>IF(O1402="买",E1403/E1402-1,0)-IF(P1403=1,计算结果!B$17,0)</f>
        <v>3.211399008727911E-2</v>
      </c>
      <c r="R1403" s="2">
        <f t="shared" si="212"/>
        <v>6.0396374108939188</v>
      </c>
      <c r="S1403" s="3">
        <f>1-R1403/MAX(R$2:R1403)</f>
        <v>4.9222674129918986E-2</v>
      </c>
    </row>
    <row r="1404" spans="1:19" x14ac:dyDescent="0.15">
      <c r="A1404" s="1">
        <v>40469</v>
      </c>
      <c r="B1404">
        <v>3345.8</v>
      </c>
      <c r="C1404">
        <v>3390.01</v>
      </c>
      <c r="D1404">
        <v>3288.78</v>
      </c>
      <c r="E1404" s="2">
        <v>3306.16</v>
      </c>
      <c r="F1404" s="16">
        <v>267884363776</v>
      </c>
      <c r="G1404" s="3">
        <f t="shared" si="210"/>
        <v>-6.4669679776901967E-3</v>
      </c>
      <c r="H1404" s="3">
        <f>1-E1404/MAX(E$2:E1404)</f>
        <v>0.43746001497311648</v>
      </c>
      <c r="I1404" s="2">
        <f t="shared" si="213"/>
        <v>3285.9933333333333</v>
      </c>
      <c r="J1404" s="2">
        <f t="shared" si="216"/>
        <v>3230.1983333333333</v>
      </c>
      <c r="K1404" s="2">
        <f t="shared" si="217"/>
        <v>3073.2683333333334</v>
      </c>
      <c r="L1404" s="2">
        <f t="shared" si="218"/>
        <v>3000.2966666666671</v>
      </c>
      <c r="M1404" s="2">
        <f t="shared" si="219"/>
        <v>2944.3145833333333</v>
      </c>
      <c r="N1404" s="2">
        <f t="shared" si="214"/>
        <v>3005.959861111111</v>
      </c>
      <c r="O1404" s="4" t="str">
        <f t="shared" si="215"/>
        <v>买</v>
      </c>
      <c r="P1404" s="4" t="str">
        <f t="shared" si="211"/>
        <v/>
      </c>
      <c r="Q1404" s="3">
        <f>IF(O1403="买",E1404/E1403-1,0)-IF(P1404=1,计算结果!B$17,0)</f>
        <v>-6.4669679776901967E-3</v>
      </c>
      <c r="R1404" s="2">
        <f t="shared" si="212"/>
        <v>6.0005792691608084</v>
      </c>
      <c r="S1404" s="3">
        <f>1-R1404/MAX(R$2:R1404)</f>
        <v>5.5371320650234646E-2</v>
      </c>
    </row>
    <row r="1405" spans="1:19" x14ac:dyDescent="0.15">
      <c r="A1405" s="1">
        <v>40470</v>
      </c>
      <c r="B1405">
        <v>3300.52</v>
      </c>
      <c r="C1405">
        <v>3375.87</v>
      </c>
      <c r="D1405">
        <v>3280</v>
      </c>
      <c r="E1405" s="2">
        <v>3375.67</v>
      </c>
      <c r="F1405" s="16">
        <v>165488918528</v>
      </c>
      <c r="G1405" s="3">
        <f t="shared" si="210"/>
        <v>2.1024390834079476E-2</v>
      </c>
      <c r="H1405" s="3">
        <f>1-E1405/MAX(E$2:E1405)</f>
        <v>0.425632954468114</v>
      </c>
      <c r="I1405" s="2">
        <f t="shared" si="213"/>
        <v>3336.5033333333336</v>
      </c>
      <c r="J1405" s="2">
        <f t="shared" si="216"/>
        <v>3270.66</v>
      </c>
      <c r="K1405" s="2">
        <f t="shared" si="217"/>
        <v>3116.4508333333338</v>
      </c>
      <c r="L1405" s="2">
        <f t="shared" si="218"/>
        <v>3019.2741666666666</v>
      </c>
      <c r="M1405" s="2">
        <f t="shared" si="219"/>
        <v>2953.8645833333339</v>
      </c>
      <c r="N1405" s="2">
        <f t="shared" si="214"/>
        <v>3029.8631944444446</v>
      </c>
      <c r="O1405" s="4" t="str">
        <f t="shared" si="215"/>
        <v>买</v>
      </c>
      <c r="P1405" s="4" t="str">
        <f t="shared" si="211"/>
        <v/>
      </c>
      <c r="Q1405" s="3">
        <f>IF(O1404="买",E1405/E1404-1,0)-IF(P1405=1,计算结果!B$17,0)</f>
        <v>2.1024390834079476E-2</v>
      </c>
      <c r="R1405" s="2">
        <f t="shared" si="212"/>
        <v>6.1267377929465203</v>
      </c>
      <c r="S1405" s="3">
        <f>1-R1405/MAX(R$2:R1405)</f>
        <v>3.5511078102504867E-2</v>
      </c>
    </row>
    <row r="1406" spans="1:19" x14ac:dyDescent="0.15">
      <c r="A1406" s="1">
        <v>40471</v>
      </c>
      <c r="B1406">
        <v>3304.22</v>
      </c>
      <c r="C1406">
        <v>3439.23</v>
      </c>
      <c r="D1406">
        <v>3301.01</v>
      </c>
      <c r="E1406" s="2">
        <v>3396.88</v>
      </c>
      <c r="F1406" s="16">
        <v>235372052480</v>
      </c>
      <c r="G1406" s="3">
        <f t="shared" si="210"/>
        <v>6.2831971134620357E-3</v>
      </c>
      <c r="H1406" s="3">
        <f>1-E1406/MAX(E$2:E1406)</f>
        <v>0.42202409310556044</v>
      </c>
      <c r="I1406" s="2">
        <f t="shared" si="213"/>
        <v>3359.5699999999997</v>
      </c>
      <c r="J1406" s="2">
        <f t="shared" si="216"/>
        <v>3308.0183333333334</v>
      </c>
      <c r="K1406" s="2">
        <f t="shared" si="217"/>
        <v>3157.438333333333</v>
      </c>
      <c r="L1406" s="2">
        <f t="shared" si="218"/>
        <v>3036.8487500000006</v>
      </c>
      <c r="M1406" s="2">
        <f t="shared" si="219"/>
        <v>2964.925208333334</v>
      </c>
      <c r="N1406" s="2">
        <f t="shared" si="214"/>
        <v>3053.0707638888889</v>
      </c>
      <c r="O1406" s="4" t="str">
        <f t="shared" si="215"/>
        <v>买</v>
      </c>
      <c r="P1406" s="4" t="str">
        <f t="shared" si="211"/>
        <v/>
      </c>
      <c r="Q1406" s="3">
        <f>IF(O1405="买",E1406/E1405-1,0)-IF(P1406=1,计算结果!B$17,0)</f>
        <v>6.2831971134620357E-3</v>
      </c>
      <c r="R1406" s="2">
        <f t="shared" si="212"/>
        <v>6.1652332941621006</v>
      </c>
      <c r="S1406" s="3">
        <f>1-R1406/MAX(R$2:R1406)</f>
        <v>2.9451004092472366E-2</v>
      </c>
    </row>
    <row r="1407" spans="1:19" x14ac:dyDescent="0.15">
      <c r="A1407" s="1">
        <v>40472</v>
      </c>
      <c r="B1407">
        <v>3404.72</v>
      </c>
      <c r="C1407">
        <v>3418.09</v>
      </c>
      <c r="D1407">
        <v>3344.96</v>
      </c>
      <c r="E1407" s="2">
        <v>3374.69</v>
      </c>
      <c r="F1407" s="16">
        <v>175383707648</v>
      </c>
      <c r="G1407" s="3">
        <f t="shared" si="210"/>
        <v>-6.532465085608008E-3</v>
      </c>
      <c r="H1407" s="3">
        <f>1-E1407/MAX(E$2:E1407)</f>
        <v>0.42579970053767102</v>
      </c>
      <c r="I1407" s="2">
        <f t="shared" si="213"/>
        <v>3382.4133333333334</v>
      </c>
      <c r="J1407" s="2">
        <f t="shared" si="216"/>
        <v>3334.2033333333329</v>
      </c>
      <c r="K1407" s="2">
        <f t="shared" si="217"/>
        <v>3198.5866666666666</v>
      </c>
      <c r="L1407" s="2">
        <f t="shared" si="218"/>
        <v>3053.1645833333337</v>
      </c>
      <c r="M1407" s="2">
        <f t="shared" si="219"/>
        <v>2975.3056250000004</v>
      </c>
      <c r="N1407" s="2">
        <f t="shared" si="214"/>
        <v>3075.6856250000001</v>
      </c>
      <c r="O1407" s="4" t="str">
        <f t="shared" si="215"/>
        <v>买</v>
      </c>
      <c r="P1407" s="4" t="str">
        <f t="shared" si="211"/>
        <v/>
      </c>
      <c r="Q1407" s="3">
        <f>IF(O1406="买",E1407/E1406-1,0)-IF(P1407=1,计算结果!B$17,0)</f>
        <v>-6.532465085608008E-3</v>
      </c>
      <c r="R1407" s="2">
        <f t="shared" si="212"/>
        <v>6.1249591229233591</v>
      </c>
      <c r="S1407" s="3">
        <f>1-R1407/MAX(R$2:R1407)</f>
        <v>3.5791081522110191E-2</v>
      </c>
    </row>
    <row r="1408" spans="1:19" x14ac:dyDescent="0.15">
      <c r="A1408" s="1">
        <v>40473</v>
      </c>
      <c r="B1408">
        <v>3365.6</v>
      </c>
      <c r="C1408">
        <v>3408.49</v>
      </c>
      <c r="D1408">
        <v>3346.11</v>
      </c>
      <c r="E1408" s="2">
        <v>3378.66</v>
      </c>
      <c r="F1408" s="16">
        <v>163153625088</v>
      </c>
      <c r="G1408" s="3">
        <f t="shared" si="210"/>
        <v>1.1764043512143552E-3</v>
      </c>
      <c r="H1408" s="3">
        <f>1-E1408/MAX(E$2:E1408)</f>
        <v>0.42512420880691482</v>
      </c>
      <c r="I1408" s="2">
        <f t="shared" si="213"/>
        <v>3383.41</v>
      </c>
      <c r="J1408" s="2">
        <f t="shared" si="216"/>
        <v>3359.9566666666665</v>
      </c>
      <c r="K1408" s="2">
        <f t="shared" si="217"/>
        <v>3240.5741666666668</v>
      </c>
      <c r="L1408" s="2">
        <f t="shared" si="218"/>
        <v>3069.7350000000006</v>
      </c>
      <c r="M1408" s="2">
        <f t="shared" si="219"/>
        <v>2986.3020833333335</v>
      </c>
      <c r="N1408" s="2">
        <f t="shared" si="214"/>
        <v>3098.8704166666671</v>
      </c>
      <c r="O1408" s="4" t="str">
        <f t="shared" si="215"/>
        <v>买</v>
      </c>
      <c r="P1408" s="4" t="str">
        <f t="shared" si="211"/>
        <v/>
      </c>
      <c r="Q1408" s="3">
        <f>IF(O1407="买",E1408/E1407-1,0)-IF(P1408=1,计算结果!B$17,0)</f>
        <v>1.1764043512143552E-3</v>
      </c>
      <c r="R1408" s="2">
        <f t="shared" si="212"/>
        <v>6.1321645514865759</v>
      </c>
      <c r="S1408" s="3">
        <f>1-R1408/MAX(R$2:R1408)</f>
        <v>3.4656781954933158E-2</v>
      </c>
    </row>
    <row r="1409" spans="1:19" x14ac:dyDescent="0.15">
      <c r="A1409" s="1">
        <v>40476</v>
      </c>
      <c r="B1409">
        <v>3386.85</v>
      </c>
      <c r="C1409">
        <v>3481.35</v>
      </c>
      <c r="D1409">
        <v>3366.43</v>
      </c>
      <c r="E1409" s="2">
        <v>3481.08</v>
      </c>
      <c r="F1409" s="16">
        <v>208809410560</v>
      </c>
      <c r="G1409" s="3">
        <f t="shared" si="210"/>
        <v>3.0313793042211934E-2</v>
      </c>
      <c r="H1409" s="3">
        <f>1-E1409/MAX(E$2:E1409)</f>
        <v>0.40769754304770978</v>
      </c>
      <c r="I1409" s="2">
        <f t="shared" si="213"/>
        <v>3411.4766666666669</v>
      </c>
      <c r="J1409" s="2">
        <f t="shared" si="216"/>
        <v>3385.5233333333331</v>
      </c>
      <c r="K1409" s="2">
        <f t="shared" si="217"/>
        <v>3286.0333333333328</v>
      </c>
      <c r="L1409" s="2">
        <f t="shared" si="218"/>
        <v>3092.8441666666672</v>
      </c>
      <c r="M1409" s="2">
        <f t="shared" si="219"/>
        <v>2998.4566666666665</v>
      </c>
      <c r="N1409" s="2">
        <f t="shared" si="214"/>
        <v>3125.778055555556</v>
      </c>
      <c r="O1409" s="4" t="str">
        <f t="shared" si="215"/>
        <v>买</v>
      </c>
      <c r="P1409" s="4" t="str">
        <f t="shared" si="211"/>
        <v/>
      </c>
      <c r="Q1409" s="3">
        <f>IF(O1408="买",E1409/E1408-1,0)-IF(P1409=1,计算结果!B$17,0)</f>
        <v>3.0313793042211934E-2</v>
      </c>
      <c r="R1409" s="2">
        <f t="shared" si="212"/>
        <v>6.3180537186011287</v>
      </c>
      <c r="S1409" s="3">
        <f>1-R1409/MAX(R$2:R1409)</f>
        <v>5.3935674284120161E-3</v>
      </c>
    </row>
    <row r="1410" spans="1:19" x14ac:dyDescent="0.15">
      <c r="A1410" s="1">
        <v>40477</v>
      </c>
      <c r="B1410">
        <v>3491.47</v>
      </c>
      <c r="C1410">
        <v>3499.82</v>
      </c>
      <c r="D1410">
        <v>3436.46</v>
      </c>
      <c r="E1410" s="2">
        <v>3466.08</v>
      </c>
      <c r="F1410" s="16">
        <v>205216464896</v>
      </c>
      <c r="G1410" s="3">
        <f t="shared" si="210"/>
        <v>-4.3090075493812385E-3</v>
      </c>
      <c r="H1410" s="3">
        <f>1-E1410/MAX(E$2:E1410)</f>
        <v>0.41024977880623426</v>
      </c>
      <c r="I1410" s="2">
        <f t="shared" si="213"/>
        <v>3441.94</v>
      </c>
      <c r="J1410" s="2">
        <f t="shared" si="216"/>
        <v>3412.1766666666663</v>
      </c>
      <c r="K1410" s="2">
        <f t="shared" si="217"/>
        <v>3321.1875</v>
      </c>
      <c r="L1410" s="2">
        <f t="shared" si="218"/>
        <v>3115.0745833333335</v>
      </c>
      <c r="M1410" s="2">
        <f t="shared" si="219"/>
        <v>3009.869999999999</v>
      </c>
      <c r="N1410" s="2">
        <f t="shared" si="214"/>
        <v>3148.710694444444</v>
      </c>
      <c r="O1410" s="4" t="str">
        <f t="shared" si="215"/>
        <v>买</v>
      </c>
      <c r="P1410" s="4" t="str">
        <f t="shared" si="211"/>
        <v/>
      </c>
      <c r="Q1410" s="3">
        <f>IF(O1409="买",E1410/E1409-1,0)-IF(P1410=1,计算结果!B$17,0)</f>
        <v>-4.3090075493812385E-3</v>
      </c>
      <c r="R1410" s="2">
        <f t="shared" si="212"/>
        <v>6.2908291774302807</v>
      </c>
      <c r="S1410" s="3">
        <f>1-R1410/MAX(R$2:R1410)</f>
        <v>9.6793340550260787E-3</v>
      </c>
    </row>
    <row r="1411" spans="1:19" x14ac:dyDescent="0.15">
      <c r="A1411" s="1">
        <v>40478</v>
      </c>
      <c r="B1411">
        <v>3451.43</v>
      </c>
      <c r="C1411">
        <v>3490.22</v>
      </c>
      <c r="D1411">
        <v>3398.09</v>
      </c>
      <c r="E1411" s="2">
        <v>3403.87</v>
      </c>
      <c r="F1411" s="16">
        <v>177072553984</v>
      </c>
      <c r="G1411" s="3">
        <f t="shared" ref="G1411:G1474" si="220">E1411/E1410-1</f>
        <v>-1.7948229700410878E-2</v>
      </c>
      <c r="H1411" s="3">
        <f>1-E1411/MAX(E$2:E1411)</f>
        <v>0.42083475124208802</v>
      </c>
      <c r="I1411" s="2">
        <f t="shared" si="213"/>
        <v>3450.3433333333328</v>
      </c>
      <c r="J1411" s="2">
        <f t="shared" si="216"/>
        <v>3416.8766666666666</v>
      </c>
      <c r="K1411" s="2">
        <f t="shared" si="217"/>
        <v>3343.7683333333334</v>
      </c>
      <c r="L1411" s="2">
        <f t="shared" si="218"/>
        <v>3133.4724999999999</v>
      </c>
      <c r="M1411" s="2">
        <f t="shared" si="219"/>
        <v>3021.7706249999992</v>
      </c>
      <c r="N1411" s="2">
        <f t="shared" si="214"/>
        <v>3166.3371527777776</v>
      </c>
      <c r="O1411" s="4" t="str">
        <f t="shared" si="215"/>
        <v>买</v>
      </c>
      <c r="P1411" s="4" t="str">
        <f t="shared" si="211"/>
        <v/>
      </c>
      <c r="Q1411" s="3">
        <f>IF(O1410="买",E1411/E1410-1,0)-IF(P1411=1,计算结果!B$17,0)</f>
        <v>-1.7948229700410878E-2</v>
      </c>
      <c r="R1411" s="2">
        <f t="shared" si="212"/>
        <v>6.1779199303477155</v>
      </c>
      <c r="S1411" s="3">
        <f>1-R1411/MAX(R$2:R1411)</f>
        <v>2.7453836844470336E-2</v>
      </c>
    </row>
    <row r="1412" spans="1:19" x14ac:dyDescent="0.15">
      <c r="A1412" s="1">
        <v>40479</v>
      </c>
      <c r="B1412">
        <v>3390.43</v>
      </c>
      <c r="C1412">
        <v>3420.89</v>
      </c>
      <c r="D1412">
        <v>3371.44</v>
      </c>
      <c r="E1412" s="2">
        <v>3397.69</v>
      </c>
      <c r="F1412" s="16">
        <v>141135888384</v>
      </c>
      <c r="G1412" s="3">
        <f t="shared" si="220"/>
        <v>-1.8155805010179327E-3</v>
      </c>
      <c r="H1412" s="3">
        <f>1-E1412/MAX(E$2:E1412)</f>
        <v>0.42188627237460008</v>
      </c>
      <c r="I1412" s="2">
        <f t="shared" si="213"/>
        <v>3422.5466666666666</v>
      </c>
      <c r="J1412" s="2">
        <f t="shared" si="216"/>
        <v>3417.0116666666668</v>
      </c>
      <c r="K1412" s="2">
        <f t="shared" si="217"/>
        <v>3362.5150000000008</v>
      </c>
      <c r="L1412" s="2">
        <f t="shared" si="218"/>
        <v>3151.5008333333335</v>
      </c>
      <c r="M1412" s="2">
        <f t="shared" si="219"/>
        <v>3033.176458333332</v>
      </c>
      <c r="N1412" s="2">
        <f t="shared" si="214"/>
        <v>3182.3974305555553</v>
      </c>
      <c r="O1412" s="4" t="str">
        <f t="shared" si="215"/>
        <v>买</v>
      </c>
      <c r="P1412" s="4" t="str">
        <f t="shared" ref="P1412:P1475" si="221">IF(O1411&lt;&gt;O1412,1,"")</f>
        <v/>
      </c>
      <c r="Q1412" s="3">
        <f>IF(O1411="买",E1412/E1411-1,0)-IF(P1412=1,计算结果!B$17,0)</f>
        <v>-1.8155805010179327E-3</v>
      </c>
      <c r="R1412" s="2">
        <f t="shared" ref="R1412:R1475" si="222">IFERROR(R1411*(1+Q1412),R1411)</f>
        <v>6.1667034193853265</v>
      </c>
      <c r="S1412" s="3">
        <f>1-R1412/MAX(R$2:R1412)</f>
        <v>2.9219572694635265E-2</v>
      </c>
    </row>
    <row r="1413" spans="1:19" x14ac:dyDescent="0.15">
      <c r="A1413" s="1">
        <v>40480</v>
      </c>
      <c r="B1413">
        <v>3400.26</v>
      </c>
      <c r="C1413">
        <v>3404.6</v>
      </c>
      <c r="D1413">
        <v>3351.6</v>
      </c>
      <c r="E1413" s="2">
        <v>3379.98</v>
      </c>
      <c r="F1413" s="16">
        <v>145528373248</v>
      </c>
      <c r="G1413" s="3">
        <f t="shared" si="220"/>
        <v>-5.2123648714273996E-3</v>
      </c>
      <c r="H1413" s="3">
        <f>1-E1413/MAX(E$2:E1413)</f>
        <v>0.42489961206016469</v>
      </c>
      <c r="I1413" s="2">
        <f t="shared" ref="I1413:I1476" si="223">AVERAGE(E1411:E1413)</f>
        <v>3393.8466666666664</v>
      </c>
      <c r="J1413" s="2">
        <f t="shared" si="216"/>
        <v>3417.893333333333</v>
      </c>
      <c r="K1413" s="2">
        <f t="shared" si="217"/>
        <v>3376.0483333333341</v>
      </c>
      <c r="L1413" s="2">
        <f t="shared" si="218"/>
        <v>3170.9504166666666</v>
      </c>
      <c r="M1413" s="2">
        <f t="shared" si="219"/>
        <v>3044.9179166666659</v>
      </c>
      <c r="N1413" s="2">
        <f t="shared" ref="N1413:N1476" si="224">IFERROR(AVERAGE(K1413:M1413),"")</f>
        <v>3197.3055555555552</v>
      </c>
      <c r="O1413" s="4" t="str">
        <f t="shared" ref="O1413:O1476" si="225">IF(E1413&gt;N1413,"买","卖")</f>
        <v>买</v>
      </c>
      <c r="P1413" s="4" t="str">
        <f t="shared" si="221"/>
        <v/>
      </c>
      <c r="Q1413" s="3">
        <f>IF(O1412="买",E1413/E1412-1,0)-IF(P1413=1,计算结果!B$17,0)</f>
        <v>-5.2123648714273996E-3</v>
      </c>
      <c r="R1413" s="2">
        <f t="shared" si="222"/>
        <v>6.1345603111096114</v>
      </c>
      <c r="S1413" s="3">
        <f>1-R1413/MAX(R$2:R1413)</f>
        <v>3.4279634491790945E-2</v>
      </c>
    </row>
    <row r="1414" spans="1:19" x14ac:dyDescent="0.15">
      <c r="A1414" s="1">
        <v>40483</v>
      </c>
      <c r="B1414">
        <v>3390.41</v>
      </c>
      <c r="C1414">
        <v>3473</v>
      </c>
      <c r="D1414">
        <v>3390.41</v>
      </c>
      <c r="E1414" s="2">
        <v>3473</v>
      </c>
      <c r="F1414" s="16">
        <v>186725761024</v>
      </c>
      <c r="G1414" s="3">
        <f t="shared" si="220"/>
        <v>2.7520872904573501E-2</v>
      </c>
      <c r="H1414" s="3">
        <f>1-E1414/MAX(E$2:E1414)</f>
        <v>0.4090723473763016</v>
      </c>
      <c r="I1414" s="2">
        <f t="shared" si="223"/>
        <v>3416.89</v>
      </c>
      <c r="J1414" s="2">
        <f t="shared" si="216"/>
        <v>3433.6166666666668</v>
      </c>
      <c r="K1414" s="2">
        <f t="shared" si="217"/>
        <v>3396.7866666666669</v>
      </c>
      <c r="L1414" s="2">
        <f t="shared" si="218"/>
        <v>3196.5841666666661</v>
      </c>
      <c r="M1414" s="2">
        <f t="shared" si="219"/>
        <v>3057.7814583333329</v>
      </c>
      <c r="N1414" s="2">
        <f t="shared" si="224"/>
        <v>3217.0507638888885</v>
      </c>
      <c r="O1414" s="4" t="str">
        <f t="shared" si="225"/>
        <v>买</v>
      </c>
      <c r="P1414" s="4" t="str">
        <f t="shared" si="221"/>
        <v/>
      </c>
      <c r="Q1414" s="3">
        <f>IF(O1413="买",E1414/E1413-1,0)-IF(P1414=1,计算结果!B$17,0)</f>
        <v>2.7520872904573501E-2</v>
      </c>
      <c r="R1414" s="2">
        <f t="shared" si="222"/>
        <v>6.3033887657570995</v>
      </c>
      <c r="S1414" s="3">
        <f>1-R1414/MAX(R$2:R1414)</f>
        <v>7.70216705128135E-3</v>
      </c>
    </row>
    <row r="1415" spans="1:19" x14ac:dyDescent="0.15">
      <c r="A1415" s="1">
        <v>40484</v>
      </c>
      <c r="B1415">
        <v>3484.23</v>
      </c>
      <c r="C1415">
        <v>3522.18</v>
      </c>
      <c r="D1415">
        <v>3449.72</v>
      </c>
      <c r="E1415" s="2">
        <v>3463.13</v>
      </c>
      <c r="F1415" s="16">
        <v>233976233984</v>
      </c>
      <c r="G1415" s="3">
        <f t="shared" si="220"/>
        <v>-2.8419234091563439E-3</v>
      </c>
      <c r="H1415" s="3">
        <f>1-E1415/MAX(E$2:E1415)</f>
        <v>0.4107517185054107</v>
      </c>
      <c r="I1415" s="2">
        <f t="shared" si="223"/>
        <v>3438.7033333333334</v>
      </c>
      <c r="J1415" s="2">
        <f t="shared" si="216"/>
        <v>3430.625</v>
      </c>
      <c r="K1415" s="2">
        <f t="shared" si="217"/>
        <v>3408.0741666666668</v>
      </c>
      <c r="L1415" s="2">
        <f t="shared" si="218"/>
        <v>3221.6574999999998</v>
      </c>
      <c r="M1415" s="2">
        <f t="shared" si="219"/>
        <v>3069.0533333333337</v>
      </c>
      <c r="N1415" s="2">
        <f t="shared" si="224"/>
        <v>3232.9283333333333</v>
      </c>
      <c r="O1415" s="4" t="str">
        <f t="shared" si="225"/>
        <v>买</v>
      </c>
      <c r="P1415" s="4" t="str">
        <f t="shared" si="221"/>
        <v/>
      </c>
      <c r="Q1415" s="3">
        <f>IF(O1414="买",E1415/E1414-1,0)-IF(P1415=1,计算结果!B$17,0)</f>
        <v>-2.8419234091563439E-3</v>
      </c>
      <c r="R1415" s="2">
        <f t="shared" si="222"/>
        <v>6.2854750176666814</v>
      </c>
      <c r="S1415" s="3">
        <f>1-R1415/MAX(R$2:R1415)</f>
        <v>1.0522201491593441E-2</v>
      </c>
    </row>
    <row r="1416" spans="1:19" x14ac:dyDescent="0.15">
      <c r="A1416" s="1">
        <v>40485</v>
      </c>
      <c r="B1416">
        <v>3462.74</v>
      </c>
      <c r="C1416">
        <v>3474.71</v>
      </c>
      <c r="D1416">
        <v>3419.08</v>
      </c>
      <c r="E1416" s="2">
        <v>3420.34</v>
      </c>
      <c r="F1416" s="16">
        <v>178803326976</v>
      </c>
      <c r="G1416" s="3">
        <f t="shared" si="220"/>
        <v>-1.2355874598989902E-2</v>
      </c>
      <c r="H1416" s="3">
        <f>1-E1416/MAX(E$2:E1416)</f>
        <v>0.41803239637922818</v>
      </c>
      <c r="I1416" s="2">
        <f t="shared" si="223"/>
        <v>3452.1566666666672</v>
      </c>
      <c r="J1416" s="2">
        <f t="shared" ref="J1416:J1479" si="226">AVERAGE(E1411:E1416)</f>
        <v>3423.0016666666666</v>
      </c>
      <c r="K1416" s="2">
        <f t="shared" si="217"/>
        <v>3417.5891666666662</v>
      </c>
      <c r="L1416" s="2">
        <f t="shared" si="218"/>
        <v>3245.4287500000005</v>
      </c>
      <c r="M1416" s="2">
        <f t="shared" si="219"/>
        <v>3079.0127083333336</v>
      </c>
      <c r="N1416" s="2">
        <f t="shared" si="224"/>
        <v>3247.3435416666666</v>
      </c>
      <c r="O1416" s="4" t="str">
        <f t="shared" si="225"/>
        <v>买</v>
      </c>
      <c r="P1416" s="4" t="str">
        <f t="shared" si="221"/>
        <v/>
      </c>
      <c r="Q1416" s="3">
        <f>IF(O1415="买",E1416/E1415-1,0)-IF(P1416=1,计算结果!B$17,0)</f>
        <v>-1.2355874598989902E-2</v>
      </c>
      <c r="R1416" s="2">
        <f t="shared" si="222"/>
        <v>6.2078124765533076</v>
      </c>
      <c r="S1416" s="3">
        <f>1-R1416/MAX(R$2:R1416)</f>
        <v>2.2748065088447955E-2</v>
      </c>
    </row>
    <row r="1417" spans="1:19" x14ac:dyDescent="0.15">
      <c r="A1417" s="1">
        <v>40486</v>
      </c>
      <c r="B1417">
        <v>3426.46</v>
      </c>
      <c r="C1417">
        <v>3480.93</v>
      </c>
      <c r="D1417">
        <v>3419.64</v>
      </c>
      <c r="E1417" s="2">
        <v>3480.5</v>
      </c>
      <c r="F1417" s="16">
        <v>164721393664</v>
      </c>
      <c r="G1417" s="3">
        <f t="shared" si="220"/>
        <v>1.7588894671289879E-2</v>
      </c>
      <c r="H1417" s="3">
        <f>1-E1417/MAX(E$2:E1417)</f>
        <v>0.40779622949703942</v>
      </c>
      <c r="I1417" s="2">
        <f t="shared" si="223"/>
        <v>3454.6566666666672</v>
      </c>
      <c r="J1417" s="2">
        <f t="shared" si="226"/>
        <v>3435.7733333333331</v>
      </c>
      <c r="K1417" s="2">
        <f t="shared" si="217"/>
        <v>3426.3249999999994</v>
      </c>
      <c r="L1417" s="2">
        <f t="shared" si="218"/>
        <v>3271.387916666667</v>
      </c>
      <c r="M1417" s="2">
        <f t="shared" si="219"/>
        <v>3090.328125</v>
      </c>
      <c r="N1417" s="2">
        <f t="shared" si="224"/>
        <v>3262.6803472222223</v>
      </c>
      <c r="O1417" s="4" t="str">
        <f t="shared" si="225"/>
        <v>买</v>
      </c>
      <c r="P1417" s="4" t="str">
        <f t="shared" si="221"/>
        <v/>
      </c>
      <c r="Q1417" s="3">
        <f>IF(O1416="买",E1417/E1416-1,0)-IF(P1417=1,计算结果!B$17,0)</f>
        <v>1.7588894671289879E-2</v>
      </c>
      <c r="R1417" s="2">
        <f t="shared" si="222"/>
        <v>6.3170010363425231</v>
      </c>
      <c r="S1417" s="3">
        <f>1-R1417/MAX(R$2:R1417)</f>
        <v>5.5592837379744298E-3</v>
      </c>
    </row>
    <row r="1418" spans="1:19" x14ac:dyDescent="0.15">
      <c r="A1418" s="1">
        <v>40487</v>
      </c>
      <c r="B1418">
        <v>3538.99</v>
      </c>
      <c r="C1418">
        <v>3554.47</v>
      </c>
      <c r="D1418">
        <v>3498.28</v>
      </c>
      <c r="E1418" s="2">
        <v>3520.8</v>
      </c>
      <c r="F1418" s="16">
        <v>196618043392</v>
      </c>
      <c r="G1418" s="3">
        <f t="shared" si="220"/>
        <v>1.1578796149978476E-2</v>
      </c>
      <c r="H1418" s="3">
        <f>1-E1418/MAX(E$2:E1418)</f>
        <v>0.40093922275913696</v>
      </c>
      <c r="I1418" s="2">
        <f t="shared" si="223"/>
        <v>3473.8799999999997</v>
      </c>
      <c r="J1418" s="2">
        <f t="shared" si="226"/>
        <v>3456.2916666666665</v>
      </c>
      <c r="K1418" s="2">
        <f t="shared" si="217"/>
        <v>3436.6516666666671</v>
      </c>
      <c r="L1418" s="2">
        <f t="shared" si="218"/>
        <v>3297.0450000000005</v>
      </c>
      <c r="M1418" s="2">
        <f t="shared" si="219"/>
        <v>3102.1072916666667</v>
      </c>
      <c r="N1418" s="2">
        <f t="shared" si="224"/>
        <v>3278.6013194444445</v>
      </c>
      <c r="O1418" s="4" t="str">
        <f t="shared" si="225"/>
        <v>买</v>
      </c>
      <c r="P1418" s="4" t="str">
        <f t="shared" si="221"/>
        <v/>
      </c>
      <c r="Q1418" s="3">
        <f>IF(O1417="买",E1418/E1417-1,0)-IF(P1418=1,计算结果!B$17,0)</f>
        <v>1.1578796149978476E-2</v>
      </c>
      <c r="R1418" s="2">
        <f t="shared" si="222"/>
        <v>6.3901443036215362</v>
      </c>
      <c r="S1418" s="3">
        <f>1-R1418/MAX(R$2:R1418)</f>
        <v>0</v>
      </c>
    </row>
    <row r="1419" spans="1:19" x14ac:dyDescent="0.15">
      <c r="A1419" s="1">
        <v>40490</v>
      </c>
      <c r="B1419">
        <v>3534.19</v>
      </c>
      <c r="C1419">
        <v>3549.3</v>
      </c>
      <c r="D1419">
        <v>3506.38</v>
      </c>
      <c r="E1419" s="2">
        <v>3548.57</v>
      </c>
      <c r="F1419" s="16">
        <v>174067580928</v>
      </c>
      <c r="G1419" s="3">
        <f t="shared" si="220"/>
        <v>7.8874119518290708E-3</v>
      </c>
      <c r="H1419" s="3">
        <f>1-E1419/MAX(E$2:E1419)</f>
        <v>0.39621418362485528</v>
      </c>
      <c r="I1419" s="2">
        <f t="shared" si="223"/>
        <v>3516.6233333333334</v>
      </c>
      <c r="J1419" s="2">
        <f t="shared" si="226"/>
        <v>3484.39</v>
      </c>
      <c r="K1419" s="2">
        <f t="shared" si="217"/>
        <v>3451.1416666666669</v>
      </c>
      <c r="L1419" s="2">
        <f t="shared" si="218"/>
        <v>3324.8641666666676</v>
      </c>
      <c r="M1419" s="2">
        <f t="shared" si="219"/>
        <v>3115.6539583333338</v>
      </c>
      <c r="N1419" s="2">
        <f t="shared" si="224"/>
        <v>3297.2199305555564</v>
      </c>
      <c r="O1419" s="4" t="str">
        <f t="shared" si="225"/>
        <v>买</v>
      </c>
      <c r="P1419" s="4" t="str">
        <f t="shared" si="221"/>
        <v/>
      </c>
      <c r="Q1419" s="3">
        <f>IF(O1418="买",E1419/E1418-1,0)-IF(P1419=1,计算结果!B$17,0)</f>
        <v>7.8874119518290708E-3</v>
      </c>
      <c r="R1419" s="2">
        <f t="shared" si="222"/>
        <v>6.4405460041758333</v>
      </c>
      <c r="S1419" s="3">
        <f>1-R1419/MAX(R$2:R1419)</f>
        <v>0</v>
      </c>
    </row>
    <row r="1420" spans="1:19" x14ac:dyDescent="0.15">
      <c r="A1420" s="1">
        <v>40491</v>
      </c>
      <c r="B1420">
        <v>3547.44</v>
      </c>
      <c r="C1420">
        <v>3547.44</v>
      </c>
      <c r="D1420">
        <v>3498.62</v>
      </c>
      <c r="E1420" s="2">
        <v>3523.95</v>
      </c>
      <c r="F1420" s="16">
        <v>170174873600</v>
      </c>
      <c r="G1420" s="3">
        <f t="shared" si="220"/>
        <v>-6.9380060136901012E-3</v>
      </c>
      <c r="H1420" s="3">
        <f>1-E1420/MAX(E$2:E1420)</f>
        <v>0.40040325324984682</v>
      </c>
      <c r="I1420" s="2">
        <f t="shared" si="223"/>
        <v>3531.1066666666666</v>
      </c>
      <c r="J1420" s="2">
        <f t="shared" si="226"/>
        <v>3492.8816666666667</v>
      </c>
      <c r="K1420" s="2">
        <f t="shared" si="217"/>
        <v>3463.2491666666665</v>
      </c>
      <c r="L1420" s="2">
        <f t="shared" si="218"/>
        <v>3351.9116666666673</v>
      </c>
      <c r="M1420" s="2">
        <f t="shared" si="219"/>
        <v>3128.7322916666667</v>
      </c>
      <c r="N1420" s="2">
        <f t="shared" si="224"/>
        <v>3314.631041666667</v>
      </c>
      <c r="O1420" s="4" t="str">
        <f t="shared" si="225"/>
        <v>买</v>
      </c>
      <c r="P1420" s="4" t="str">
        <f t="shared" si="221"/>
        <v/>
      </c>
      <c r="Q1420" s="3">
        <f>IF(O1419="买",E1420/E1419-1,0)-IF(P1420=1,计算结果!B$17,0)</f>
        <v>-6.9380060136901012E-3</v>
      </c>
      <c r="R1420" s="2">
        <f t="shared" si="222"/>
        <v>6.3958614572674133</v>
      </c>
      <c r="S1420" s="3">
        <f>1-R1420/MAX(R$2:R1420)</f>
        <v>6.9380060136902122E-3</v>
      </c>
    </row>
    <row r="1421" spans="1:19" x14ac:dyDescent="0.15">
      <c r="A1421" s="1">
        <v>40492</v>
      </c>
      <c r="B1421">
        <v>3507.2</v>
      </c>
      <c r="C1421">
        <v>3508.27</v>
      </c>
      <c r="D1421">
        <v>3470.97</v>
      </c>
      <c r="E1421" s="2">
        <v>3499.11</v>
      </c>
      <c r="F1421" s="16">
        <v>176529784832</v>
      </c>
      <c r="G1421" s="3">
        <f t="shared" si="220"/>
        <v>-7.0489081854168134E-3</v>
      </c>
      <c r="H1421" s="3">
        <f>1-E1421/MAX(E$2:E1421)</f>
        <v>0.40462975566596338</v>
      </c>
      <c r="I1421" s="2">
        <f t="shared" si="223"/>
        <v>3523.876666666667</v>
      </c>
      <c r="J1421" s="2">
        <f t="shared" si="226"/>
        <v>3498.8783333333336</v>
      </c>
      <c r="K1421" s="2">
        <f t="shared" si="217"/>
        <v>3464.7516666666666</v>
      </c>
      <c r="L1421" s="2">
        <f t="shared" si="218"/>
        <v>3375.3925000000004</v>
      </c>
      <c r="M1421" s="2">
        <f t="shared" si="219"/>
        <v>3140.9672916666673</v>
      </c>
      <c r="N1421" s="2">
        <f t="shared" si="224"/>
        <v>3327.0371527777784</v>
      </c>
      <c r="O1421" s="4" t="str">
        <f t="shared" si="225"/>
        <v>买</v>
      </c>
      <c r="P1421" s="4" t="str">
        <f t="shared" si="221"/>
        <v/>
      </c>
      <c r="Q1421" s="3">
        <f>IF(O1420="买",E1421/E1420-1,0)-IF(P1421=1,计算结果!B$17,0)</f>
        <v>-7.0489081854168134E-3</v>
      </c>
      <c r="R1421" s="2">
        <f t="shared" si="222"/>
        <v>6.3507776170884895</v>
      </c>
      <c r="S1421" s="3">
        <f>1-R1421/MAX(R$2:R1421)</f>
        <v>1.3938008831726578E-2</v>
      </c>
    </row>
    <row r="1422" spans="1:19" x14ac:dyDescent="0.15">
      <c r="A1422" s="1">
        <v>40493</v>
      </c>
      <c r="B1422">
        <v>3490.74</v>
      </c>
      <c r="C1422">
        <v>3557.99</v>
      </c>
      <c r="D1422">
        <v>3484.89</v>
      </c>
      <c r="E1422" s="2">
        <v>3509.98</v>
      </c>
      <c r="F1422" s="16">
        <v>209121525760</v>
      </c>
      <c r="G1422" s="3">
        <f t="shared" si="220"/>
        <v>3.1065042253601849E-3</v>
      </c>
      <c r="H1422" s="3">
        <f>1-E1422/MAX(E$2:E1422)</f>
        <v>0.40278023548628594</v>
      </c>
      <c r="I1422" s="2">
        <f t="shared" si="223"/>
        <v>3511.0133333333329</v>
      </c>
      <c r="J1422" s="2">
        <f t="shared" si="226"/>
        <v>3513.8183333333332</v>
      </c>
      <c r="K1422" s="2">
        <f t="shared" ref="K1422:K1485" si="227">AVERAGE(E1411:E1422)</f>
        <v>3468.41</v>
      </c>
      <c r="L1422" s="2">
        <f t="shared" si="218"/>
        <v>3394.7987500000004</v>
      </c>
      <c r="M1422" s="2">
        <f t="shared" si="219"/>
        <v>3154.8622916666668</v>
      </c>
      <c r="N1422" s="2">
        <f t="shared" si="224"/>
        <v>3339.3570138888886</v>
      </c>
      <c r="O1422" s="4" t="str">
        <f t="shared" si="225"/>
        <v>买</v>
      </c>
      <c r="P1422" s="4" t="str">
        <f t="shared" si="221"/>
        <v/>
      </c>
      <c r="Q1422" s="3">
        <f>IF(O1421="买",E1422/E1421-1,0)-IF(P1422=1,计算结果!B$17,0)</f>
        <v>3.1065042253601849E-3</v>
      </c>
      <c r="R1422" s="2">
        <f t="shared" si="222"/>
        <v>6.3705063345902975</v>
      </c>
      <c r="S1422" s="3">
        <f>1-R1422/MAX(R$2:R1422)</f>
        <v>1.087480308969524E-2</v>
      </c>
    </row>
    <row r="1423" spans="1:19" x14ac:dyDescent="0.15">
      <c r="A1423" s="1">
        <v>40494</v>
      </c>
      <c r="B1423">
        <v>3484.61</v>
      </c>
      <c r="C1423">
        <v>3497.06</v>
      </c>
      <c r="D1423">
        <v>3284.35</v>
      </c>
      <c r="E1423" s="2">
        <v>3291.83</v>
      </c>
      <c r="F1423" s="16">
        <v>224200785920</v>
      </c>
      <c r="G1423" s="3">
        <f t="shared" si="220"/>
        <v>-6.2151351289750911E-2</v>
      </c>
      <c r="H1423" s="3">
        <f>1-E1423/MAX(E$2:E1423)</f>
        <v>0.43989825086776013</v>
      </c>
      <c r="I1423" s="2">
        <f t="shared" si="223"/>
        <v>3433.64</v>
      </c>
      <c r="J1423" s="2">
        <f t="shared" si="226"/>
        <v>3482.373333333333</v>
      </c>
      <c r="K1423" s="2">
        <f t="shared" si="227"/>
        <v>3459.0733333333337</v>
      </c>
      <c r="L1423" s="2">
        <f t="shared" si="218"/>
        <v>3401.4208333333336</v>
      </c>
      <c r="M1423" s="2">
        <f t="shared" si="219"/>
        <v>3164.0652083333334</v>
      </c>
      <c r="N1423" s="2">
        <f t="shared" si="224"/>
        <v>3341.5197916666671</v>
      </c>
      <c r="O1423" s="4" t="str">
        <f t="shared" si="225"/>
        <v>卖</v>
      </c>
      <c r="P1423" s="4">
        <f t="shared" si="221"/>
        <v>1</v>
      </c>
      <c r="Q1423" s="3">
        <f>IF(O1422="买",E1423/E1422-1,0)-IF(P1423=1,计算结果!B$17,0)</f>
        <v>-6.2151351289750911E-2</v>
      </c>
      <c r="R1423" s="2">
        <f t="shared" si="222"/>
        <v>5.9745707574955924</v>
      </c>
      <c r="S1423" s="3">
        <f>1-R1423/MAX(R$2:R1423)</f>
        <v>7.2350270672411621E-2</v>
      </c>
    </row>
    <row r="1424" spans="1:19" x14ac:dyDescent="0.15">
      <c r="A1424" s="1">
        <v>40497</v>
      </c>
      <c r="B1424">
        <v>3298.74</v>
      </c>
      <c r="C1424">
        <v>3319.98</v>
      </c>
      <c r="D1424">
        <v>3241.76</v>
      </c>
      <c r="E1424" s="2">
        <v>3314.89</v>
      </c>
      <c r="F1424" s="16">
        <v>144492953600</v>
      </c>
      <c r="G1424" s="3">
        <f t="shared" si="220"/>
        <v>7.0052220193630443E-3</v>
      </c>
      <c r="H1424" s="3">
        <f>1-E1424/MAX(E$2:E1424)</f>
        <v>0.43597461376165525</v>
      </c>
      <c r="I1424" s="2">
        <f t="shared" si="223"/>
        <v>3372.2333333333331</v>
      </c>
      <c r="J1424" s="2">
        <f t="shared" si="226"/>
        <v>3448.0550000000003</v>
      </c>
      <c r="K1424" s="2">
        <f t="shared" si="227"/>
        <v>3452.1733333333336</v>
      </c>
      <c r="L1424" s="2">
        <f t="shared" si="218"/>
        <v>3407.3441666666672</v>
      </c>
      <c r="M1424" s="2">
        <f t="shared" si="219"/>
        <v>3173.5718750000001</v>
      </c>
      <c r="N1424" s="2">
        <f t="shared" si="224"/>
        <v>3344.3631250000003</v>
      </c>
      <c r="O1424" s="4" t="str">
        <f t="shared" si="225"/>
        <v>卖</v>
      </c>
      <c r="P1424" s="4" t="str">
        <f t="shared" si="221"/>
        <v/>
      </c>
      <c r="Q1424" s="3">
        <f>IF(O1423="买",E1424/E1423-1,0)-IF(P1424=1,计算结果!B$17,0)</f>
        <v>0</v>
      </c>
      <c r="R1424" s="2">
        <f t="shared" si="222"/>
        <v>5.9745707574955924</v>
      </c>
      <c r="S1424" s="3">
        <f>1-R1424/MAX(R$2:R1424)</f>
        <v>7.2350270672411621E-2</v>
      </c>
    </row>
    <row r="1425" spans="1:19" x14ac:dyDescent="0.15">
      <c r="A1425" s="1">
        <v>40498</v>
      </c>
      <c r="B1425">
        <v>3311.62</v>
      </c>
      <c r="C1425">
        <v>3311.62</v>
      </c>
      <c r="D1425">
        <v>3155.48</v>
      </c>
      <c r="E1425" s="2">
        <v>3169.54</v>
      </c>
      <c r="F1425" s="16">
        <v>154278117376</v>
      </c>
      <c r="G1425" s="3">
        <f t="shared" si="220"/>
        <v>-4.3847608819598816E-2</v>
      </c>
      <c r="H1425" s="3">
        <f>1-E1425/MAX(E$2:E1425)</f>
        <v>0.46070577826175729</v>
      </c>
      <c r="I1425" s="2">
        <f t="shared" si="223"/>
        <v>3258.7533333333326</v>
      </c>
      <c r="J1425" s="2">
        <f t="shared" si="226"/>
        <v>3384.8833333333332</v>
      </c>
      <c r="K1425" s="2">
        <f t="shared" si="227"/>
        <v>3434.6366666666668</v>
      </c>
      <c r="L1425" s="2">
        <f t="shared" si="218"/>
        <v>3405.3424999999993</v>
      </c>
      <c r="M1425" s="2">
        <f t="shared" si="219"/>
        <v>3178.8745833333342</v>
      </c>
      <c r="N1425" s="2">
        <f t="shared" si="224"/>
        <v>3339.6179166666666</v>
      </c>
      <c r="O1425" s="4" t="str">
        <f t="shared" si="225"/>
        <v>卖</v>
      </c>
      <c r="P1425" s="4" t="str">
        <f t="shared" si="221"/>
        <v/>
      </c>
      <c r="Q1425" s="3">
        <f>IF(O1424="买",E1425/E1424-1,0)-IF(P1425=1,计算结果!B$17,0)</f>
        <v>0</v>
      </c>
      <c r="R1425" s="2">
        <f t="shared" si="222"/>
        <v>5.9745707574955924</v>
      </c>
      <c r="S1425" s="3">
        <f>1-R1425/MAX(R$2:R1425)</f>
        <v>7.2350270672411621E-2</v>
      </c>
    </row>
    <row r="1426" spans="1:19" x14ac:dyDescent="0.15">
      <c r="A1426" s="1">
        <v>40499</v>
      </c>
      <c r="B1426">
        <v>3124.11</v>
      </c>
      <c r="C1426">
        <v>3168.93</v>
      </c>
      <c r="D1426">
        <v>3087.51</v>
      </c>
      <c r="E1426" s="2">
        <v>3103.91</v>
      </c>
      <c r="F1426" s="16">
        <v>118981230592</v>
      </c>
      <c r="G1426" s="3">
        <f t="shared" si="220"/>
        <v>-2.0706474756589266E-2</v>
      </c>
      <c r="H1426" s="3">
        <f>1-E1426/MAX(E$2:E1426)</f>
        <v>0.47187266045055465</v>
      </c>
      <c r="I1426" s="2">
        <f t="shared" si="223"/>
        <v>3196.1133333333332</v>
      </c>
      <c r="J1426" s="2">
        <f t="shared" si="226"/>
        <v>3314.8766666666666</v>
      </c>
      <c r="K1426" s="2">
        <f t="shared" si="227"/>
        <v>3403.8791666666671</v>
      </c>
      <c r="L1426" s="2">
        <f t="shared" si="218"/>
        <v>3400.3329166666667</v>
      </c>
      <c r="M1426" s="2">
        <f t="shared" si="219"/>
        <v>3183.056250000001</v>
      </c>
      <c r="N1426" s="2">
        <f t="shared" si="224"/>
        <v>3329.0894444444452</v>
      </c>
      <c r="O1426" s="4" t="str">
        <f t="shared" si="225"/>
        <v>卖</v>
      </c>
      <c r="P1426" s="4" t="str">
        <f t="shared" si="221"/>
        <v/>
      </c>
      <c r="Q1426" s="3">
        <f>IF(O1425="买",E1426/E1425-1,0)-IF(P1426=1,计算结果!B$17,0)</f>
        <v>0</v>
      </c>
      <c r="R1426" s="2">
        <f t="shared" si="222"/>
        <v>5.9745707574955924</v>
      </c>
      <c r="S1426" s="3">
        <f>1-R1426/MAX(R$2:R1426)</f>
        <v>7.2350270672411621E-2</v>
      </c>
    </row>
    <row r="1427" spans="1:19" x14ac:dyDescent="0.15">
      <c r="A1427" s="1">
        <v>40500</v>
      </c>
      <c r="B1427">
        <v>3134.94</v>
      </c>
      <c r="C1427">
        <v>3158.63</v>
      </c>
      <c r="D1427">
        <v>3097.39</v>
      </c>
      <c r="E1427" s="2">
        <v>3147.96</v>
      </c>
      <c r="F1427" s="16">
        <v>94476115968</v>
      </c>
      <c r="G1427" s="3">
        <f t="shared" si="220"/>
        <v>1.4191777467774669E-2</v>
      </c>
      <c r="H1427" s="3">
        <f>1-E1427/MAX(E$2:E1427)</f>
        <v>0.4643775947730211</v>
      </c>
      <c r="I1427" s="2">
        <f t="shared" si="223"/>
        <v>3140.47</v>
      </c>
      <c r="J1427" s="2">
        <f t="shared" si="226"/>
        <v>3256.351666666666</v>
      </c>
      <c r="K1427" s="2">
        <f t="shared" si="227"/>
        <v>3377.6149999999998</v>
      </c>
      <c r="L1427" s="2">
        <f t="shared" si="218"/>
        <v>3392.8445833333335</v>
      </c>
      <c r="M1427" s="2">
        <f t="shared" si="219"/>
        <v>3188.554583333334</v>
      </c>
      <c r="N1427" s="2">
        <f t="shared" si="224"/>
        <v>3319.6713888888894</v>
      </c>
      <c r="O1427" s="4" t="str">
        <f t="shared" si="225"/>
        <v>卖</v>
      </c>
      <c r="P1427" s="4" t="str">
        <f t="shared" si="221"/>
        <v/>
      </c>
      <c r="Q1427" s="3">
        <f>IF(O1426="买",E1427/E1426-1,0)-IF(P1427=1,计算结果!B$17,0)</f>
        <v>0</v>
      </c>
      <c r="R1427" s="2">
        <f t="shared" si="222"/>
        <v>5.9745707574955924</v>
      </c>
      <c r="S1427" s="3">
        <f>1-R1427/MAX(R$2:R1427)</f>
        <v>7.2350270672411621E-2</v>
      </c>
    </row>
    <row r="1428" spans="1:19" x14ac:dyDescent="0.15">
      <c r="A1428" s="1">
        <v>40501</v>
      </c>
      <c r="B1428">
        <v>3168.17</v>
      </c>
      <c r="C1428">
        <v>3178.85</v>
      </c>
      <c r="D1428">
        <v>3076.21</v>
      </c>
      <c r="E1428" s="2">
        <v>3178.85</v>
      </c>
      <c r="F1428" s="16">
        <v>114672975872</v>
      </c>
      <c r="G1428" s="3">
        <f t="shared" si="220"/>
        <v>9.8127041004332227E-3</v>
      </c>
      <c r="H1428" s="3">
        <f>1-E1428/MAX(E$2:E1428)</f>
        <v>0.45912169060096641</v>
      </c>
      <c r="I1428" s="2">
        <f t="shared" si="223"/>
        <v>3143.5733333333333</v>
      </c>
      <c r="J1428" s="2">
        <f t="shared" si="226"/>
        <v>3201.1633333333325</v>
      </c>
      <c r="K1428" s="2">
        <f t="shared" si="227"/>
        <v>3357.4908333333333</v>
      </c>
      <c r="L1428" s="2">
        <f t="shared" si="218"/>
        <v>3387.5400000000004</v>
      </c>
      <c r="M1428" s="2">
        <f t="shared" si="219"/>
        <v>3193.9183333333344</v>
      </c>
      <c r="N1428" s="2">
        <f t="shared" si="224"/>
        <v>3312.9830555555563</v>
      </c>
      <c r="O1428" s="4" t="str">
        <f t="shared" si="225"/>
        <v>卖</v>
      </c>
      <c r="P1428" s="4" t="str">
        <f t="shared" si="221"/>
        <v/>
      </c>
      <c r="Q1428" s="3">
        <f>IF(O1427="买",E1428/E1427-1,0)-IF(P1428=1,计算结果!B$17,0)</f>
        <v>0</v>
      </c>
      <c r="R1428" s="2">
        <f t="shared" si="222"/>
        <v>5.9745707574955924</v>
      </c>
      <c r="S1428" s="3">
        <f>1-R1428/MAX(R$2:R1428)</f>
        <v>7.2350270672411621E-2</v>
      </c>
    </row>
    <row r="1429" spans="1:19" x14ac:dyDescent="0.15">
      <c r="A1429" s="1">
        <v>40504</v>
      </c>
      <c r="B1429">
        <v>3148.22</v>
      </c>
      <c r="C1429">
        <v>3200.47</v>
      </c>
      <c r="D1429">
        <v>3137.75</v>
      </c>
      <c r="E1429" s="2">
        <v>3171.94</v>
      </c>
      <c r="F1429" s="16">
        <v>114302976000</v>
      </c>
      <c r="G1429" s="3">
        <f t="shared" si="220"/>
        <v>-2.1737420765370885E-3</v>
      </c>
      <c r="H1429" s="3">
        <f>1-E1429/MAX(E$2:E1429)</f>
        <v>0.46029742054039335</v>
      </c>
      <c r="I1429" s="2">
        <f t="shared" si="223"/>
        <v>3166.25</v>
      </c>
      <c r="J1429" s="2">
        <f t="shared" si="226"/>
        <v>3181.1816666666668</v>
      </c>
      <c r="K1429" s="2">
        <f t="shared" si="227"/>
        <v>3331.7775000000001</v>
      </c>
      <c r="L1429" s="2">
        <f t="shared" si="218"/>
        <v>3379.0512500000004</v>
      </c>
      <c r="M1429" s="2">
        <f t="shared" si="219"/>
        <v>3199.1627083333337</v>
      </c>
      <c r="N1429" s="2">
        <f t="shared" si="224"/>
        <v>3303.3304861111114</v>
      </c>
      <c r="O1429" s="4" t="str">
        <f t="shared" si="225"/>
        <v>卖</v>
      </c>
      <c r="P1429" s="4" t="str">
        <f t="shared" si="221"/>
        <v/>
      </c>
      <c r="Q1429" s="3">
        <f>IF(O1428="买",E1429/E1428-1,0)-IF(P1429=1,计算结果!B$17,0)</f>
        <v>0</v>
      </c>
      <c r="R1429" s="2">
        <f t="shared" si="222"/>
        <v>5.9745707574955924</v>
      </c>
      <c r="S1429" s="3">
        <f>1-R1429/MAX(R$2:R1429)</f>
        <v>7.2350270672411621E-2</v>
      </c>
    </row>
    <row r="1430" spans="1:19" x14ac:dyDescent="0.15">
      <c r="A1430" s="1">
        <v>40505</v>
      </c>
      <c r="B1430">
        <v>3156.48</v>
      </c>
      <c r="C1430">
        <v>3156.48</v>
      </c>
      <c r="D1430">
        <v>3061.62</v>
      </c>
      <c r="E1430" s="2">
        <v>3107.18</v>
      </c>
      <c r="F1430" s="16">
        <v>105281462272</v>
      </c>
      <c r="G1430" s="3">
        <f t="shared" si="220"/>
        <v>-2.0416527424856779E-2</v>
      </c>
      <c r="H1430" s="3">
        <f>1-E1430/MAX(E$2:E1430)</f>
        <v>0.47131627305519641</v>
      </c>
      <c r="I1430" s="2">
        <f t="shared" si="223"/>
        <v>3152.6566666666663</v>
      </c>
      <c r="J1430" s="2">
        <f t="shared" si="226"/>
        <v>3146.5633333333335</v>
      </c>
      <c r="K1430" s="2">
        <f t="shared" si="227"/>
        <v>3297.3091666666674</v>
      </c>
      <c r="L1430" s="2">
        <f t="shared" si="218"/>
        <v>3366.9804166666672</v>
      </c>
      <c r="M1430" s="2">
        <f t="shared" si="219"/>
        <v>3201.9145833333337</v>
      </c>
      <c r="N1430" s="2">
        <f t="shared" si="224"/>
        <v>3288.7347222222229</v>
      </c>
      <c r="O1430" s="4" t="str">
        <f t="shared" si="225"/>
        <v>卖</v>
      </c>
      <c r="P1430" s="4" t="str">
        <f t="shared" si="221"/>
        <v/>
      </c>
      <c r="Q1430" s="3">
        <f>IF(O1429="买",E1430/E1429-1,0)-IF(P1430=1,计算结果!B$17,0)</f>
        <v>0</v>
      </c>
      <c r="R1430" s="2">
        <f t="shared" si="222"/>
        <v>5.9745707574955924</v>
      </c>
      <c r="S1430" s="3">
        <f>1-R1430/MAX(R$2:R1430)</f>
        <v>7.2350270672411621E-2</v>
      </c>
    </row>
    <row r="1431" spans="1:19" x14ac:dyDescent="0.15">
      <c r="A1431" s="1">
        <v>40506</v>
      </c>
      <c r="B1431">
        <v>3088.99</v>
      </c>
      <c r="C1431">
        <v>3177.41</v>
      </c>
      <c r="D1431">
        <v>3088.99</v>
      </c>
      <c r="E1431" s="2">
        <v>3177.04</v>
      </c>
      <c r="F1431" s="16">
        <v>107688443904</v>
      </c>
      <c r="G1431" s="3">
        <f t="shared" si="220"/>
        <v>2.2483409393726728E-2</v>
      </c>
      <c r="H1431" s="3">
        <f>1-E1431/MAX(E$2:E1431)</f>
        <v>0.45942966038249511</v>
      </c>
      <c r="I1431" s="2">
        <f t="shared" si="223"/>
        <v>3152.0533333333333</v>
      </c>
      <c r="J1431" s="2">
        <f t="shared" si="226"/>
        <v>3147.8133333333335</v>
      </c>
      <c r="K1431" s="2">
        <f t="shared" si="227"/>
        <v>3266.3483333333334</v>
      </c>
      <c r="L1431" s="2">
        <f t="shared" si="218"/>
        <v>3358.7450000000003</v>
      </c>
      <c r="M1431" s="2">
        <f t="shared" si="219"/>
        <v>3205.9547916666675</v>
      </c>
      <c r="N1431" s="2">
        <f t="shared" si="224"/>
        <v>3277.0160416666672</v>
      </c>
      <c r="O1431" s="4" t="str">
        <f t="shared" si="225"/>
        <v>卖</v>
      </c>
      <c r="P1431" s="4" t="str">
        <f t="shared" si="221"/>
        <v/>
      </c>
      <c r="Q1431" s="3">
        <f>IF(O1430="买",E1431/E1430-1,0)-IF(P1431=1,计算结果!B$17,0)</f>
        <v>0</v>
      </c>
      <c r="R1431" s="2">
        <f t="shared" si="222"/>
        <v>5.9745707574955924</v>
      </c>
      <c r="S1431" s="3">
        <f>1-R1431/MAX(R$2:R1431)</f>
        <v>7.2350270672411621E-2</v>
      </c>
    </row>
    <row r="1432" spans="1:19" x14ac:dyDescent="0.15">
      <c r="A1432" s="1">
        <v>40507</v>
      </c>
      <c r="B1432">
        <v>3197.97</v>
      </c>
      <c r="C1432">
        <v>3227.05</v>
      </c>
      <c r="D1432">
        <v>3172.28</v>
      </c>
      <c r="E1432" s="2">
        <v>3223.48</v>
      </c>
      <c r="F1432" s="16">
        <v>116948295680</v>
      </c>
      <c r="G1432" s="3">
        <f t="shared" si="220"/>
        <v>1.4617379699342736E-2</v>
      </c>
      <c r="H1432" s="3">
        <f>1-E1432/MAX(E$2:E1432)</f>
        <v>0.45152793847410333</v>
      </c>
      <c r="I1432" s="2">
        <f t="shared" si="223"/>
        <v>3169.2333333333331</v>
      </c>
      <c r="J1432" s="2">
        <f t="shared" si="226"/>
        <v>3167.7416666666668</v>
      </c>
      <c r="K1432" s="2">
        <f t="shared" si="227"/>
        <v>3241.3091666666664</v>
      </c>
      <c r="L1432" s="2">
        <f t="shared" si="218"/>
        <v>3352.2791666666658</v>
      </c>
      <c r="M1432" s="2">
        <f t="shared" si="219"/>
        <v>3211.0070833333339</v>
      </c>
      <c r="N1432" s="2">
        <f t="shared" si="224"/>
        <v>3268.1984722222223</v>
      </c>
      <c r="O1432" s="4" t="str">
        <f t="shared" si="225"/>
        <v>卖</v>
      </c>
      <c r="P1432" s="4" t="str">
        <f t="shared" si="221"/>
        <v/>
      </c>
      <c r="Q1432" s="3">
        <f>IF(O1431="买",E1432/E1431-1,0)-IF(P1432=1,计算结果!B$17,0)</f>
        <v>0</v>
      </c>
      <c r="R1432" s="2">
        <f t="shared" si="222"/>
        <v>5.9745707574955924</v>
      </c>
      <c r="S1432" s="3">
        <f>1-R1432/MAX(R$2:R1432)</f>
        <v>7.2350270672411621E-2</v>
      </c>
    </row>
    <row r="1433" spans="1:19" x14ac:dyDescent="0.15">
      <c r="A1433" s="1">
        <v>40508</v>
      </c>
      <c r="B1433">
        <v>3214.13</v>
      </c>
      <c r="C1433">
        <v>3224.52</v>
      </c>
      <c r="D1433">
        <v>3170.36</v>
      </c>
      <c r="E1433" s="2">
        <v>3194.85</v>
      </c>
      <c r="F1433" s="16">
        <v>96226369536</v>
      </c>
      <c r="G1433" s="3">
        <f t="shared" si="220"/>
        <v>-8.8817054859965383E-3</v>
      </c>
      <c r="H1433" s="3">
        <f>1-E1433/MAX(E$2:E1433)</f>
        <v>0.45639930579187371</v>
      </c>
      <c r="I1433" s="2">
        <f t="shared" si="223"/>
        <v>3198.4566666666669</v>
      </c>
      <c r="J1433" s="2">
        <f t="shared" si="226"/>
        <v>3175.5566666666659</v>
      </c>
      <c r="K1433" s="2">
        <f t="shared" si="227"/>
        <v>3215.9541666666664</v>
      </c>
      <c r="L1433" s="2">
        <f t="shared" si="218"/>
        <v>3340.3529166666663</v>
      </c>
      <c r="M1433" s="2">
        <f t="shared" si="219"/>
        <v>3216.5985416666667</v>
      </c>
      <c r="N1433" s="2">
        <f t="shared" si="224"/>
        <v>3257.6352083333331</v>
      </c>
      <c r="O1433" s="4" t="str">
        <f t="shared" si="225"/>
        <v>卖</v>
      </c>
      <c r="P1433" s="4" t="str">
        <f t="shared" si="221"/>
        <v/>
      </c>
      <c r="Q1433" s="3">
        <f>IF(O1432="买",E1433/E1432-1,0)-IF(P1433=1,计算结果!B$17,0)</f>
        <v>0</v>
      </c>
      <c r="R1433" s="2">
        <f t="shared" si="222"/>
        <v>5.9745707574955924</v>
      </c>
      <c r="S1433" s="3">
        <f>1-R1433/MAX(R$2:R1433)</f>
        <v>7.2350270672411621E-2</v>
      </c>
    </row>
    <row r="1434" spans="1:19" x14ac:dyDescent="0.15">
      <c r="A1434" s="1">
        <v>40511</v>
      </c>
      <c r="B1434">
        <v>3183.54</v>
      </c>
      <c r="C1434">
        <v>3206.76</v>
      </c>
      <c r="D1434">
        <v>3159.46</v>
      </c>
      <c r="E1434" s="2">
        <v>3190.05</v>
      </c>
      <c r="F1434" s="16">
        <v>88799076352</v>
      </c>
      <c r="G1434" s="3">
        <f t="shared" si="220"/>
        <v>-1.5024179538944971E-3</v>
      </c>
      <c r="H1434" s="3">
        <f>1-E1434/MAX(E$2:E1434)</f>
        <v>0.45721602123460148</v>
      </c>
      <c r="I1434" s="2">
        <f t="shared" si="223"/>
        <v>3202.7933333333335</v>
      </c>
      <c r="J1434" s="2">
        <f t="shared" si="226"/>
        <v>3177.4233333333336</v>
      </c>
      <c r="K1434" s="2">
        <f t="shared" si="227"/>
        <v>3189.2933333333331</v>
      </c>
      <c r="L1434" s="2">
        <f t="shared" ref="L1434:L1497" si="228">AVERAGE(E1411:E1434)</f>
        <v>3328.851666666666</v>
      </c>
      <c r="M1434" s="2">
        <f t="shared" si="219"/>
        <v>3221.9631250000002</v>
      </c>
      <c r="N1434" s="2">
        <f t="shared" si="224"/>
        <v>3246.7027083333328</v>
      </c>
      <c r="O1434" s="4" t="str">
        <f t="shared" si="225"/>
        <v>卖</v>
      </c>
      <c r="P1434" s="4" t="str">
        <f t="shared" si="221"/>
        <v/>
      </c>
      <c r="Q1434" s="3">
        <f>IF(O1433="买",E1434/E1433-1,0)-IF(P1434=1,计算结果!B$17,0)</f>
        <v>0</v>
      </c>
      <c r="R1434" s="2">
        <f t="shared" si="222"/>
        <v>5.9745707574955924</v>
      </c>
      <c r="S1434" s="3">
        <f>1-R1434/MAX(R$2:R1434)</f>
        <v>7.2350270672411621E-2</v>
      </c>
    </row>
    <row r="1435" spans="1:19" x14ac:dyDescent="0.15">
      <c r="A1435" s="1">
        <v>40512</v>
      </c>
      <c r="B1435">
        <v>3187.53</v>
      </c>
      <c r="C1435">
        <v>3205.78</v>
      </c>
      <c r="D1435">
        <v>3060.44</v>
      </c>
      <c r="E1435" s="2">
        <v>3136.99</v>
      </c>
      <c r="F1435" s="16">
        <v>120572329984</v>
      </c>
      <c r="G1435" s="3">
        <f t="shared" si="220"/>
        <v>-1.66329681352958E-2</v>
      </c>
      <c r="H1435" s="3">
        <f>1-E1435/MAX(E$2:E1435)</f>
        <v>0.46624412985775543</v>
      </c>
      <c r="I1435" s="2">
        <f t="shared" si="223"/>
        <v>3173.9633333333331</v>
      </c>
      <c r="J1435" s="2">
        <f t="shared" si="226"/>
        <v>3171.5983333333329</v>
      </c>
      <c r="K1435" s="2">
        <f t="shared" si="227"/>
        <v>3176.39</v>
      </c>
      <c r="L1435" s="2">
        <f t="shared" si="228"/>
        <v>3317.731666666667</v>
      </c>
      <c r="M1435" s="2">
        <f t="shared" si="219"/>
        <v>3225.6020833333332</v>
      </c>
      <c r="N1435" s="2">
        <f t="shared" si="224"/>
        <v>3239.907916666667</v>
      </c>
      <c r="O1435" s="4" t="str">
        <f t="shared" si="225"/>
        <v>卖</v>
      </c>
      <c r="P1435" s="4" t="str">
        <f t="shared" si="221"/>
        <v/>
      </c>
      <c r="Q1435" s="3">
        <f>IF(O1434="买",E1435/E1434-1,0)-IF(P1435=1,计算结果!B$17,0)</f>
        <v>0</v>
      </c>
      <c r="R1435" s="2">
        <f t="shared" si="222"/>
        <v>5.9745707574955924</v>
      </c>
      <c r="S1435" s="3">
        <f>1-R1435/MAX(R$2:R1435)</f>
        <v>7.2350270672411621E-2</v>
      </c>
    </row>
    <row r="1436" spans="1:19" x14ac:dyDescent="0.15">
      <c r="A1436" s="1">
        <v>40513</v>
      </c>
      <c r="B1436">
        <v>3127.26</v>
      </c>
      <c r="C1436">
        <v>3150.44</v>
      </c>
      <c r="D1436">
        <v>3111.65</v>
      </c>
      <c r="E1436" s="2">
        <v>3136.02</v>
      </c>
      <c r="F1436" s="16">
        <v>69472575488</v>
      </c>
      <c r="G1436" s="3">
        <f t="shared" si="220"/>
        <v>-3.0921360922409047E-4</v>
      </c>
      <c r="H1436" s="3">
        <f>1-E1436/MAX(E$2:E1436)</f>
        <v>0.46640917443680663</v>
      </c>
      <c r="I1436" s="2">
        <f t="shared" si="223"/>
        <v>3154.353333333333</v>
      </c>
      <c r="J1436" s="2">
        <f t="shared" si="226"/>
        <v>3176.4050000000002</v>
      </c>
      <c r="K1436" s="2">
        <f t="shared" si="227"/>
        <v>3161.4841666666666</v>
      </c>
      <c r="L1436" s="2">
        <f t="shared" si="228"/>
        <v>3306.8287500000006</v>
      </c>
      <c r="M1436" s="2">
        <f t="shared" si="219"/>
        <v>3229.1647916666666</v>
      </c>
      <c r="N1436" s="2">
        <f t="shared" si="224"/>
        <v>3232.4925694444446</v>
      </c>
      <c r="O1436" s="4" t="str">
        <f t="shared" si="225"/>
        <v>卖</v>
      </c>
      <c r="P1436" s="4" t="str">
        <f t="shared" si="221"/>
        <v/>
      </c>
      <c r="Q1436" s="3">
        <f>IF(O1435="买",E1436/E1435-1,0)-IF(P1436=1,计算结果!B$17,0)</f>
        <v>0</v>
      </c>
      <c r="R1436" s="2">
        <f t="shared" si="222"/>
        <v>5.9745707574955924</v>
      </c>
      <c r="S1436" s="3">
        <f>1-R1436/MAX(R$2:R1436)</f>
        <v>7.2350270672411621E-2</v>
      </c>
    </row>
    <row r="1437" spans="1:19" x14ac:dyDescent="0.15">
      <c r="A1437" s="1">
        <v>40514</v>
      </c>
      <c r="B1437">
        <v>3185.76</v>
      </c>
      <c r="C1437">
        <v>3194.23</v>
      </c>
      <c r="D1437">
        <v>3154.32</v>
      </c>
      <c r="E1437" s="2">
        <v>3155.06</v>
      </c>
      <c r="F1437" s="16">
        <v>89764274176</v>
      </c>
      <c r="G1437" s="3">
        <f t="shared" si="220"/>
        <v>6.0713898508300002E-3</v>
      </c>
      <c r="H1437" s="3">
        <f>1-E1437/MAX(E$2:E1437)</f>
        <v>0.46316953651398629</v>
      </c>
      <c r="I1437" s="2">
        <f t="shared" si="223"/>
        <v>3142.69</v>
      </c>
      <c r="J1437" s="2">
        <f t="shared" si="226"/>
        <v>3172.7416666666668</v>
      </c>
      <c r="K1437" s="2">
        <f t="shared" si="227"/>
        <v>3160.2774999999997</v>
      </c>
      <c r="L1437" s="2">
        <f t="shared" si="228"/>
        <v>3297.4570833333341</v>
      </c>
      <c r="M1437" s="2">
        <f t="shared" si="219"/>
        <v>3234.2037500000001</v>
      </c>
      <c r="N1437" s="2">
        <f t="shared" si="224"/>
        <v>3230.6461111111112</v>
      </c>
      <c r="O1437" s="4" t="str">
        <f t="shared" si="225"/>
        <v>卖</v>
      </c>
      <c r="P1437" s="4" t="str">
        <f t="shared" si="221"/>
        <v/>
      </c>
      <c r="Q1437" s="3">
        <f>IF(O1436="买",E1437/E1436-1,0)-IF(P1437=1,计算结果!B$17,0)</f>
        <v>0</v>
      </c>
      <c r="R1437" s="2">
        <f t="shared" si="222"/>
        <v>5.9745707574955924</v>
      </c>
      <c r="S1437" s="3">
        <f>1-R1437/MAX(R$2:R1437)</f>
        <v>7.2350270672411621E-2</v>
      </c>
    </row>
    <row r="1438" spans="1:19" x14ac:dyDescent="0.15">
      <c r="A1438" s="1">
        <v>40515</v>
      </c>
      <c r="B1438">
        <v>3161.93</v>
      </c>
      <c r="C1438">
        <v>3171.38</v>
      </c>
      <c r="D1438">
        <v>3134.42</v>
      </c>
      <c r="E1438" s="2">
        <v>3158.16</v>
      </c>
      <c r="F1438" s="16">
        <v>71387340800</v>
      </c>
      <c r="G1438" s="3">
        <f t="shared" si="220"/>
        <v>9.8254866785407735E-4</v>
      </c>
      <c r="H1438" s="3">
        <f>1-E1438/MAX(E$2:E1438)</f>
        <v>0.46264207445722449</v>
      </c>
      <c r="I1438" s="2">
        <f t="shared" si="223"/>
        <v>3149.7466666666664</v>
      </c>
      <c r="J1438" s="2">
        <f t="shared" si="226"/>
        <v>3161.8549999999996</v>
      </c>
      <c r="K1438" s="2">
        <f t="shared" si="227"/>
        <v>3164.7983333333336</v>
      </c>
      <c r="L1438" s="2">
        <f t="shared" si="228"/>
        <v>3284.3387500000008</v>
      </c>
      <c r="M1438" s="2">
        <f t="shared" si="219"/>
        <v>3240.4614583333332</v>
      </c>
      <c r="N1438" s="2">
        <f t="shared" si="224"/>
        <v>3229.8661805555562</v>
      </c>
      <c r="O1438" s="4" t="str">
        <f t="shared" si="225"/>
        <v>卖</v>
      </c>
      <c r="P1438" s="4" t="str">
        <f t="shared" si="221"/>
        <v/>
      </c>
      <c r="Q1438" s="3">
        <f>IF(O1437="买",E1438/E1437-1,0)-IF(P1438=1,计算结果!B$17,0)</f>
        <v>0</v>
      </c>
      <c r="R1438" s="2">
        <f t="shared" si="222"/>
        <v>5.9745707574955924</v>
      </c>
      <c r="S1438" s="3">
        <f>1-R1438/MAX(R$2:R1438)</f>
        <v>7.2350270672411621E-2</v>
      </c>
    </row>
    <row r="1439" spans="1:19" x14ac:dyDescent="0.15">
      <c r="A1439" s="1">
        <v>40518</v>
      </c>
      <c r="B1439">
        <v>3168.88</v>
      </c>
      <c r="C1439">
        <v>3185.33</v>
      </c>
      <c r="D1439">
        <v>3140.55</v>
      </c>
      <c r="E1439" s="2">
        <v>3165.57</v>
      </c>
      <c r="F1439" s="16">
        <v>80043204608</v>
      </c>
      <c r="G1439" s="3">
        <f t="shared" si="220"/>
        <v>2.3463029105557087E-3</v>
      </c>
      <c r="H1439" s="3">
        <f>1-E1439/MAX(E$2:E1439)</f>
        <v>0.46138126999251339</v>
      </c>
      <c r="I1439" s="2">
        <f t="shared" si="223"/>
        <v>3159.5966666666664</v>
      </c>
      <c r="J1439" s="2">
        <f t="shared" si="226"/>
        <v>3156.9749999999999</v>
      </c>
      <c r="K1439" s="2">
        <f t="shared" si="227"/>
        <v>3166.2658333333329</v>
      </c>
      <c r="L1439" s="2">
        <f t="shared" si="228"/>
        <v>3271.9404166666677</v>
      </c>
      <c r="M1439" s="2">
        <f t="shared" si="219"/>
        <v>3246.7989583333328</v>
      </c>
      <c r="N1439" s="2">
        <f t="shared" si="224"/>
        <v>3228.3350694444448</v>
      </c>
      <c r="O1439" s="4" t="str">
        <f t="shared" si="225"/>
        <v>卖</v>
      </c>
      <c r="P1439" s="4" t="str">
        <f t="shared" si="221"/>
        <v/>
      </c>
      <c r="Q1439" s="3">
        <f>IF(O1438="买",E1439/E1438-1,0)-IF(P1439=1,计算结果!B$17,0)</f>
        <v>0</v>
      </c>
      <c r="R1439" s="2">
        <f t="shared" si="222"/>
        <v>5.9745707574955924</v>
      </c>
      <c r="S1439" s="3">
        <f>1-R1439/MAX(R$2:R1439)</f>
        <v>7.2350270672411621E-2</v>
      </c>
    </row>
    <row r="1440" spans="1:19" x14ac:dyDescent="0.15">
      <c r="A1440" s="1">
        <v>40519</v>
      </c>
      <c r="B1440">
        <v>3152.73</v>
      </c>
      <c r="C1440">
        <v>3214.69</v>
      </c>
      <c r="D1440">
        <v>3112.22</v>
      </c>
      <c r="E1440" s="2">
        <v>3200.34</v>
      </c>
      <c r="F1440" s="16">
        <v>85548294144</v>
      </c>
      <c r="G1440" s="3">
        <f t="shared" si="220"/>
        <v>1.0983803864706765E-2</v>
      </c>
      <c r="H1440" s="3">
        <f>1-E1440/MAX(E$2:E1440)</f>
        <v>0.45546518750425369</v>
      </c>
      <c r="I1440" s="2">
        <f t="shared" si="223"/>
        <v>3174.69</v>
      </c>
      <c r="J1440" s="2">
        <f t="shared" si="226"/>
        <v>3158.69</v>
      </c>
      <c r="K1440" s="2">
        <f t="shared" si="227"/>
        <v>3168.0566666666673</v>
      </c>
      <c r="L1440" s="2">
        <f t="shared" si="228"/>
        <v>3262.7737500000003</v>
      </c>
      <c r="M1440" s="2">
        <f t="shared" si="219"/>
        <v>3254.1012499999997</v>
      </c>
      <c r="N1440" s="2">
        <f t="shared" si="224"/>
        <v>3228.3105555555558</v>
      </c>
      <c r="O1440" s="4" t="str">
        <f t="shared" si="225"/>
        <v>卖</v>
      </c>
      <c r="P1440" s="4" t="str">
        <f t="shared" si="221"/>
        <v/>
      </c>
      <c r="Q1440" s="3">
        <f>IF(O1439="买",E1440/E1439-1,0)-IF(P1440=1,计算结果!B$17,0)</f>
        <v>0</v>
      </c>
      <c r="R1440" s="2">
        <f t="shared" si="222"/>
        <v>5.9745707574955924</v>
      </c>
      <c r="S1440" s="3">
        <f>1-R1440/MAX(R$2:R1440)</f>
        <v>7.2350270672411621E-2</v>
      </c>
    </row>
    <row r="1441" spans="1:19" x14ac:dyDescent="0.15">
      <c r="A1441" s="1">
        <v>40520</v>
      </c>
      <c r="B1441">
        <v>3194.9</v>
      </c>
      <c r="C1441">
        <v>3215.28</v>
      </c>
      <c r="D1441">
        <v>3166.77</v>
      </c>
      <c r="E1441" s="2">
        <v>3171.88</v>
      </c>
      <c r="F1441" s="16">
        <v>87056105472</v>
      </c>
      <c r="G1441" s="3">
        <f t="shared" si="220"/>
        <v>-8.8928051394538965E-3</v>
      </c>
      <c r="H1441" s="3">
        <f>1-E1441/MAX(E$2:E1441)</f>
        <v>0.46030762948342741</v>
      </c>
      <c r="I1441" s="2">
        <f t="shared" si="223"/>
        <v>3179.2633333333338</v>
      </c>
      <c r="J1441" s="2">
        <f t="shared" si="226"/>
        <v>3164.5049999999997</v>
      </c>
      <c r="K1441" s="2">
        <f t="shared" si="227"/>
        <v>3168.0516666666663</v>
      </c>
      <c r="L1441" s="2">
        <f t="shared" si="228"/>
        <v>3249.9145833333337</v>
      </c>
      <c r="M1441" s="2">
        <f t="shared" si="219"/>
        <v>3260.6512499999994</v>
      </c>
      <c r="N1441" s="2">
        <f t="shared" si="224"/>
        <v>3226.205833333333</v>
      </c>
      <c r="O1441" s="4" t="str">
        <f t="shared" si="225"/>
        <v>卖</v>
      </c>
      <c r="P1441" s="4" t="str">
        <f t="shared" si="221"/>
        <v/>
      </c>
      <c r="Q1441" s="3">
        <f>IF(O1440="买",E1441/E1440-1,0)-IF(P1441=1,计算结果!B$17,0)</f>
        <v>0</v>
      </c>
      <c r="R1441" s="2">
        <f t="shared" si="222"/>
        <v>5.9745707574955924</v>
      </c>
      <c r="S1441" s="3">
        <f>1-R1441/MAX(R$2:R1441)</f>
        <v>7.2350270672411621E-2</v>
      </c>
    </row>
    <row r="1442" spans="1:19" x14ac:dyDescent="0.15">
      <c r="A1442" s="1">
        <v>40521</v>
      </c>
      <c r="B1442">
        <v>3156</v>
      </c>
      <c r="C1442">
        <v>3175.05</v>
      </c>
      <c r="D1442">
        <v>3122.2</v>
      </c>
      <c r="E1442" s="2">
        <v>3123.37</v>
      </c>
      <c r="F1442" s="16">
        <v>83159040000</v>
      </c>
      <c r="G1442" s="3">
        <f t="shared" si="220"/>
        <v>-1.5293768995043977E-2</v>
      </c>
      <c r="H1442" s="3">
        <f>1-E1442/MAX(E$2:E1442)</f>
        <v>0.46856155992649562</v>
      </c>
      <c r="I1442" s="2">
        <f t="shared" si="223"/>
        <v>3165.1966666666667</v>
      </c>
      <c r="J1442" s="2">
        <f t="shared" si="226"/>
        <v>3162.3966666666661</v>
      </c>
      <c r="K1442" s="2">
        <f t="shared" si="227"/>
        <v>3169.4008333333336</v>
      </c>
      <c r="L1442" s="2">
        <f t="shared" si="228"/>
        <v>3233.355</v>
      </c>
      <c r="M1442" s="2">
        <f t="shared" si="219"/>
        <v>3265.2000000000003</v>
      </c>
      <c r="N1442" s="2">
        <f t="shared" si="224"/>
        <v>3222.6519444444443</v>
      </c>
      <c r="O1442" s="4" t="str">
        <f t="shared" si="225"/>
        <v>卖</v>
      </c>
      <c r="P1442" s="4" t="str">
        <f t="shared" si="221"/>
        <v/>
      </c>
      <c r="Q1442" s="3">
        <f>IF(O1441="买",E1442/E1441-1,0)-IF(P1442=1,计算结果!B$17,0)</f>
        <v>0</v>
      </c>
      <c r="R1442" s="2">
        <f t="shared" si="222"/>
        <v>5.9745707574955924</v>
      </c>
      <c r="S1442" s="3">
        <f>1-R1442/MAX(R$2:R1442)</f>
        <v>7.2350270672411621E-2</v>
      </c>
    </row>
    <row r="1443" spans="1:19" x14ac:dyDescent="0.15">
      <c r="A1443" s="1">
        <v>40522</v>
      </c>
      <c r="B1443">
        <v>3107.38</v>
      </c>
      <c r="C1443">
        <v>3172.16</v>
      </c>
      <c r="D1443">
        <v>3101.08</v>
      </c>
      <c r="E1443" s="2">
        <v>3161.98</v>
      </c>
      <c r="F1443" s="16">
        <v>78069121024</v>
      </c>
      <c r="G1443" s="3">
        <f t="shared" si="220"/>
        <v>1.236164783551108E-2</v>
      </c>
      <c r="H1443" s="3">
        <f>1-E1443/MAX(E$2:E1443)</f>
        <v>0.46199210508405364</v>
      </c>
      <c r="I1443" s="2">
        <f t="shared" si="223"/>
        <v>3152.41</v>
      </c>
      <c r="J1443" s="2">
        <f t="shared" si="226"/>
        <v>3163.5499999999997</v>
      </c>
      <c r="K1443" s="2">
        <f t="shared" si="227"/>
        <v>3168.1458333333339</v>
      </c>
      <c r="L1443" s="2">
        <f t="shared" si="228"/>
        <v>3217.2470833333332</v>
      </c>
      <c r="M1443" s="2">
        <f t="shared" si="219"/>
        <v>3271.0556250000004</v>
      </c>
      <c r="N1443" s="2">
        <f t="shared" si="224"/>
        <v>3218.816180555556</v>
      </c>
      <c r="O1443" s="4" t="str">
        <f t="shared" si="225"/>
        <v>卖</v>
      </c>
      <c r="P1443" s="4" t="str">
        <f t="shared" si="221"/>
        <v/>
      </c>
      <c r="Q1443" s="3">
        <f>IF(O1442="买",E1443/E1442-1,0)-IF(P1443=1,计算结果!B$17,0)</f>
        <v>0</v>
      </c>
      <c r="R1443" s="2">
        <f t="shared" si="222"/>
        <v>5.9745707574955924</v>
      </c>
      <c r="S1443" s="3">
        <f>1-R1443/MAX(R$2:R1443)</f>
        <v>7.2350270672411621E-2</v>
      </c>
    </row>
    <row r="1444" spans="1:19" x14ac:dyDescent="0.15">
      <c r="A1444" s="1">
        <v>40525</v>
      </c>
      <c r="B1444">
        <v>3176.33</v>
      </c>
      <c r="C1444">
        <v>3261.34</v>
      </c>
      <c r="D1444">
        <v>3173.56</v>
      </c>
      <c r="E1444" s="2">
        <v>3261.06</v>
      </c>
      <c r="F1444" s="16">
        <v>132088356864</v>
      </c>
      <c r="G1444" s="3">
        <f t="shared" si="220"/>
        <v>3.1334796551527822E-2</v>
      </c>
      <c r="H1444" s="3">
        <f>1-E1444/MAX(E$2:E1444)</f>
        <v>0.44513373715374671</v>
      </c>
      <c r="I1444" s="2">
        <f t="shared" si="223"/>
        <v>3182.1366666666668</v>
      </c>
      <c r="J1444" s="2">
        <f t="shared" si="226"/>
        <v>3180.7000000000003</v>
      </c>
      <c r="K1444" s="2">
        <f t="shared" si="227"/>
        <v>3171.2774999999997</v>
      </c>
      <c r="L1444" s="2">
        <f t="shared" si="228"/>
        <v>3206.2933333333331</v>
      </c>
      <c r="M1444" s="2">
        <f t="shared" si="219"/>
        <v>3279.1025000000009</v>
      </c>
      <c r="N1444" s="2">
        <f t="shared" si="224"/>
        <v>3218.8911111111115</v>
      </c>
      <c r="O1444" s="4" t="str">
        <f t="shared" si="225"/>
        <v>买</v>
      </c>
      <c r="P1444" s="4">
        <f t="shared" si="221"/>
        <v>1</v>
      </c>
      <c r="Q1444" s="3">
        <f>IF(O1443="买",E1444/E1443-1,0)-IF(P1444=1,计算结果!B$17,0)</f>
        <v>0</v>
      </c>
      <c r="R1444" s="2">
        <f t="shared" si="222"/>
        <v>5.9745707574955924</v>
      </c>
      <c r="S1444" s="3">
        <f>1-R1444/MAX(R$2:R1444)</f>
        <v>7.2350270672411621E-2</v>
      </c>
    </row>
    <row r="1445" spans="1:19" x14ac:dyDescent="0.15">
      <c r="A1445" s="1">
        <v>40526</v>
      </c>
      <c r="B1445">
        <v>3270.2</v>
      </c>
      <c r="C1445">
        <v>3279.36</v>
      </c>
      <c r="D1445">
        <v>3254.18</v>
      </c>
      <c r="E1445" s="2">
        <v>3269.47</v>
      </c>
      <c r="F1445" s="16">
        <v>114928738304</v>
      </c>
      <c r="G1445" s="3">
        <f t="shared" si="220"/>
        <v>2.5789160579687831E-3</v>
      </c>
      <c r="H1445" s="3">
        <f>1-E1445/MAX(E$2:E1445)</f>
        <v>0.44370278363846727</v>
      </c>
      <c r="I1445" s="2">
        <f t="shared" si="223"/>
        <v>3230.8366666666666</v>
      </c>
      <c r="J1445" s="2">
        <f t="shared" si="226"/>
        <v>3198.0166666666664</v>
      </c>
      <c r="K1445" s="2">
        <f t="shared" si="227"/>
        <v>3177.4958333333329</v>
      </c>
      <c r="L1445" s="2">
        <f t="shared" si="228"/>
        <v>3196.7249999999999</v>
      </c>
      <c r="M1445" s="2">
        <f t="shared" si="219"/>
        <v>3286.0587500000006</v>
      </c>
      <c r="N1445" s="2">
        <f t="shared" si="224"/>
        <v>3220.0931944444442</v>
      </c>
      <c r="O1445" s="4" t="str">
        <f t="shared" si="225"/>
        <v>买</v>
      </c>
      <c r="P1445" s="4" t="str">
        <f t="shared" si="221"/>
        <v/>
      </c>
      <c r="Q1445" s="3">
        <f>IF(O1444="买",E1445/E1444-1,0)-IF(P1445=1,计算结果!B$17,0)</f>
        <v>2.5789160579687831E-3</v>
      </c>
      <c r="R1445" s="2">
        <f t="shared" si="222"/>
        <v>5.9899786739615681</v>
      </c>
      <c r="S1445" s="3">
        <f>1-R1445/MAX(R$2:R1445)</f>
        <v>6.9957939889278453E-2</v>
      </c>
    </row>
    <row r="1446" spans="1:19" x14ac:dyDescent="0.15">
      <c r="A1446" s="1">
        <v>40527</v>
      </c>
      <c r="B1446">
        <v>3270.78</v>
      </c>
      <c r="C1446">
        <v>3282.77</v>
      </c>
      <c r="D1446">
        <v>3242.52</v>
      </c>
      <c r="E1446" s="2">
        <v>3247.64</v>
      </c>
      <c r="F1446" s="16">
        <v>104793178112</v>
      </c>
      <c r="G1446" s="3">
        <f t="shared" si="220"/>
        <v>-6.676923171033855E-3</v>
      </c>
      <c r="H1446" s="3">
        <f>1-E1446/MAX(E$2:E1446)</f>
        <v>0.44741713741237321</v>
      </c>
      <c r="I1446" s="2">
        <f t="shared" si="223"/>
        <v>3259.39</v>
      </c>
      <c r="J1446" s="2">
        <f t="shared" si="226"/>
        <v>3205.8999999999996</v>
      </c>
      <c r="K1446" s="2">
        <f t="shared" si="227"/>
        <v>3182.2950000000001</v>
      </c>
      <c r="L1446" s="2">
        <f t="shared" si="228"/>
        <v>3185.7941666666661</v>
      </c>
      <c r="M1446" s="2">
        <f t="shared" si="219"/>
        <v>3290.2964583333342</v>
      </c>
      <c r="N1446" s="2">
        <f t="shared" si="224"/>
        <v>3219.4618750000004</v>
      </c>
      <c r="O1446" s="4" t="str">
        <f t="shared" si="225"/>
        <v>买</v>
      </c>
      <c r="P1446" s="4" t="str">
        <f t="shared" si="221"/>
        <v/>
      </c>
      <c r="Q1446" s="3">
        <f>IF(O1445="买",E1446/E1445-1,0)-IF(P1446=1,计算结果!B$17,0)</f>
        <v>-6.676923171033855E-3</v>
      </c>
      <c r="R1446" s="2">
        <f t="shared" si="222"/>
        <v>5.9499840465593952</v>
      </c>
      <c r="S1446" s="3">
        <f>1-R1446/MAX(R$2:R1446)</f>
        <v>7.6167759270467816E-2</v>
      </c>
    </row>
    <row r="1447" spans="1:19" x14ac:dyDescent="0.15">
      <c r="A1447" s="1">
        <v>40528</v>
      </c>
      <c r="B1447">
        <v>3246.01</v>
      </c>
      <c r="C1447">
        <v>3258.39</v>
      </c>
      <c r="D1447">
        <v>3224.12</v>
      </c>
      <c r="E1447" s="2">
        <v>3230.67</v>
      </c>
      <c r="F1447" s="16">
        <v>79262375936</v>
      </c>
      <c r="G1447" s="3">
        <f t="shared" si="220"/>
        <v>-5.225332857090037E-3</v>
      </c>
      <c r="H1447" s="3">
        <f>1-E1447/MAX(E$2:E1447)</f>
        <v>0.45030456680051723</v>
      </c>
      <c r="I1447" s="2">
        <f t="shared" si="223"/>
        <v>3249.2599999999998</v>
      </c>
      <c r="J1447" s="2">
        <f t="shared" si="226"/>
        <v>3215.6983333333333</v>
      </c>
      <c r="K1447" s="2">
        <f t="shared" si="227"/>
        <v>3190.1016666666669</v>
      </c>
      <c r="L1447" s="2">
        <f t="shared" si="228"/>
        <v>3183.2458333333338</v>
      </c>
      <c r="M1447" s="2">
        <f t="shared" si="219"/>
        <v>3292.3333333333344</v>
      </c>
      <c r="N1447" s="2">
        <f t="shared" si="224"/>
        <v>3221.893611111112</v>
      </c>
      <c r="O1447" s="4" t="str">
        <f t="shared" si="225"/>
        <v>买</v>
      </c>
      <c r="P1447" s="4" t="str">
        <f t="shared" si="221"/>
        <v/>
      </c>
      <c r="Q1447" s="3">
        <f>IF(O1446="买",E1447/E1446-1,0)-IF(P1447=1,计算结果!B$17,0)</f>
        <v>-5.225332857090037E-3</v>
      </c>
      <c r="R1447" s="2">
        <f t="shared" si="222"/>
        <v>5.918893399421747</v>
      </c>
      <c r="S1447" s="3">
        <f>1-R1447/MAX(R$2:R1447)</f>
        <v>8.0995090232390932E-2</v>
      </c>
    </row>
    <row r="1448" spans="1:19" x14ac:dyDescent="0.15">
      <c r="A1448" s="1">
        <v>40529</v>
      </c>
      <c r="B1448">
        <v>3229.3</v>
      </c>
      <c r="C1448">
        <v>3232.84</v>
      </c>
      <c r="D1448">
        <v>3212.58</v>
      </c>
      <c r="E1448" s="2">
        <v>3225.66</v>
      </c>
      <c r="F1448" s="16">
        <v>65697259520</v>
      </c>
      <c r="G1448" s="3">
        <f t="shared" si="220"/>
        <v>-1.5507619162589137E-3</v>
      </c>
      <c r="H1448" s="3">
        <f>1-E1448/MAX(E$2:E1448)</f>
        <v>0.45115701354386439</v>
      </c>
      <c r="I1448" s="2">
        <f t="shared" si="223"/>
        <v>3234.6566666666663</v>
      </c>
      <c r="J1448" s="2">
        <f t="shared" si="226"/>
        <v>3232.7466666666664</v>
      </c>
      <c r="K1448" s="2">
        <f t="shared" si="227"/>
        <v>3197.5716666666667</v>
      </c>
      <c r="L1448" s="2">
        <f t="shared" si="228"/>
        <v>3179.5279166666664</v>
      </c>
      <c r="M1448" s="2">
        <f t="shared" si="219"/>
        <v>3293.4360416666682</v>
      </c>
      <c r="N1448" s="2">
        <f t="shared" si="224"/>
        <v>3223.5118750000001</v>
      </c>
      <c r="O1448" s="4" t="str">
        <f t="shared" si="225"/>
        <v>买</v>
      </c>
      <c r="P1448" s="4" t="str">
        <f t="shared" si="221"/>
        <v/>
      </c>
      <c r="Q1448" s="3">
        <f>IF(O1447="买",E1448/E1447-1,0)-IF(P1448=1,计算结果!B$17,0)</f>
        <v>-1.5507619162589137E-3</v>
      </c>
      <c r="R1448" s="2">
        <f t="shared" si="222"/>
        <v>5.9097146049515272</v>
      </c>
      <c r="S1448" s="3">
        <f>1-R1448/MAX(R$2:R1448)</f>
        <v>8.2420248047313516E-2</v>
      </c>
    </row>
    <row r="1449" spans="1:19" x14ac:dyDescent="0.15">
      <c r="A1449" s="1">
        <v>40532</v>
      </c>
      <c r="B1449">
        <v>3239.02</v>
      </c>
      <c r="C1449">
        <v>3249.76</v>
      </c>
      <c r="D1449">
        <v>3118</v>
      </c>
      <c r="E1449" s="2">
        <v>3178.66</v>
      </c>
      <c r="F1449" s="16">
        <v>107521974272</v>
      </c>
      <c r="G1449" s="3">
        <f t="shared" si="220"/>
        <v>-1.4570661508032434E-2</v>
      </c>
      <c r="H1449" s="3">
        <f>1-E1449/MAX(E$2:E1449)</f>
        <v>0.45915401892057439</v>
      </c>
      <c r="I1449" s="2">
        <f t="shared" si="223"/>
        <v>3211.6633333333334</v>
      </c>
      <c r="J1449" s="2">
        <f t="shared" si="226"/>
        <v>3235.5266666666666</v>
      </c>
      <c r="K1449" s="2">
        <f t="shared" si="227"/>
        <v>3199.5383333333339</v>
      </c>
      <c r="L1449" s="2">
        <f t="shared" si="228"/>
        <v>3179.907916666667</v>
      </c>
      <c r="M1449" s="2">
        <f t="shared" si="219"/>
        <v>3292.6252083333343</v>
      </c>
      <c r="N1449" s="2">
        <f t="shared" si="224"/>
        <v>3224.0238194444451</v>
      </c>
      <c r="O1449" s="4" t="str">
        <f t="shared" si="225"/>
        <v>卖</v>
      </c>
      <c r="P1449" s="4">
        <f t="shared" si="221"/>
        <v>1</v>
      </c>
      <c r="Q1449" s="3">
        <f>IF(O1448="买",E1449/E1448-1,0)-IF(P1449=1,计算结果!B$17,0)</f>
        <v>-1.4570661508032434E-2</v>
      </c>
      <c r="R1449" s="2">
        <f t="shared" si="222"/>
        <v>5.8236061538337029</v>
      </c>
      <c r="S1449" s="3">
        <f>1-R1449/MAX(R$2:R1449)</f>
        <v>9.5789992019640446E-2</v>
      </c>
    </row>
    <row r="1450" spans="1:19" x14ac:dyDescent="0.15">
      <c r="A1450" s="1">
        <v>40533</v>
      </c>
      <c r="B1450">
        <v>3184.7</v>
      </c>
      <c r="C1450">
        <v>3251.55</v>
      </c>
      <c r="D1450">
        <v>3168.89</v>
      </c>
      <c r="E1450" s="2">
        <v>3249.51</v>
      </c>
      <c r="F1450" s="16">
        <v>112461676544</v>
      </c>
      <c r="G1450" s="3">
        <f t="shared" si="220"/>
        <v>2.2289266546280606E-2</v>
      </c>
      <c r="H1450" s="3">
        <f>1-E1450/MAX(E$2:E1450)</f>
        <v>0.44709895868781047</v>
      </c>
      <c r="I1450" s="2">
        <f t="shared" si="223"/>
        <v>3217.9433333333332</v>
      </c>
      <c r="J1450" s="2">
        <f t="shared" si="226"/>
        <v>3233.6016666666669</v>
      </c>
      <c r="K1450" s="2">
        <f t="shared" si="227"/>
        <v>3207.1508333333336</v>
      </c>
      <c r="L1450" s="2">
        <f t="shared" si="228"/>
        <v>3185.9745833333341</v>
      </c>
      <c r="M1450" s="2">
        <f t="shared" si="219"/>
        <v>3293.1537500000018</v>
      </c>
      <c r="N1450" s="2">
        <f t="shared" si="224"/>
        <v>3228.759722222223</v>
      </c>
      <c r="O1450" s="4" t="str">
        <f t="shared" si="225"/>
        <v>买</v>
      </c>
      <c r="P1450" s="4">
        <f t="shared" si="221"/>
        <v>1</v>
      </c>
      <c r="Q1450" s="3">
        <f>IF(O1449="买",E1450/E1449-1,0)-IF(P1450=1,计算结果!B$17,0)</f>
        <v>0</v>
      </c>
      <c r="R1450" s="2">
        <f t="shared" si="222"/>
        <v>5.8236061538337029</v>
      </c>
      <c r="S1450" s="3">
        <f>1-R1450/MAX(R$2:R1450)</f>
        <v>9.5789992019640446E-2</v>
      </c>
    </row>
    <row r="1451" spans="1:19" x14ac:dyDescent="0.15">
      <c r="A1451" s="1">
        <v>40534</v>
      </c>
      <c r="B1451">
        <v>3253.82</v>
      </c>
      <c r="C1451">
        <v>3263.45</v>
      </c>
      <c r="D1451">
        <v>3201.67</v>
      </c>
      <c r="E1451" s="2">
        <v>3215.45</v>
      </c>
      <c r="F1451" s="16">
        <v>98309029888</v>
      </c>
      <c r="G1451" s="3">
        <f t="shared" si="220"/>
        <v>-1.0481580299799176E-2</v>
      </c>
      <c r="H1451" s="3">
        <f>1-E1451/MAX(E$2:E1451)</f>
        <v>0.45289423535016671</v>
      </c>
      <c r="I1451" s="2">
        <f t="shared" si="223"/>
        <v>3214.5399999999995</v>
      </c>
      <c r="J1451" s="2">
        <f t="shared" si="226"/>
        <v>3224.5983333333334</v>
      </c>
      <c r="K1451" s="2">
        <f t="shared" si="227"/>
        <v>3211.3074999999994</v>
      </c>
      <c r="L1451" s="2">
        <f t="shared" si="228"/>
        <v>3188.7866666666664</v>
      </c>
      <c r="M1451" s="2">
        <f t="shared" si="219"/>
        <v>3290.8156250000015</v>
      </c>
      <c r="N1451" s="2">
        <f t="shared" si="224"/>
        <v>3230.303263888889</v>
      </c>
      <c r="O1451" s="4" t="str">
        <f t="shared" si="225"/>
        <v>卖</v>
      </c>
      <c r="P1451" s="4">
        <f t="shared" si="221"/>
        <v>1</v>
      </c>
      <c r="Q1451" s="3">
        <f>IF(O1450="买",E1451/E1450-1,0)-IF(P1451=1,计算结果!B$17,0)</f>
        <v>-1.0481580299799176E-2</v>
      </c>
      <c r="R1451" s="2">
        <f t="shared" si="222"/>
        <v>5.7625655582978901</v>
      </c>
      <c r="S1451" s="3">
        <f>1-R1451/MAX(R$2:R1451)</f>
        <v>0.10526754182616871</v>
      </c>
    </row>
    <row r="1452" spans="1:19" x14ac:dyDescent="0.15">
      <c r="A1452" s="1">
        <v>40535</v>
      </c>
      <c r="B1452">
        <v>3210.67</v>
      </c>
      <c r="C1452">
        <v>3237.64</v>
      </c>
      <c r="D1452">
        <v>3183.15</v>
      </c>
      <c r="E1452" s="2">
        <v>3188.61</v>
      </c>
      <c r="F1452" s="16">
        <v>84430479360</v>
      </c>
      <c r="G1452" s="3">
        <f t="shared" si="220"/>
        <v>-8.3471986813664634E-3</v>
      </c>
      <c r="H1452" s="3">
        <f>1-E1452/MAX(E$2:E1452)</f>
        <v>0.45746103586741982</v>
      </c>
      <c r="I1452" s="2">
        <f t="shared" si="223"/>
        <v>3217.8566666666666</v>
      </c>
      <c r="J1452" s="2">
        <f t="shared" si="226"/>
        <v>3214.76</v>
      </c>
      <c r="K1452" s="2">
        <f t="shared" si="227"/>
        <v>3210.33</v>
      </c>
      <c r="L1452" s="2">
        <f t="shared" si="228"/>
        <v>3189.1933333333332</v>
      </c>
      <c r="M1452" s="2">
        <f t="shared" si="219"/>
        <v>3288.3666666666682</v>
      </c>
      <c r="N1452" s="2">
        <f t="shared" si="224"/>
        <v>3229.2966666666671</v>
      </c>
      <c r="O1452" s="4" t="str">
        <f t="shared" si="225"/>
        <v>卖</v>
      </c>
      <c r="P1452" s="4" t="str">
        <f t="shared" si="221"/>
        <v/>
      </c>
      <c r="Q1452" s="3">
        <f>IF(O1451="买",E1452/E1451-1,0)-IF(P1452=1,计算结果!B$17,0)</f>
        <v>0</v>
      </c>
      <c r="R1452" s="2">
        <f t="shared" si="222"/>
        <v>5.7625655582978901</v>
      </c>
      <c r="S1452" s="3">
        <f>1-R1452/MAX(R$2:R1452)</f>
        <v>0.10526754182616871</v>
      </c>
    </row>
    <row r="1453" spans="1:19" x14ac:dyDescent="0.15">
      <c r="A1453" s="1">
        <v>40536</v>
      </c>
      <c r="B1453">
        <v>3170.64</v>
      </c>
      <c r="C1453">
        <v>3187.72</v>
      </c>
      <c r="D1453">
        <v>3139.45</v>
      </c>
      <c r="E1453" s="2">
        <v>3162.96</v>
      </c>
      <c r="F1453" s="16">
        <v>72989138944</v>
      </c>
      <c r="G1453" s="3">
        <f t="shared" si="220"/>
        <v>-8.0442575291428398E-3</v>
      </c>
      <c r="H1453" s="3">
        <f>1-E1453/MAX(E$2:E1453)</f>
        <v>0.46182535901449673</v>
      </c>
      <c r="I1453" s="2">
        <f t="shared" si="223"/>
        <v>3189.0066666666667</v>
      </c>
      <c r="J1453" s="2">
        <f t="shared" si="226"/>
        <v>3203.4749999999999</v>
      </c>
      <c r="K1453" s="2">
        <f t="shared" si="227"/>
        <v>3209.5866666666661</v>
      </c>
      <c r="L1453" s="2">
        <f t="shared" si="228"/>
        <v>3188.8191666666667</v>
      </c>
      <c r="M1453" s="2">
        <f t="shared" si="219"/>
        <v>3283.9352083333342</v>
      </c>
      <c r="N1453" s="2">
        <f t="shared" si="224"/>
        <v>3227.4470138888887</v>
      </c>
      <c r="O1453" s="4" t="str">
        <f t="shared" si="225"/>
        <v>卖</v>
      </c>
      <c r="P1453" s="4" t="str">
        <f t="shared" si="221"/>
        <v/>
      </c>
      <c r="Q1453" s="3">
        <f>IF(O1452="买",E1453/E1452-1,0)-IF(P1453=1,计算结果!B$17,0)</f>
        <v>0</v>
      </c>
      <c r="R1453" s="2">
        <f t="shared" si="222"/>
        <v>5.7625655582978901</v>
      </c>
      <c r="S1453" s="3">
        <f>1-R1453/MAX(R$2:R1453)</f>
        <v>0.10526754182616871</v>
      </c>
    </row>
    <row r="1454" spans="1:19" x14ac:dyDescent="0.15">
      <c r="A1454" s="1">
        <v>40539</v>
      </c>
      <c r="B1454">
        <v>3176.11</v>
      </c>
      <c r="C1454">
        <v>3219.66</v>
      </c>
      <c r="D1454">
        <v>3092.26</v>
      </c>
      <c r="E1454" s="2">
        <v>3099.71</v>
      </c>
      <c r="F1454" s="16">
        <v>99855474688</v>
      </c>
      <c r="G1454" s="3">
        <f t="shared" si="220"/>
        <v>-1.999709133216987E-2</v>
      </c>
      <c r="H1454" s="3">
        <f>1-E1454/MAX(E$2:E1454)</f>
        <v>0.47258728646294157</v>
      </c>
      <c r="I1454" s="2">
        <f t="shared" si="223"/>
        <v>3150.4266666666663</v>
      </c>
      <c r="J1454" s="2">
        <f t="shared" si="226"/>
        <v>3182.4833333333331</v>
      </c>
      <c r="K1454" s="2">
        <f t="shared" si="227"/>
        <v>3207.6150000000002</v>
      </c>
      <c r="L1454" s="2">
        <f t="shared" si="228"/>
        <v>3188.5079166666678</v>
      </c>
      <c r="M1454" s="2">
        <f t="shared" si="219"/>
        <v>3277.7441666666673</v>
      </c>
      <c r="N1454" s="2">
        <f t="shared" si="224"/>
        <v>3224.6223611111113</v>
      </c>
      <c r="O1454" s="4" t="str">
        <f t="shared" si="225"/>
        <v>卖</v>
      </c>
      <c r="P1454" s="4" t="str">
        <f t="shared" si="221"/>
        <v/>
      </c>
      <c r="Q1454" s="3">
        <f>IF(O1453="买",E1454/E1453-1,0)-IF(P1454=1,计算结果!B$17,0)</f>
        <v>0</v>
      </c>
      <c r="R1454" s="2">
        <f t="shared" si="222"/>
        <v>5.7625655582978901</v>
      </c>
      <c r="S1454" s="3">
        <f>1-R1454/MAX(R$2:R1454)</f>
        <v>0.10526754182616871</v>
      </c>
    </row>
    <row r="1455" spans="1:19" x14ac:dyDescent="0.15">
      <c r="A1455" s="1">
        <v>40540</v>
      </c>
      <c r="B1455">
        <v>3084.82</v>
      </c>
      <c r="C1455">
        <v>3095.36</v>
      </c>
      <c r="D1455">
        <v>3041.33</v>
      </c>
      <c r="E1455" s="2">
        <v>3044.93</v>
      </c>
      <c r="F1455" s="16">
        <v>74843955200</v>
      </c>
      <c r="G1455" s="3">
        <f t="shared" si="220"/>
        <v>-1.7672620987124632E-2</v>
      </c>
      <c r="H1455" s="3">
        <f>1-E1455/MAX(E$2:E1455)</f>
        <v>0.48190805145307292</v>
      </c>
      <c r="I1455" s="2">
        <f t="shared" si="223"/>
        <v>3102.5333333333333</v>
      </c>
      <c r="J1455" s="2">
        <f t="shared" si="226"/>
        <v>3160.1949999999997</v>
      </c>
      <c r="K1455" s="2">
        <f t="shared" si="227"/>
        <v>3197.8608333333336</v>
      </c>
      <c r="L1455" s="2">
        <f t="shared" si="228"/>
        <v>3183.0033333333336</v>
      </c>
      <c r="M1455" s="2">
        <f t="shared" si="219"/>
        <v>3270.874166666667</v>
      </c>
      <c r="N1455" s="2">
        <f t="shared" si="224"/>
        <v>3217.2461111111115</v>
      </c>
      <c r="O1455" s="4" t="str">
        <f t="shared" si="225"/>
        <v>卖</v>
      </c>
      <c r="P1455" s="4" t="str">
        <f t="shared" si="221"/>
        <v/>
      </c>
      <c r="Q1455" s="3">
        <f>IF(O1454="买",E1455/E1454-1,0)-IF(P1455=1,计算结果!B$17,0)</f>
        <v>0</v>
      </c>
      <c r="R1455" s="2">
        <f t="shared" si="222"/>
        <v>5.7625655582978901</v>
      </c>
      <c r="S1455" s="3">
        <f>1-R1455/MAX(R$2:R1455)</f>
        <v>0.10526754182616871</v>
      </c>
    </row>
    <row r="1456" spans="1:19" x14ac:dyDescent="0.15">
      <c r="A1456" s="1">
        <v>40541</v>
      </c>
      <c r="B1456">
        <v>3049.93</v>
      </c>
      <c r="C1456">
        <v>3062.56</v>
      </c>
      <c r="D1456">
        <v>3025.22</v>
      </c>
      <c r="E1456" s="2">
        <v>3061.83</v>
      </c>
      <c r="F1456" s="16">
        <v>60134776832</v>
      </c>
      <c r="G1456" s="3">
        <f t="shared" si="220"/>
        <v>5.5502096928337075E-3</v>
      </c>
      <c r="H1456" s="3">
        <f>1-E1456/MAX(E$2:E1456)</f>
        <v>0.47903253249846867</v>
      </c>
      <c r="I1456" s="2">
        <f t="shared" si="223"/>
        <v>3068.8233333333333</v>
      </c>
      <c r="J1456" s="2">
        <f t="shared" si="226"/>
        <v>3128.9149999999995</v>
      </c>
      <c r="K1456" s="2">
        <f t="shared" si="227"/>
        <v>3181.2583333333332</v>
      </c>
      <c r="L1456" s="2">
        <f t="shared" si="228"/>
        <v>3176.2679166666662</v>
      </c>
      <c r="M1456" s="2">
        <f t="shared" si="219"/>
        <v>3264.273541666666</v>
      </c>
      <c r="N1456" s="2">
        <f t="shared" si="224"/>
        <v>3207.2665972222217</v>
      </c>
      <c r="O1456" s="4" t="str">
        <f t="shared" si="225"/>
        <v>卖</v>
      </c>
      <c r="P1456" s="4" t="str">
        <f t="shared" si="221"/>
        <v/>
      </c>
      <c r="Q1456" s="3">
        <f>IF(O1455="买",E1456/E1455-1,0)-IF(P1456=1,计算结果!B$17,0)</f>
        <v>0</v>
      </c>
      <c r="R1456" s="2">
        <f t="shared" si="222"/>
        <v>5.7625655582978901</v>
      </c>
      <c r="S1456" s="3">
        <f>1-R1456/MAX(R$2:R1456)</f>
        <v>0.10526754182616871</v>
      </c>
    </row>
    <row r="1457" spans="1:19" x14ac:dyDescent="0.15">
      <c r="A1457" s="1">
        <v>40542</v>
      </c>
      <c r="B1457">
        <v>3063.05</v>
      </c>
      <c r="C1457">
        <v>3079.91</v>
      </c>
      <c r="D1457">
        <v>3027.9</v>
      </c>
      <c r="E1457" s="2">
        <v>3064.1</v>
      </c>
      <c r="F1457" s="16">
        <v>70284279808</v>
      </c>
      <c r="G1457" s="3">
        <f t="shared" si="220"/>
        <v>7.4138668704670785E-4</v>
      </c>
      <c r="H1457" s="3">
        <f>1-E1457/MAX(E$2:E1457)</f>
        <v>0.47864629415367865</v>
      </c>
      <c r="I1457" s="2">
        <f t="shared" si="223"/>
        <v>3056.9533333333334</v>
      </c>
      <c r="J1457" s="2">
        <f t="shared" si="226"/>
        <v>3103.69</v>
      </c>
      <c r="K1457" s="2">
        <f t="shared" si="227"/>
        <v>3164.1441666666665</v>
      </c>
      <c r="L1457" s="2">
        <f t="shared" si="228"/>
        <v>3170.82</v>
      </c>
      <c r="M1457" s="2">
        <f t="shared" si="219"/>
        <v>3255.5864583333328</v>
      </c>
      <c r="N1457" s="2">
        <f t="shared" si="224"/>
        <v>3196.8502083333333</v>
      </c>
      <c r="O1457" s="4" t="str">
        <f t="shared" si="225"/>
        <v>卖</v>
      </c>
      <c r="P1457" s="4" t="str">
        <f t="shared" si="221"/>
        <v/>
      </c>
      <c r="Q1457" s="3">
        <f>IF(O1456="买",E1457/E1456-1,0)-IF(P1457=1,计算结果!B$17,0)</f>
        <v>0</v>
      </c>
      <c r="R1457" s="2">
        <f t="shared" si="222"/>
        <v>5.7625655582978901</v>
      </c>
      <c r="S1457" s="3">
        <f>1-R1457/MAX(R$2:R1457)</f>
        <v>0.10526754182616871</v>
      </c>
    </row>
    <row r="1458" spans="1:19" x14ac:dyDescent="0.15">
      <c r="A1458" s="1">
        <v>40543</v>
      </c>
      <c r="B1458">
        <v>3069.05</v>
      </c>
      <c r="C1458">
        <v>3129.45</v>
      </c>
      <c r="D1458">
        <v>3067.11</v>
      </c>
      <c r="E1458" s="2">
        <v>3128.26</v>
      </c>
      <c r="F1458" s="16">
        <v>90545897472</v>
      </c>
      <c r="G1458" s="3">
        <f t="shared" si="220"/>
        <v>2.093926438432181E-2</v>
      </c>
      <c r="H1458" s="3">
        <f>1-E1458/MAX(E$2:E1458)</f>
        <v>0.46772953106921655</v>
      </c>
      <c r="I1458" s="2">
        <f t="shared" si="223"/>
        <v>3084.73</v>
      </c>
      <c r="J1458" s="2">
        <f t="shared" si="226"/>
        <v>3093.6316666666667</v>
      </c>
      <c r="K1458" s="2">
        <f t="shared" si="227"/>
        <v>3154.1958333333332</v>
      </c>
      <c r="L1458" s="2">
        <f t="shared" si="228"/>
        <v>3168.2454166666666</v>
      </c>
      <c r="M1458" s="2">
        <f t="shared" ref="M1458:M1521" si="229">AVERAGE(E1411:E1458)</f>
        <v>3248.5485416666656</v>
      </c>
      <c r="N1458" s="2">
        <f t="shared" si="224"/>
        <v>3190.3299305555552</v>
      </c>
      <c r="O1458" s="4" t="str">
        <f t="shared" si="225"/>
        <v>卖</v>
      </c>
      <c r="P1458" s="4" t="str">
        <f t="shared" si="221"/>
        <v/>
      </c>
      <c r="Q1458" s="3">
        <f>IF(O1457="买",E1458/E1457-1,0)-IF(P1458=1,计算结果!B$17,0)</f>
        <v>0</v>
      </c>
      <c r="R1458" s="2">
        <f t="shared" si="222"/>
        <v>5.7625655582978901</v>
      </c>
      <c r="S1458" s="3">
        <f>1-R1458/MAX(R$2:R1458)</f>
        <v>0.10526754182616871</v>
      </c>
    </row>
    <row r="1459" spans="1:19" x14ac:dyDescent="0.15">
      <c r="A1459" s="1">
        <v>40547</v>
      </c>
      <c r="B1459">
        <v>3155.56</v>
      </c>
      <c r="C1459">
        <v>3194.36</v>
      </c>
      <c r="D1459">
        <v>3143.6</v>
      </c>
      <c r="E1459" s="2">
        <v>3189.68</v>
      </c>
      <c r="F1459" s="16">
        <v>129159618560</v>
      </c>
      <c r="G1459" s="3">
        <f t="shared" si="220"/>
        <v>1.9633917896849873E-2</v>
      </c>
      <c r="H1459" s="3">
        <f>1-E1459/MAX(E$2:E1459)</f>
        <v>0.45727897638331183</v>
      </c>
      <c r="I1459" s="2">
        <f t="shared" si="223"/>
        <v>3127.3466666666668</v>
      </c>
      <c r="J1459" s="2">
        <f t="shared" si="226"/>
        <v>3098.0849999999996</v>
      </c>
      <c r="K1459" s="2">
        <f t="shared" si="227"/>
        <v>3150.78</v>
      </c>
      <c r="L1459" s="2">
        <f t="shared" si="228"/>
        <v>3170.4408333333336</v>
      </c>
      <c r="M1459" s="2">
        <f t="shared" si="229"/>
        <v>3244.0862499999998</v>
      </c>
      <c r="N1459" s="2">
        <f t="shared" si="224"/>
        <v>3188.4356944444444</v>
      </c>
      <c r="O1459" s="4" t="str">
        <f t="shared" si="225"/>
        <v>买</v>
      </c>
      <c r="P1459" s="4">
        <f t="shared" si="221"/>
        <v>1</v>
      </c>
      <c r="Q1459" s="3">
        <f>IF(O1458="买",E1459/E1458-1,0)-IF(P1459=1,计算结果!B$17,0)</f>
        <v>0</v>
      </c>
      <c r="R1459" s="2">
        <f t="shared" si="222"/>
        <v>5.7625655582978901</v>
      </c>
      <c r="S1459" s="3">
        <f>1-R1459/MAX(R$2:R1459)</f>
        <v>0.10526754182616871</v>
      </c>
    </row>
    <row r="1460" spans="1:19" x14ac:dyDescent="0.15">
      <c r="A1460" s="1">
        <v>40548</v>
      </c>
      <c r="B1460">
        <v>3170.18</v>
      </c>
      <c r="C1460">
        <v>3193.78</v>
      </c>
      <c r="D1460">
        <v>3158.87</v>
      </c>
      <c r="E1460" s="2">
        <v>3175.66</v>
      </c>
      <c r="F1460" s="16">
        <v>116943216640</v>
      </c>
      <c r="G1460" s="3">
        <f t="shared" si="220"/>
        <v>-4.3954252464196708E-3</v>
      </c>
      <c r="H1460" s="3">
        <f>1-E1460/MAX(E$2:E1460)</f>
        <v>0.45966446607227929</v>
      </c>
      <c r="I1460" s="2">
        <f t="shared" si="223"/>
        <v>3164.5333333333333</v>
      </c>
      <c r="J1460" s="2">
        <f t="shared" si="226"/>
        <v>3110.7433333333333</v>
      </c>
      <c r="K1460" s="2">
        <f t="shared" si="227"/>
        <v>3146.6133333333332</v>
      </c>
      <c r="L1460" s="2">
        <f t="shared" si="228"/>
        <v>3172.0925000000002</v>
      </c>
      <c r="M1460" s="2">
        <f t="shared" si="229"/>
        <v>3239.4606249999997</v>
      </c>
      <c r="N1460" s="2">
        <f t="shared" si="224"/>
        <v>3186.0554861111109</v>
      </c>
      <c r="O1460" s="4" t="str">
        <f t="shared" si="225"/>
        <v>卖</v>
      </c>
      <c r="P1460" s="4">
        <f t="shared" si="221"/>
        <v>1</v>
      </c>
      <c r="Q1460" s="3">
        <f>IF(O1459="买",E1460/E1459-1,0)-IF(P1460=1,计算结果!B$17,0)</f>
        <v>-4.3954252464196708E-3</v>
      </c>
      <c r="R1460" s="2">
        <f t="shared" si="222"/>
        <v>5.7372366321587993</v>
      </c>
      <c r="S1460" s="3">
        <f>1-R1460/MAX(R$2:R1460)</f>
        <v>0.10920027146161704</v>
      </c>
    </row>
    <row r="1461" spans="1:19" x14ac:dyDescent="0.15">
      <c r="A1461" s="1">
        <v>40549</v>
      </c>
      <c r="B1461">
        <v>3177.83</v>
      </c>
      <c r="C1461">
        <v>3198.05</v>
      </c>
      <c r="D1461">
        <v>3152.57</v>
      </c>
      <c r="E1461" s="2">
        <v>3159.64</v>
      </c>
      <c r="F1461" s="16">
        <v>91568447488</v>
      </c>
      <c r="G1461" s="3">
        <f t="shared" si="220"/>
        <v>-5.0446206457870346E-3</v>
      </c>
      <c r="H1461" s="3">
        <f>1-E1461/MAX(E$2:E1461)</f>
        <v>0.46239025386238342</v>
      </c>
      <c r="I1461" s="2">
        <f t="shared" si="223"/>
        <v>3174.9933333333333</v>
      </c>
      <c r="J1461" s="2">
        <f t="shared" si="226"/>
        <v>3129.8616666666671</v>
      </c>
      <c r="K1461" s="2">
        <f t="shared" si="227"/>
        <v>3145.0283333333332</v>
      </c>
      <c r="L1461" s="2">
        <f t="shared" si="228"/>
        <v>3172.2833333333333</v>
      </c>
      <c r="M1461" s="2">
        <f t="shared" si="229"/>
        <v>3234.8702083333337</v>
      </c>
      <c r="N1461" s="2">
        <f t="shared" si="224"/>
        <v>3184.0606250000001</v>
      </c>
      <c r="O1461" s="4" t="str">
        <f t="shared" si="225"/>
        <v>卖</v>
      </c>
      <c r="P1461" s="4" t="str">
        <f t="shared" si="221"/>
        <v/>
      </c>
      <c r="Q1461" s="3">
        <f>IF(O1460="买",E1461/E1460-1,0)-IF(P1461=1,计算结果!B$17,0)</f>
        <v>0</v>
      </c>
      <c r="R1461" s="2">
        <f t="shared" si="222"/>
        <v>5.7372366321587993</v>
      </c>
      <c r="S1461" s="3">
        <f>1-R1461/MAX(R$2:R1461)</f>
        <v>0.10920027146161704</v>
      </c>
    </row>
    <row r="1462" spans="1:19" x14ac:dyDescent="0.15">
      <c r="A1462" s="1">
        <v>40550</v>
      </c>
      <c r="B1462">
        <v>3156.36</v>
      </c>
      <c r="C1462">
        <v>3209.9</v>
      </c>
      <c r="D1462">
        <v>3141.13</v>
      </c>
      <c r="E1462" s="2">
        <v>3166.62</v>
      </c>
      <c r="F1462" s="16">
        <v>113651253248</v>
      </c>
      <c r="G1462" s="3">
        <f t="shared" si="220"/>
        <v>2.2091124305301246E-3</v>
      </c>
      <c r="H1462" s="3">
        <f>1-E1462/MAX(E$2:E1462)</f>
        <v>0.46120261348941671</v>
      </c>
      <c r="I1462" s="2">
        <f t="shared" si="223"/>
        <v>3167.3066666666659</v>
      </c>
      <c r="J1462" s="2">
        <f t="shared" si="226"/>
        <v>3147.3266666666664</v>
      </c>
      <c r="K1462" s="2">
        <f t="shared" si="227"/>
        <v>3138.1208333333338</v>
      </c>
      <c r="L1462" s="2">
        <f t="shared" si="228"/>
        <v>3172.6358333333333</v>
      </c>
      <c r="M1462" s="2">
        <f t="shared" si="229"/>
        <v>3228.4872916666677</v>
      </c>
      <c r="N1462" s="2">
        <f t="shared" si="224"/>
        <v>3179.7479861111115</v>
      </c>
      <c r="O1462" s="4" t="str">
        <f t="shared" si="225"/>
        <v>卖</v>
      </c>
      <c r="P1462" s="4" t="str">
        <f t="shared" si="221"/>
        <v/>
      </c>
      <c r="Q1462" s="3">
        <f>IF(O1461="买",E1462/E1461-1,0)-IF(P1462=1,计算结果!B$17,0)</f>
        <v>0</v>
      </c>
      <c r="R1462" s="2">
        <f t="shared" si="222"/>
        <v>5.7372366321587993</v>
      </c>
      <c r="S1462" s="3">
        <f>1-R1462/MAX(R$2:R1462)</f>
        <v>0.10920027146161704</v>
      </c>
    </row>
    <row r="1463" spans="1:19" x14ac:dyDescent="0.15">
      <c r="A1463" s="1">
        <v>40553</v>
      </c>
      <c r="B1463">
        <v>3162.08</v>
      </c>
      <c r="C1463">
        <v>3182.78</v>
      </c>
      <c r="D1463">
        <v>3102.43</v>
      </c>
      <c r="E1463" s="2">
        <v>3108.19</v>
      </c>
      <c r="F1463" s="16">
        <v>87992885248</v>
      </c>
      <c r="G1463" s="3">
        <f t="shared" si="220"/>
        <v>-1.845185086938117E-2</v>
      </c>
      <c r="H1463" s="3">
        <f>1-E1463/MAX(E$2:E1463)</f>
        <v>0.47114442251412236</v>
      </c>
      <c r="I1463" s="2">
        <f t="shared" si="223"/>
        <v>3144.8166666666671</v>
      </c>
      <c r="J1463" s="2">
        <f t="shared" si="226"/>
        <v>3154.6749999999997</v>
      </c>
      <c r="K1463" s="2">
        <f t="shared" si="227"/>
        <v>3129.1825000000003</v>
      </c>
      <c r="L1463" s="2">
        <f t="shared" si="228"/>
        <v>3170.2449999999994</v>
      </c>
      <c r="M1463" s="2">
        <f t="shared" si="229"/>
        <v>3221.092708333334</v>
      </c>
      <c r="N1463" s="2">
        <f t="shared" si="224"/>
        <v>3173.506736111111</v>
      </c>
      <c r="O1463" s="4" t="str">
        <f t="shared" si="225"/>
        <v>卖</v>
      </c>
      <c r="P1463" s="4" t="str">
        <f t="shared" si="221"/>
        <v/>
      </c>
      <c r="Q1463" s="3">
        <f>IF(O1462="买",E1463/E1462-1,0)-IF(P1463=1,计算结果!B$17,0)</f>
        <v>0</v>
      </c>
      <c r="R1463" s="2">
        <f t="shared" si="222"/>
        <v>5.7372366321587993</v>
      </c>
      <c r="S1463" s="3">
        <f>1-R1463/MAX(R$2:R1463)</f>
        <v>0.10920027146161704</v>
      </c>
    </row>
    <row r="1464" spans="1:19" x14ac:dyDescent="0.15">
      <c r="A1464" s="1">
        <v>40554</v>
      </c>
      <c r="B1464">
        <v>3096.25</v>
      </c>
      <c r="C1464">
        <v>3131.29</v>
      </c>
      <c r="D1464">
        <v>3084.51</v>
      </c>
      <c r="E1464" s="2">
        <v>3124.92</v>
      </c>
      <c r="F1464" s="16">
        <v>74832445440</v>
      </c>
      <c r="G1464" s="3">
        <f t="shared" si="220"/>
        <v>5.3825538335816603E-3</v>
      </c>
      <c r="H1464" s="3">
        <f>1-E1464/MAX(E$2:E1464)</f>
        <v>0.46829782889811467</v>
      </c>
      <c r="I1464" s="2">
        <f t="shared" si="223"/>
        <v>3133.2433333333333</v>
      </c>
      <c r="J1464" s="2">
        <f t="shared" si="226"/>
        <v>3154.1183333333333</v>
      </c>
      <c r="K1464" s="2">
        <f t="shared" si="227"/>
        <v>3123.875</v>
      </c>
      <c r="L1464" s="2">
        <f t="shared" si="228"/>
        <v>3167.1024999999995</v>
      </c>
      <c r="M1464" s="2">
        <f t="shared" si="229"/>
        <v>3214.9381250000006</v>
      </c>
      <c r="N1464" s="2">
        <f t="shared" si="224"/>
        <v>3168.6385416666667</v>
      </c>
      <c r="O1464" s="4" t="str">
        <f t="shared" si="225"/>
        <v>卖</v>
      </c>
      <c r="P1464" s="4" t="str">
        <f t="shared" si="221"/>
        <v/>
      </c>
      <c r="Q1464" s="3">
        <f>IF(O1463="买",E1464/E1463-1,0)-IF(P1464=1,计算结果!B$17,0)</f>
        <v>0</v>
      </c>
      <c r="R1464" s="2">
        <f t="shared" si="222"/>
        <v>5.7372366321587993</v>
      </c>
      <c r="S1464" s="3">
        <f>1-R1464/MAX(R$2:R1464)</f>
        <v>0.10920027146161704</v>
      </c>
    </row>
    <row r="1465" spans="1:19" x14ac:dyDescent="0.15">
      <c r="A1465" s="1">
        <v>40555</v>
      </c>
      <c r="B1465">
        <v>3135.18</v>
      </c>
      <c r="C1465">
        <v>3153.43</v>
      </c>
      <c r="D1465">
        <v>3099.41</v>
      </c>
      <c r="E1465" s="2">
        <v>3142.34</v>
      </c>
      <c r="F1465" s="16">
        <v>71551418368</v>
      </c>
      <c r="G1465" s="3">
        <f t="shared" si="220"/>
        <v>5.5745427082933841E-3</v>
      </c>
      <c r="H1465" s="3">
        <f>1-E1465/MAX(E$2:E1465)</f>
        <v>0.46533383243721493</v>
      </c>
      <c r="I1465" s="2">
        <f t="shared" si="223"/>
        <v>3125.15</v>
      </c>
      <c r="J1465" s="2">
        <f t="shared" si="226"/>
        <v>3146.228333333333</v>
      </c>
      <c r="K1465" s="2">
        <f t="shared" si="227"/>
        <v>3122.1566666666658</v>
      </c>
      <c r="L1465" s="2">
        <f t="shared" si="228"/>
        <v>3165.871666666666</v>
      </c>
      <c r="M1465" s="2">
        <f t="shared" si="229"/>
        <v>3207.8931250000005</v>
      </c>
      <c r="N1465" s="2">
        <f t="shared" si="224"/>
        <v>3165.3071527777774</v>
      </c>
      <c r="O1465" s="4" t="str">
        <f t="shared" si="225"/>
        <v>卖</v>
      </c>
      <c r="P1465" s="4" t="str">
        <f t="shared" si="221"/>
        <v/>
      </c>
      <c r="Q1465" s="3">
        <f>IF(O1464="买",E1465/E1464-1,0)-IF(P1465=1,计算结果!B$17,0)</f>
        <v>0</v>
      </c>
      <c r="R1465" s="2">
        <f t="shared" si="222"/>
        <v>5.7372366321587993</v>
      </c>
      <c r="S1465" s="3">
        <f>1-R1465/MAX(R$2:R1465)</f>
        <v>0.10920027146161704</v>
      </c>
    </row>
    <row r="1466" spans="1:19" x14ac:dyDescent="0.15">
      <c r="A1466" s="1">
        <v>40556</v>
      </c>
      <c r="B1466">
        <v>3153.99</v>
      </c>
      <c r="C1466">
        <v>3157.04</v>
      </c>
      <c r="D1466">
        <v>3127.16</v>
      </c>
      <c r="E1466" s="2">
        <v>3141.28</v>
      </c>
      <c r="F1466" s="16">
        <v>66925785088</v>
      </c>
      <c r="G1466" s="3">
        <f t="shared" si="220"/>
        <v>-3.373282331001759E-4</v>
      </c>
      <c r="H1466" s="3">
        <f>1-E1466/MAX(E$2:E1466)</f>
        <v>0.46551419043081732</v>
      </c>
      <c r="I1466" s="2">
        <f t="shared" si="223"/>
        <v>3136.1800000000003</v>
      </c>
      <c r="J1466" s="2">
        <f t="shared" si="226"/>
        <v>3140.4983333333334</v>
      </c>
      <c r="K1466" s="2">
        <f t="shared" si="227"/>
        <v>3125.6208333333329</v>
      </c>
      <c r="L1466" s="2">
        <f t="shared" si="228"/>
        <v>3166.6179166666666</v>
      </c>
      <c r="M1466" s="2">
        <f t="shared" si="229"/>
        <v>3199.9864583333342</v>
      </c>
      <c r="N1466" s="2">
        <f t="shared" si="224"/>
        <v>3164.0750694444446</v>
      </c>
      <c r="O1466" s="4" t="str">
        <f t="shared" si="225"/>
        <v>卖</v>
      </c>
      <c r="P1466" s="4" t="str">
        <f t="shared" si="221"/>
        <v/>
      </c>
      <c r="Q1466" s="3">
        <f>IF(O1465="买",E1466/E1465-1,0)-IF(P1466=1,计算结果!B$17,0)</f>
        <v>0</v>
      </c>
      <c r="R1466" s="2">
        <f t="shared" si="222"/>
        <v>5.7372366321587993</v>
      </c>
      <c r="S1466" s="3">
        <f>1-R1466/MAX(R$2:R1466)</f>
        <v>0.10920027146161704</v>
      </c>
    </row>
    <row r="1467" spans="1:19" x14ac:dyDescent="0.15">
      <c r="A1467" s="1">
        <v>40557</v>
      </c>
      <c r="B1467">
        <v>3129.67</v>
      </c>
      <c r="C1467">
        <v>3129.67</v>
      </c>
      <c r="D1467">
        <v>3083.51</v>
      </c>
      <c r="E1467" s="2">
        <v>3091.86</v>
      </c>
      <c r="F1467" s="16">
        <v>71012098048</v>
      </c>
      <c r="G1467" s="3">
        <f t="shared" si="220"/>
        <v>-1.5732440279121906E-2</v>
      </c>
      <c r="H1467" s="3">
        <f>1-E1467/MAX(E$2:E1467)</f>
        <v>0.47392295650990268</v>
      </c>
      <c r="I1467" s="2">
        <f t="shared" si="223"/>
        <v>3125.1600000000003</v>
      </c>
      <c r="J1467" s="2">
        <f t="shared" si="226"/>
        <v>3129.2016666666664</v>
      </c>
      <c r="K1467" s="2">
        <f t="shared" si="227"/>
        <v>3129.5316666666672</v>
      </c>
      <c r="L1467" s="2">
        <f t="shared" si="228"/>
        <v>3163.6962500000004</v>
      </c>
      <c r="M1467" s="2">
        <f t="shared" si="229"/>
        <v>3190.4716666666664</v>
      </c>
      <c r="N1467" s="2">
        <f t="shared" si="224"/>
        <v>3161.233194444445</v>
      </c>
      <c r="O1467" s="4" t="str">
        <f t="shared" si="225"/>
        <v>卖</v>
      </c>
      <c r="P1467" s="4" t="str">
        <f t="shared" si="221"/>
        <v/>
      </c>
      <c r="Q1467" s="3">
        <f>IF(O1466="买",E1467/E1466-1,0)-IF(P1467=1,计算结果!B$17,0)</f>
        <v>0</v>
      </c>
      <c r="R1467" s="2">
        <f t="shared" si="222"/>
        <v>5.7372366321587993</v>
      </c>
      <c r="S1467" s="3">
        <f>1-R1467/MAX(R$2:R1467)</f>
        <v>0.10920027146161704</v>
      </c>
    </row>
    <row r="1468" spans="1:19" x14ac:dyDescent="0.15">
      <c r="A1468" s="1">
        <v>40560</v>
      </c>
      <c r="B1468">
        <v>3067.43</v>
      </c>
      <c r="C1468">
        <v>3078.88</v>
      </c>
      <c r="D1468">
        <v>2968.61</v>
      </c>
      <c r="E1468" s="2">
        <v>2974.35</v>
      </c>
      <c r="F1468" s="16">
        <v>85454118912</v>
      </c>
      <c r="G1468" s="3">
        <f t="shared" si="220"/>
        <v>-3.8006248665851672E-2</v>
      </c>
      <c r="H1468" s="3">
        <f>1-E1468/MAX(E$2:E1468)</f>
        <v>0.49391717144218339</v>
      </c>
      <c r="I1468" s="2">
        <f t="shared" si="223"/>
        <v>3069.1633333333334</v>
      </c>
      <c r="J1468" s="2">
        <f t="shared" si="226"/>
        <v>3097.1566666666672</v>
      </c>
      <c r="K1468" s="2">
        <f t="shared" si="227"/>
        <v>3122.2416666666663</v>
      </c>
      <c r="L1468" s="2">
        <f t="shared" si="228"/>
        <v>3151.7500000000005</v>
      </c>
      <c r="M1468" s="2">
        <f t="shared" si="229"/>
        <v>3179.021666666667</v>
      </c>
      <c r="N1468" s="2">
        <f t="shared" si="224"/>
        <v>3151.0044444444447</v>
      </c>
      <c r="O1468" s="4" t="str">
        <f t="shared" si="225"/>
        <v>卖</v>
      </c>
      <c r="P1468" s="4" t="str">
        <f t="shared" si="221"/>
        <v/>
      </c>
      <c r="Q1468" s="3">
        <f>IF(O1467="买",E1468/E1467-1,0)-IF(P1468=1,计算结果!B$17,0)</f>
        <v>0</v>
      </c>
      <c r="R1468" s="2">
        <f t="shared" si="222"/>
        <v>5.7372366321587993</v>
      </c>
      <c r="S1468" s="3">
        <f>1-R1468/MAX(R$2:R1468)</f>
        <v>0.10920027146161704</v>
      </c>
    </row>
    <row r="1469" spans="1:19" x14ac:dyDescent="0.15">
      <c r="A1469" s="1">
        <v>40561</v>
      </c>
      <c r="B1469">
        <v>2965.42</v>
      </c>
      <c r="C1469">
        <v>2984.47</v>
      </c>
      <c r="D1469">
        <v>2947.6</v>
      </c>
      <c r="E1469" s="2">
        <v>2977.65</v>
      </c>
      <c r="F1469" s="16">
        <v>54652416000</v>
      </c>
      <c r="G1469" s="3">
        <f t="shared" si="220"/>
        <v>1.1094861062082018E-3</v>
      </c>
      <c r="H1469" s="3">
        <f>1-E1469/MAX(E$2:E1469)</f>
        <v>0.4933556795753079</v>
      </c>
      <c r="I1469" s="2">
        <f t="shared" si="223"/>
        <v>3014.6200000000003</v>
      </c>
      <c r="J1469" s="2">
        <f t="shared" si="226"/>
        <v>3075.4</v>
      </c>
      <c r="K1469" s="2">
        <f t="shared" si="227"/>
        <v>3115.0375000000004</v>
      </c>
      <c r="L1469" s="2">
        <f t="shared" si="228"/>
        <v>3139.5908333333336</v>
      </c>
      <c r="M1469" s="2">
        <f t="shared" si="229"/>
        <v>3168.1579166666666</v>
      </c>
      <c r="N1469" s="2">
        <f t="shared" si="224"/>
        <v>3140.9287500000005</v>
      </c>
      <c r="O1469" s="4" t="str">
        <f t="shared" si="225"/>
        <v>卖</v>
      </c>
      <c r="P1469" s="4" t="str">
        <f t="shared" si="221"/>
        <v/>
      </c>
      <c r="Q1469" s="3">
        <f>IF(O1468="买",E1469/E1468-1,0)-IF(P1469=1,计算结果!B$17,0)</f>
        <v>0</v>
      </c>
      <c r="R1469" s="2">
        <f t="shared" si="222"/>
        <v>5.7372366321587993</v>
      </c>
      <c r="S1469" s="3">
        <f>1-R1469/MAX(R$2:R1469)</f>
        <v>0.10920027146161704</v>
      </c>
    </row>
    <row r="1470" spans="1:19" x14ac:dyDescent="0.15">
      <c r="A1470" s="1">
        <v>40562</v>
      </c>
      <c r="B1470">
        <v>2978.46</v>
      </c>
      <c r="C1470">
        <v>3045.6</v>
      </c>
      <c r="D1470">
        <v>2967.24</v>
      </c>
      <c r="E1470" s="2">
        <v>3044.85</v>
      </c>
      <c r="F1470" s="16">
        <v>72772222976</v>
      </c>
      <c r="G1470" s="3">
        <f t="shared" si="220"/>
        <v>2.25681325877789E-2</v>
      </c>
      <c r="H1470" s="3">
        <f>1-E1470/MAX(E$2:E1470)</f>
        <v>0.48192166337711839</v>
      </c>
      <c r="I1470" s="2">
        <f t="shared" si="223"/>
        <v>2998.9500000000003</v>
      </c>
      <c r="J1470" s="2">
        <f t="shared" si="226"/>
        <v>3062.0550000000003</v>
      </c>
      <c r="K1470" s="2">
        <f t="shared" si="227"/>
        <v>3108.0866666666661</v>
      </c>
      <c r="L1470" s="2">
        <f t="shared" si="228"/>
        <v>3131.1412500000006</v>
      </c>
      <c r="M1470" s="2">
        <f t="shared" si="229"/>
        <v>3158.4677083333331</v>
      </c>
      <c r="N1470" s="2">
        <f t="shared" si="224"/>
        <v>3132.5652083333334</v>
      </c>
      <c r="O1470" s="4" t="str">
        <f t="shared" si="225"/>
        <v>卖</v>
      </c>
      <c r="P1470" s="4" t="str">
        <f t="shared" si="221"/>
        <v/>
      </c>
      <c r="Q1470" s="3">
        <f>IF(O1469="买",E1470/E1469-1,0)-IF(P1470=1,计算结果!B$17,0)</f>
        <v>0</v>
      </c>
      <c r="R1470" s="2">
        <f t="shared" si="222"/>
        <v>5.7372366321587993</v>
      </c>
      <c r="S1470" s="3">
        <f>1-R1470/MAX(R$2:R1470)</f>
        <v>0.10920027146161704</v>
      </c>
    </row>
    <row r="1471" spans="1:19" x14ac:dyDescent="0.15">
      <c r="A1471" s="1">
        <v>40563</v>
      </c>
      <c r="B1471">
        <v>3037.86</v>
      </c>
      <c r="C1471">
        <v>3037.86</v>
      </c>
      <c r="D1471">
        <v>2944.5</v>
      </c>
      <c r="E1471" s="2">
        <v>2944.71</v>
      </c>
      <c r="F1471" s="16">
        <v>76440117248</v>
      </c>
      <c r="G1471" s="3">
        <f t="shared" si="220"/>
        <v>-3.288831962165617E-2</v>
      </c>
      <c r="H1471" s="3">
        <f>1-E1471/MAX(E$2:E1471)</f>
        <v>0.49896038930102771</v>
      </c>
      <c r="I1471" s="2">
        <f t="shared" si="223"/>
        <v>2989.0699999999997</v>
      </c>
      <c r="J1471" s="2">
        <f t="shared" si="226"/>
        <v>3029.1166666666668</v>
      </c>
      <c r="K1471" s="2">
        <f t="shared" si="227"/>
        <v>3087.6725000000001</v>
      </c>
      <c r="L1471" s="2">
        <f t="shared" si="228"/>
        <v>3119.2262500000011</v>
      </c>
      <c r="M1471" s="2">
        <f t="shared" si="229"/>
        <v>3151.2360416666666</v>
      </c>
      <c r="N1471" s="2">
        <f t="shared" si="224"/>
        <v>3119.3782638888893</v>
      </c>
      <c r="O1471" s="4" t="str">
        <f t="shared" si="225"/>
        <v>卖</v>
      </c>
      <c r="P1471" s="4" t="str">
        <f t="shared" si="221"/>
        <v/>
      </c>
      <c r="Q1471" s="3">
        <f>IF(O1470="买",E1471/E1470-1,0)-IF(P1471=1,计算结果!B$17,0)</f>
        <v>0</v>
      </c>
      <c r="R1471" s="2">
        <f t="shared" si="222"/>
        <v>5.7372366321587993</v>
      </c>
      <c r="S1471" s="3">
        <f>1-R1471/MAX(R$2:R1471)</f>
        <v>0.10920027146161704</v>
      </c>
    </row>
    <row r="1472" spans="1:19" x14ac:dyDescent="0.15">
      <c r="A1472" s="1">
        <v>40564</v>
      </c>
      <c r="B1472">
        <v>2935.23</v>
      </c>
      <c r="C1472">
        <v>3030.26</v>
      </c>
      <c r="D1472">
        <v>2935.14</v>
      </c>
      <c r="E1472" s="2">
        <v>2983.46</v>
      </c>
      <c r="F1472" s="16">
        <v>85157789696</v>
      </c>
      <c r="G1472" s="3">
        <f t="shared" si="220"/>
        <v>1.3159190548475141E-2</v>
      </c>
      <c r="H1472" s="3">
        <f>1-E1472/MAX(E$2:E1472)</f>
        <v>0.49236711359150609</v>
      </c>
      <c r="I1472" s="2">
        <f t="shared" si="223"/>
        <v>2991.0066666666667</v>
      </c>
      <c r="J1472" s="2">
        <f t="shared" si="226"/>
        <v>3002.8133333333335</v>
      </c>
      <c r="K1472" s="2">
        <f t="shared" si="227"/>
        <v>3071.6558333333337</v>
      </c>
      <c r="L1472" s="2">
        <f t="shared" si="228"/>
        <v>3109.1345833333344</v>
      </c>
      <c r="M1472" s="2">
        <f t="shared" si="229"/>
        <v>3144.3312499999993</v>
      </c>
      <c r="N1472" s="2">
        <f t="shared" si="224"/>
        <v>3108.3738888888893</v>
      </c>
      <c r="O1472" s="4" t="str">
        <f t="shared" si="225"/>
        <v>卖</v>
      </c>
      <c r="P1472" s="4" t="str">
        <f t="shared" si="221"/>
        <v/>
      </c>
      <c r="Q1472" s="3">
        <f>IF(O1471="买",E1472/E1471-1,0)-IF(P1472=1,计算结果!B$17,0)</f>
        <v>0</v>
      </c>
      <c r="R1472" s="2">
        <f t="shared" si="222"/>
        <v>5.7372366321587993</v>
      </c>
      <c r="S1472" s="3">
        <f>1-R1472/MAX(R$2:R1472)</f>
        <v>0.10920027146161704</v>
      </c>
    </row>
    <row r="1473" spans="1:19" x14ac:dyDescent="0.15">
      <c r="A1473" s="1">
        <v>40567</v>
      </c>
      <c r="B1473">
        <v>2986.09</v>
      </c>
      <c r="C1473">
        <v>2999.2</v>
      </c>
      <c r="D1473">
        <v>2943.92</v>
      </c>
      <c r="E1473" s="2">
        <v>2954.23</v>
      </c>
      <c r="F1473" s="16">
        <v>75805237248</v>
      </c>
      <c r="G1473" s="3">
        <f t="shared" si="220"/>
        <v>-9.7973493862830718E-3</v>
      </c>
      <c r="H1473" s="3">
        <f>1-E1473/MAX(E$2:E1473)</f>
        <v>0.49734057033961754</v>
      </c>
      <c r="I1473" s="2">
        <f t="shared" si="223"/>
        <v>2960.7999999999997</v>
      </c>
      <c r="J1473" s="2">
        <f t="shared" si="226"/>
        <v>2979.875</v>
      </c>
      <c r="K1473" s="2">
        <f t="shared" si="227"/>
        <v>3054.5383333333334</v>
      </c>
      <c r="L1473" s="2">
        <f t="shared" si="228"/>
        <v>3099.7833333333333</v>
      </c>
      <c r="M1473" s="2">
        <f t="shared" si="229"/>
        <v>3139.8456249999999</v>
      </c>
      <c r="N1473" s="2">
        <f t="shared" si="224"/>
        <v>3098.055763888889</v>
      </c>
      <c r="O1473" s="4" t="str">
        <f t="shared" si="225"/>
        <v>卖</v>
      </c>
      <c r="P1473" s="4" t="str">
        <f t="shared" si="221"/>
        <v/>
      </c>
      <c r="Q1473" s="3">
        <f>IF(O1472="买",E1473/E1472-1,0)-IF(P1473=1,计算结果!B$17,0)</f>
        <v>0</v>
      </c>
      <c r="R1473" s="2">
        <f t="shared" si="222"/>
        <v>5.7372366321587993</v>
      </c>
      <c r="S1473" s="3">
        <f>1-R1473/MAX(R$2:R1473)</f>
        <v>0.10920027146161704</v>
      </c>
    </row>
    <row r="1474" spans="1:19" x14ac:dyDescent="0.15">
      <c r="A1474" s="1">
        <v>40568</v>
      </c>
      <c r="B1474">
        <v>2949.65</v>
      </c>
      <c r="C1474">
        <v>2960.59</v>
      </c>
      <c r="D1474">
        <v>2919.16</v>
      </c>
      <c r="E1474" s="2">
        <v>2938.65</v>
      </c>
      <c r="F1474" s="16">
        <v>57572818944</v>
      </c>
      <c r="G1474" s="3">
        <f t="shared" si="220"/>
        <v>-5.2737938481431934E-3</v>
      </c>
      <c r="H1474" s="3">
        <f>1-E1474/MAX(E$2:E1474)</f>
        <v>0.49999149254747155</v>
      </c>
      <c r="I1474" s="2">
        <f t="shared" si="223"/>
        <v>2958.78</v>
      </c>
      <c r="J1474" s="2">
        <f t="shared" si="226"/>
        <v>2973.9249999999997</v>
      </c>
      <c r="K1474" s="2">
        <f t="shared" si="227"/>
        <v>3035.5408333333339</v>
      </c>
      <c r="L1474" s="2">
        <f t="shared" si="228"/>
        <v>3086.8308333333334</v>
      </c>
      <c r="M1474" s="2">
        <f t="shared" si="229"/>
        <v>3136.4027083333331</v>
      </c>
      <c r="N1474" s="2">
        <f t="shared" si="224"/>
        <v>3086.2581250000003</v>
      </c>
      <c r="O1474" s="4" t="str">
        <f t="shared" si="225"/>
        <v>卖</v>
      </c>
      <c r="P1474" s="4" t="str">
        <f t="shared" si="221"/>
        <v/>
      </c>
      <c r="Q1474" s="3">
        <f>IF(O1473="买",E1474/E1473-1,0)-IF(P1474=1,计算结果!B$17,0)</f>
        <v>0</v>
      </c>
      <c r="R1474" s="2">
        <f t="shared" si="222"/>
        <v>5.7372366321587993</v>
      </c>
      <c r="S1474" s="3">
        <f>1-R1474/MAX(R$2:R1474)</f>
        <v>0.10920027146161704</v>
      </c>
    </row>
    <row r="1475" spans="1:19" x14ac:dyDescent="0.15">
      <c r="A1475" s="1">
        <v>40569</v>
      </c>
      <c r="B1475">
        <v>2939.77</v>
      </c>
      <c r="C1475">
        <v>2982.32</v>
      </c>
      <c r="D1475">
        <v>2939.36</v>
      </c>
      <c r="E1475" s="2">
        <v>2978.43</v>
      </c>
      <c r="F1475" s="16">
        <v>51746037760</v>
      </c>
      <c r="G1475" s="3">
        <f t="shared" ref="G1475:G1538" si="230">E1475/E1474-1</f>
        <v>1.3536828135368273E-2</v>
      </c>
      <c r="H1475" s="3">
        <f>1-E1475/MAX(E$2:E1475)</f>
        <v>0.49322296331586468</v>
      </c>
      <c r="I1475" s="2">
        <f t="shared" si="223"/>
        <v>2957.103333333333</v>
      </c>
      <c r="J1475" s="2">
        <f t="shared" si="226"/>
        <v>2974.0549999999998</v>
      </c>
      <c r="K1475" s="2">
        <f t="shared" si="227"/>
        <v>3024.7274999999995</v>
      </c>
      <c r="L1475" s="2">
        <f t="shared" si="228"/>
        <v>3076.9549999999995</v>
      </c>
      <c r="M1475" s="2">
        <f t="shared" si="229"/>
        <v>3132.8708333333329</v>
      </c>
      <c r="N1475" s="2">
        <f t="shared" si="224"/>
        <v>3078.1844444444437</v>
      </c>
      <c r="O1475" s="4" t="str">
        <f t="shared" si="225"/>
        <v>卖</v>
      </c>
      <c r="P1475" s="4" t="str">
        <f t="shared" si="221"/>
        <v/>
      </c>
      <c r="Q1475" s="3">
        <f>IF(O1474="买",E1475/E1474-1,0)-IF(P1475=1,计算结果!B$17,0)</f>
        <v>0</v>
      </c>
      <c r="R1475" s="2">
        <f t="shared" si="222"/>
        <v>5.7372366321587993</v>
      </c>
      <c r="S1475" s="3">
        <f>1-R1475/MAX(R$2:R1475)</f>
        <v>0.10920027146161704</v>
      </c>
    </row>
    <row r="1476" spans="1:19" x14ac:dyDescent="0.15">
      <c r="A1476" s="1">
        <v>40570</v>
      </c>
      <c r="B1476">
        <v>2953.59</v>
      </c>
      <c r="C1476">
        <v>3037.16</v>
      </c>
      <c r="D1476">
        <v>2935.27</v>
      </c>
      <c r="E1476" s="2">
        <v>3026.47</v>
      </c>
      <c r="F1476" s="16">
        <v>96976027648</v>
      </c>
      <c r="G1476" s="3">
        <f t="shared" si="230"/>
        <v>1.6129303022061947E-2</v>
      </c>
      <c r="H1476" s="3">
        <f>1-E1476/MAX(E$2:E1476)</f>
        <v>0.48504900292656372</v>
      </c>
      <c r="I1476" s="2">
        <f t="shared" si="223"/>
        <v>2981.1833333333329</v>
      </c>
      <c r="J1476" s="2">
        <f t="shared" si="226"/>
        <v>2970.9916666666668</v>
      </c>
      <c r="K1476" s="2">
        <f t="shared" si="227"/>
        <v>3016.5233333333331</v>
      </c>
      <c r="L1476" s="2">
        <f t="shared" si="228"/>
        <v>3070.1991666666659</v>
      </c>
      <c r="M1476" s="2">
        <f t="shared" si="229"/>
        <v>3129.6962499999995</v>
      </c>
      <c r="N1476" s="2">
        <f t="shared" si="224"/>
        <v>3072.1395833333331</v>
      </c>
      <c r="O1476" s="4" t="str">
        <f t="shared" si="225"/>
        <v>卖</v>
      </c>
      <c r="P1476" s="4" t="str">
        <f t="shared" ref="P1476:P1539" si="231">IF(O1475&lt;&gt;O1476,1,"")</f>
        <v/>
      </c>
      <c r="Q1476" s="3">
        <f>IF(O1475="买",E1476/E1475-1,0)-IF(P1476=1,计算结果!B$17,0)</f>
        <v>0</v>
      </c>
      <c r="R1476" s="2">
        <f t="shared" ref="R1476:R1539" si="232">IFERROR(R1475*(1+Q1476),R1475)</f>
        <v>5.7372366321587993</v>
      </c>
      <c r="S1476" s="3">
        <f>1-R1476/MAX(R$2:R1476)</f>
        <v>0.10920027146161704</v>
      </c>
    </row>
    <row r="1477" spans="1:19" x14ac:dyDescent="0.15">
      <c r="A1477" s="1">
        <v>40571</v>
      </c>
      <c r="B1477">
        <v>3020.12</v>
      </c>
      <c r="C1477">
        <v>3047.27</v>
      </c>
      <c r="D1477">
        <v>3011.38</v>
      </c>
      <c r="E1477" s="2">
        <v>3036.74</v>
      </c>
      <c r="F1477" s="16">
        <v>78241914880</v>
      </c>
      <c r="G1477" s="3">
        <f t="shared" si="230"/>
        <v>3.3933923019227041E-3</v>
      </c>
      <c r="H1477" s="3">
        <f>1-E1477/MAX(E$2:E1477)</f>
        <v>0.48330157217722725</v>
      </c>
      <c r="I1477" s="2">
        <f t="shared" ref="I1477:I1540" si="233">AVERAGE(E1475:E1477)</f>
        <v>3013.8799999999997</v>
      </c>
      <c r="J1477" s="2">
        <f t="shared" si="226"/>
        <v>2986.33</v>
      </c>
      <c r="K1477" s="2">
        <f t="shared" si="227"/>
        <v>3007.7233333333334</v>
      </c>
      <c r="L1477" s="2">
        <f t="shared" si="228"/>
        <v>3064.94</v>
      </c>
      <c r="M1477" s="2">
        <f t="shared" si="229"/>
        <v>3126.8795833333329</v>
      </c>
      <c r="N1477" s="2">
        <f t="shared" ref="N1477:N1540" si="234">IFERROR(AVERAGE(K1477:M1477),"")</f>
        <v>3066.5143055555559</v>
      </c>
      <c r="O1477" s="4" t="str">
        <f t="shared" ref="O1477:O1540" si="235">IF(E1477&gt;N1477,"买","卖")</f>
        <v>卖</v>
      </c>
      <c r="P1477" s="4" t="str">
        <f t="shared" si="231"/>
        <v/>
      </c>
      <c r="Q1477" s="3">
        <f>IF(O1476="买",E1477/E1476-1,0)-IF(P1477=1,计算结果!B$17,0)</f>
        <v>0</v>
      </c>
      <c r="R1477" s="2">
        <f t="shared" si="232"/>
        <v>5.7372366321587993</v>
      </c>
      <c r="S1477" s="3">
        <f>1-R1477/MAX(R$2:R1477)</f>
        <v>0.10920027146161704</v>
      </c>
    </row>
    <row r="1478" spans="1:19" x14ac:dyDescent="0.15">
      <c r="A1478" s="1">
        <v>40574</v>
      </c>
      <c r="B1478">
        <v>3035.42</v>
      </c>
      <c r="C1478">
        <v>3076.55</v>
      </c>
      <c r="D1478">
        <v>3032.45</v>
      </c>
      <c r="E1478" s="2">
        <v>3076.51</v>
      </c>
      <c r="F1478" s="16">
        <v>83070312448</v>
      </c>
      <c r="G1478" s="3">
        <f t="shared" si="230"/>
        <v>1.3096280880154465E-2</v>
      </c>
      <c r="H1478" s="3">
        <f>1-E1478/MAX(E$2:E1478)</f>
        <v>0.47653474443612598</v>
      </c>
      <c r="I1478" s="2">
        <f t="shared" si="233"/>
        <v>3046.5733333333333</v>
      </c>
      <c r="J1478" s="2">
        <f t="shared" si="226"/>
        <v>3001.8383333333331</v>
      </c>
      <c r="K1478" s="2">
        <f t="shared" si="227"/>
        <v>3002.3258333333338</v>
      </c>
      <c r="L1478" s="2">
        <f t="shared" si="228"/>
        <v>3063.9733333333334</v>
      </c>
      <c r="M1478" s="2">
        <f t="shared" si="229"/>
        <v>3126.2406250000004</v>
      </c>
      <c r="N1478" s="2">
        <f t="shared" si="234"/>
        <v>3064.179930555556</v>
      </c>
      <c r="O1478" s="4" t="str">
        <f t="shared" si="235"/>
        <v>买</v>
      </c>
      <c r="P1478" s="4">
        <f t="shared" si="231"/>
        <v>1</v>
      </c>
      <c r="Q1478" s="3">
        <f>IF(O1477="买",E1478/E1477-1,0)-IF(P1478=1,计算结果!B$17,0)</f>
        <v>0</v>
      </c>
      <c r="R1478" s="2">
        <f t="shared" si="232"/>
        <v>5.7372366321587993</v>
      </c>
      <c r="S1478" s="3">
        <f>1-R1478/MAX(R$2:R1478)</f>
        <v>0.10920027146161704</v>
      </c>
    </row>
    <row r="1479" spans="1:19" x14ac:dyDescent="0.15">
      <c r="A1479" s="1">
        <v>40575</v>
      </c>
      <c r="B1479">
        <v>3083.49</v>
      </c>
      <c r="C1479">
        <v>3087.23</v>
      </c>
      <c r="D1479">
        <v>3062.83</v>
      </c>
      <c r="E1479" s="2">
        <v>3077.28</v>
      </c>
      <c r="F1479" s="16">
        <v>65832697856</v>
      </c>
      <c r="G1479" s="3">
        <f t="shared" si="230"/>
        <v>2.502836005733311E-4</v>
      </c>
      <c r="H1479" s="3">
        <f>1-E1479/MAX(E$2:E1479)</f>
        <v>0.47640372966718836</v>
      </c>
      <c r="I1479" s="2">
        <f t="shared" si="233"/>
        <v>3063.51</v>
      </c>
      <c r="J1479" s="2">
        <f t="shared" si="226"/>
        <v>3022.3466666666664</v>
      </c>
      <c r="K1479" s="2">
        <f t="shared" si="227"/>
        <v>3001.1108333333336</v>
      </c>
      <c r="L1479" s="2">
        <f t="shared" si="228"/>
        <v>3065.3212500000004</v>
      </c>
      <c r="M1479" s="2">
        <f t="shared" si="229"/>
        <v>3124.162291666667</v>
      </c>
      <c r="N1479" s="2">
        <f t="shared" si="234"/>
        <v>3063.5314583333334</v>
      </c>
      <c r="O1479" s="4" t="str">
        <f t="shared" si="235"/>
        <v>买</v>
      </c>
      <c r="P1479" s="4" t="str">
        <f t="shared" si="231"/>
        <v/>
      </c>
      <c r="Q1479" s="3">
        <f>IF(O1478="买",E1479/E1478-1,0)-IF(P1479=1,计算结果!B$17,0)</f>
        <v>2.502836005733311E-4</v>
      </c>
      <c r="R1479" s="2">
        <f t="shared" si="232"/>
        <v>5.7386725684004372</v>
      </c>
      <c r="S1479" s="3">
        <f>1-R1479/MAX(R$2:R1479)</f>
        <v>0.10897731889816875</v>
      </c>
    </row>
    <row r="1480" spans="1:19" x14ac:dyDescent="0.15">
      <c r="A1480" s="1">
        <v>40583</v>
      </c>
      <c r="B1480">
        <v>3055.4</v>
      </c>
      <c r="C1480">
        <v>3087.55</v>
      </c>
      <c r="D1480">
        <v>3031.75</v>
      </c>
      <c r="E1480" s="2">
        <v>3040.95</v>
      </c>
      <c r="F1480" s="16">
        <v>78148354048</v>
      </c>
      <c r="G1480" s="3">
        <f t="shared" si="230"/>
        <v>-1.1805880517860023E-2</v>
      </c>
      <c r="H1480" s="3">
        <f>1-E1480/MAX(E$2:E1480)</f>
        <v>0.48258524467433472</v>
      </c>
      <c r="I1480" s="2">
        <f t="shared" si="233"/>
        <v>3064.9133333333339</v>
      </c>
      <c r="J1480" s="2">
        <f t="shared" ref="J1480:J1543" si="236">AVERAGE(E1475:E1480)</f>
        <v>3039.396666666667</v>
      </c>
      <c r="K1480" s="2">
        <f t="shared" si="227"/>
        <v>3006.6608333333334</v>
      </c>
      <c r="L1480" s="2">
        <f t="shared" si="228"/>
        <v>3064.4512499999996</v>
      </c>
      <c r="M1480" s="2">
        <f t="shared" si="229"/>
        <v>3120.3595833333334</v>
      </c>
      <c r="N1480" s="2">
        <f t="shared" si="234"/>
        <v>3063.8238888888886</v>
      </c>
      <c r="O1480" s="4" t="str">
        <f t="shared" si="235"/>
        <v>卖</v>
      </c>
      <c r="P1480" s="4">
        <f t="shared" si="231"/>
        <v>1</v>
      </c>
      <c r="Q1480" s="3">
        <f>IF(O1479="买",E1480/E1479-1,0)-IF(P1480=1,计算结果!B$17,0)</f>
        <v>-1.1805880517860023E-2</v>
      </c>
      <c r="R1480" s="2">
        <f t="shared" si="232"/>
        <v>5.6709224857267806</v>
      </c>
      <c r="S1480" s="3">
        <f>1-R1480/MAX(R$2:R1480)</f>
        <v>0.11949662620996027</v>
      </c>
    </row>
    <row r="1481" spans="1:19" x14ac:dyDescent="0.15">
      <c r="A1481" s="1">
        <v>40584</v>
      </c>
      <c r="B1481">
        <v>3034.08</v>
      </c>
      <c r="C1481">
        <v>3105.32</v>
      </c>
      <c r="D1481">
        <v>3024.35</v>
      </c>
      <c r="E1481" s="2">
        <v>3104.16</v>
      </c>
      <c r="F1481" s="16">
        <v>86967271424</v>
      </c>
      <c r="G1481" s="3">
        <f t="shared" si="230"/>
        <v>2.0786267449316886E-2</v>
      </c>
      <c r="H1481" s="3">
        <f>1-E1481/MAX(E$2:E1481)</f>
        <v>0.47183012318791262</v>
      </c>
      <c r="I1481" s="2">
        <f t="shared" si="233"/>
        <v>3074.1299999999997</v>
      </c>
      <c r="J1481" s="2">
        <f t="shared" si="236"/>
        <v>3060.3516666666669</v>
      </c>
      <c r="K1481" s="2">
        <f t="shared" si="227"/>
        <v>3017.2033333333334</v>
      </c>
      <c r="L1481" s="2">
        <f t="shared" si="228"/>
        <v>3066.1204166666671</v>
      </c>
      <c r="M1481" s="2">
        <f t="shared" si="229"/>
        <v>3118.4702083333336</v>
      </c>
      <c r="N1481" s="2">
        <f t="shared" si="234"/>
        <v>3067.2646527777779</v>
      </c>
      <c r="O1481" s="4" t="str">
        <f t="shared" si="235"/>
        <v>买</v>
      </c>
      <c r="P1481" s="4">
        <f t="shared" si="231"/>
        <v>1</v>
      </c>
      <c r="Q1481" s="3">
        <f>IF(O1480="买",E1481/E1480-1,0)-IF(P1481=1,计算结果!B$17,0)</f>
        <v>0</v>
      </c>
      <c r="R1481" s="2">
        <f t="shared" si="232"/>
        <v>5.6709224857267806</v>
      </c>
      <c r="S1481" s="3">
        <f>1-R1481/MAX(R$2:R1481)</f>
        <v>0.11949662620996027</v>
      </c>
    </row>
    <row r="1482" spans="1:19" x14ac:dyDescent="0.15">
      <c r="A1482" s="1">
        <v>40585</v>
      </c>
      <c r="B1482">
        <v>3100.27</v>
      </c>
      <c r="C1482">
        <v>3133.5</v>
      </c>
      <c r="D1482">
        <v>3092.58</v>
      </c>
      <c r="E1482" s="2">
        <v>3120.96</v>
      </c>
      <c r="F1482" s="16">
        <v>99001499648</v>
      </c>
      <c r="G1482" s="3">
        <f t="shared" si="230"/>
        <v>5.41209216019789E-3</v>
      </c>
      <c r="H1482" s="3">
        <f>1-E1482/MAX(E$2:E1482)</f>
        <v>0.46897161913836516</v>
      </c>
      <c r="I1482" s="2">
        <f t="shared" si="233"/>
        <v>3088.69</v>
      </c>
      <c r="J1482" s="2">
        <f t="shared" si="236"/>
        <v>3076.1</v>
      </c>
      <c r="K1482" s="2">
        <f t="shared" si="227"/>
        <v>3023.5458333333336</v>
      </c>
      <c r="L1482" s="2">
        <f t="shared" si="228"/>
        <v>3065.8162500000003</v>
      </c>
      <c r="M1482" s="2">
        <f t="shared" si="229"/>
        <v>3117.0308333333328</v>
      </c>
      <c r="N1482" s="2">
        <f t="shared" si="234"/>
        <v>3068.7976388888887</v>
      </c>
      <c r="O1482" s="4" t="str">
        <f t="shared" si="235"/>
        <v>买</v>
      </c>
      <c r="P1482" s="4" t="str">
        <f t="shared" si="231"/>
        <v/>
      </c>
      <c r="Q1482" s="3">
        <f>IF(O1481="买",E1482/E1481-1,0)-IF(P1482=1,计算结果!B$17,0)</f>
        <v>5.41209216019789E-3</v>
      </c>
      <c r="R1482" s="2">
        <f t="shared" si="232"/>
        <v>5.7016140408528724</v>
      </c>
      <c r="S1482" s="3">
        <f>1-R1482/MAX(R$2:R1482)</f>
        <v>0.11473126080364338</v>
      </c>
    </row>
    <row r="1483" spans="1:19" x14ac:dyDescent="0.15">
      <c r="A1483" s="1">
        <v>40588</v>
      </c>
      <c r="B1483">
        <v>3123.25</v>
      </c>
      <c r="C1483">
        <v>3227.43</v>
      </c>
      <c r="D1483">
        <v>3123.25</v>
      </c>
      <c r="E1483" s="2">
        <v>3219.14</v>
      </c>
      <c r="F1483" s="16">
        <v>155829387264</v>
      </c>
      <c r="G1483" s="3">
        <f t="shared" si="230"/>
        <v>3.1458269250487003E-2</v>
      </c>
      <c r="H1483" s="3">
        <f>1-E1483/MAX(E$2:E1483)</f>
        <v>0.45226638535356978</v>
      </c>
      <c r="I1483" s="2">
        <f t="shared" si="233"/>
        <v>3148.0866666666666</v>
      </c>
      <c r="J1483" s="2">
        <f t="shared" si="236"/>
        <v>3106.5</v>
      </c>
      <c r="K1483" s="2">
        <f t="shared" si="227"/>
        <v>3046.4149999999995</v>
      </c>
      <c r="L1483" s="2">
        <f t="shared" si="228"/>
        <v>3067.0437500000003</v>
      </c>
      <c r="M1483" s="2">
        <f t="shared" si="229"/>
        <v>3118.7422916666674</v>
      </c>
      <c r="N1483" s="2">
        <f t="shared" si="234"/>
        <v>3077.4003472222225</v>
      </c>
      <c r="O1483" s="4" t="str">
        <f t="shared" si="235"/>
        <v>买</v>
      </c>
      <c r="P1483" s="4" t="str">
        <f t="shared" si="231"/>
        <v/>
      </c>
      <c r="Q1483" s="3">
        <f>IF(O1482="买",E1483/E1482-1,0)-IF(P1483=1,计算结果!B$17,0)</f>
        <v>3.1458269250487003E-2</v>
      </c>
      <c r="R1483" s="2">
        <f t="shared" si="232"/>
        <v>5.8809769505123795</v>
      </c>
      <c r="S1483" s="3">
        <f>1-R1483/MAX(R$2:R1483)</f>
        <v>8.6882238446965188E-2</v>
      </c>
    </row>
    <row r="1484" spans="1:19" x14ac:dyDescent="0.15">
      <c r="A1484" s="1">
        <v>40589</v>
      </c>
      <c r="B1484">
        <v>3223.22</v>
      </c>
      <c r="C1484">
        <v>3259.64</v>
      </c>
      <c r="D1484">
        <v>3215.62</v>
      </c>
      <c r="E1484" s="2">
        <v>3217.67</v>
      </c>
      <c r="F1484" s="16">
        <v>147747225600</v>
      </c>
      <c r="G1484" s="3">
        <f t="shared" si="230"/>
        <v>-4.5664369987008513E-4</v>
      </c>
      <c r="H1484" s="3">
        <f>1-E1484/MAX(E$2:E1484)</f>
        <v>0.45251650445790514</v>
      </c>
      <c r="I1484" s="2">
        <f t="shared" si="233"/>
        <v>3185.9233333333336</v>
      </c>
      <c r="J1484" s="2">
        <f t="shared" si="236"/>
        <v>3130.0266666666662</v>
      </c>
      <c r="K1484" s="2">
        <f t="shared" si="227"/>
        <v>3065.9324999999994</v>
      </c>
      <c r="L1484" s="2">
        <f t="shared" si="228"/>
        <v>3068.794166666667</v>
      </c>
      <c r="M1484" s="2">
        <f t="shared" si="229"/>
        <v>3120.4433333333341</v>
      </c>
      <c r="N1484" s="2">
        <f t="shared" si="234"/>
        <v>3085.0566666666668</v>
      </c>
      <c r="O1484" s="4" t="str">
        <f t="shared" si="235"/>
        <v>买</v>
      </c>
      <c r="P1484" s="4" t="str">
        <f t="shared" si="231"/>
        <v/>
      </c>
      <c r="Q1484" s="3">
        <f>IF(O1483="买",E1484/E1483-1,0)-IF(P1484=1,计算结果!B$17,0)</f>
        <v>-4.5664369987008513E-4</v>
      </c>
      <c r="R1484" s="2">
        <f t="shared" si="232"/>
        <v>5.878291439438847</v>
      </c>
      <c r="S1484" s="3">
        <f>1-R1484/MAX(R$2:R1484)</f>
        <v>8.7299207920017885E-2</v>
      </c>
    </row>
    <row r="1485" spans="1:19" x14ac:dyDescent="0.15">
      <c r="A1485" s="1">
        <v>40590</v>
      </c>
      <c r="B1485">
        <v>3211.14</v>
      </c>
      <c r="C1485">
        <v>3248.85</v>
      </c>
      <c r="D1485">
        <v>3195.47</v>
      </c>
      <c r="E1485" s="2">
        <v>3248.53</v>
      </c>
      <c r="F1485" s="16">
        <v>125549600768</v>
      </c>
      <c r="G1485" s="3">
        <f t="shared" si="230"/>
        <v>9.5907908517653961E-3</v>
      </c>
      <c r="H1485" s="3">
        <f>1-E1485/MAX(E$2:E1485)</f>
        <v>0.44726570475736738</v>
      </c>
      <c r="I1485" s="2">
        <f t="shared" si="233"/>
        <v>3228.4466666666667</v>
      </c>
      <c r="J1485" s="2">
        <f t="shared" si="236"/>
        <v>3158.5683333333332</v>
      </c>
      <c r="K1485" s="2">
        <f t="shared" si="227"/>
        <v>3090.4575</v>
      </c>
      <c r="L1485" s="2">
        <f t="shared" si="228"/>
        <v>3072.4979166666667</v>
      </c>
      <c r="M1485" s="2">
        <f t="shared" si="229"/>
        <v>3122.3906250000005</v>
      </c>
      <c r="N1485" s="2">
        <f t="shared" si="234"/>
        <v>3095.1153472222227</v>
      </c>
      <c r="O1485" s="4" t="str">
        <f t="shared" si="235"/>
        <v>买</v>
      </c>
      <c r="P1485" s="4" t="str">
        <f t="shared" si="231"/>
        <v/>
      </c>
      <c r="Q1485" s="3">
        <f>IF(O1484="买",E1485/E1484-1,0)-IF(P1485=1,计算结果!B$17,0)</f>
        <v>9.5907908517653961E-3</v>
      </c>
      <c r="R1485" s="2">
        <f t="shared" si="232"/>
        <v>5.9346689032002278</v>
      </c>
      <c r="S1485" s="3">
        <f>1-R1485/MAX(R$2:R1485)</f>
        <v>7.8545685512938168E-2</v>
      </c>
    </row>
    <row r="1486" spans="1:19" x14ac:dyDescent="0.15">
      <c r="A1486" s="1">
        <v>40591</v>
      </c>
      <c r="B1486">
        <v>3255.63</v>
      </c>
      <c r="C1486">
        <v>3265.26</v>
      </c>
      <c r="D1486">
        <v>3218.91</v>
      </c>
      <c r="E1486" s="2">
        <v>3245.91</v>
      </c>
      <c r="F1486" s="16">
        <v>127559671808</v>
      </c>
      <c r="G1486" s="3">
        <f t="shared" si="230"/>
        <v>-8.0651864073910673E-4</v>
      </c>
      <c r="H1486" s="3">
        <f>1-E1486/MAX(E$2:E1486)</f>
        <v>0.44771149526985643</v>
      </c>
      <c r="I1486" s="2">
        <f t="shared" si="233"/>
        <v>3237.3700000000003</v>
      </c>
      <c r="J1486" s="2">
        <f t="shared" si="236"/>
        <v>3192.7283333333339</v>
      </c>
      <c r="K1486" s="2">
        <f t="shared" ref="K1486:K1549" si="237">AVERAGE(E1475:E1486)</f>
        <v>3116.0625</v>
      </c>
      <c r="L1486" s="2">
        <f t="shared" si="228"/>
        <v>3075.8016666666667</v>
      </c>
      <c r="M1486" s="2">
        <f t="shared" si="229"/>
        <v>3124.21875</v>
      </c>
      <c r="N1486" s="2">
        <f t="shared" si="234"/>
        <v>3105.3609722222222</v>
      </c>
      <c r="O1486" s="4" t="str">
        <f t="shared" si="235"/>
        <v>买</v>
      </c>
      <c r="P1486" s="4" t="str">
        <f t="shared" si="231"/>
        <v/>
      </c>
      <c r="Q1486" s="3">
        <f>IF(O1485="买",E1486/E1485-1,0)-IF(P1486=1,计算结果!B$17,0)</f>
        <v>-8.0651864073910673E-4</v>
      </c>
      <c r="R1486" s="2">
        <f t="shared" si="232"/>
        <v>5.9298824821031824</v>
      </c>
      <c r="S1486" s="3">
        <f>1-R1486/MAX(R$2:R1486)</f>
        <v>7.9288855594161434E-2</v>
      </c>
    </row>
    <row r="1487" spans="1:19" x14ac:dyDescent="0.15">
      <c r="A1487" s="1">
        <v>40592</v>
      </c>
      <c r="B1487">
        <v>3240.05</v>
      </c>
      <c r="C1487">
        <v>3242.37</v>
      </c>
      <c r="D1487">
        <v>3203.12</v>
      </c>
      <c r="E1487" s="2">
        <v>3211.88</v>
      </c>
      <c r="F1487" s="16">
        <v>104743370752</v>
      </c>
      <c r="G1487" s="3">
        <f t="shared" si="230"/>
        <v>-1.0483962894842991E-2</v>
      </c>
      <c r="H1487" s="3">
        <f>1-E1487/MAX(E$2:E1487)</f>
        <v>0.45350166746069553</v>
      </c>
      <c r="I1487" s="2">
        <f t="shared" si="233"/>
        <v>3235.44</v>
      </c>
      <c r="J1487" s="2">
        <f t="shared" si="236"/>
        <v>3210.6816666666668</v>
      </c>
      <c r="K1487" s="2">
        <f t="shared" si="237"/>
        <v>3135.516666666666</v>
      </c>
      <c r="L1487" s="2">
        <f t="shared" si="228"/>
        <v>3080.1220833333336</v>
      </c>
      <c r="M1487" s="2">
        <f t="shared" si="229"/>
        <v>3125.1835416666672</v>
      </c>
      <c r="N1487" s="2">
        <f t="shared" si="234"/>
        <v>3113.6074305555558</v>
      </c>
      <c r="O1487" s="4" t="str">
        <f t="shared" si="235"/>
        <v>买</v>
      </c>
      <c r="P1487" s="4" t="str">
        <f t="shared" si="231"/>
        <v/>
      </c>
      <c r="Q1487" s="3">
        <f>IF(O1486="买",E1487/E1486-1,0)-IF(P1487=1,计算结果!B$17,0)</f>
        <v>-1.0483962894842991E-2</v>
      </c>
      <c r="R1487" s="2">
        <f t="shared" si="232"/>
        <v>5.8677138141900329</v>
      </c>
      <c r="S1487" s="3">
        <f>1-R1487/MAX(R$2:R1487)</f>
        <v>8.8941557068980659E-2</v>
      </c>
    </row>
    <row r="1488" spans="1:19" x14ac:dyDescent="0.15">
      <c r="A1488" s="1">
        <v>40595</v>
      </c>
      <c r="B1488">
        <v>3192.15</v>
      </c>
      <c r="C1488">
        <v>3258.28</v>
      </c>
      <c r="D1488">
        <v>3189.85</v>
      </c>
      <c r="E1488" s="2">
        <v>3257.91</v>
      </c>
      <c r="F1488" s="16">
        <v>108055879680</v>
      </c>
      <c r="G1488" s="3">
        <f t="shared" si="230"/>
        <v>1.4331170529409576E-2</v>
      </c>
      <c r="H1488" s="3">
        <f>1-E1488/MAX(E$2:E1488)</f>
        <v>0.44566970666303685</v>
      </c>
      <c r="I1488" s="2">
        <f t="shared" si="233"/>
        <v>3238.5666666666671</v>
      </c>
      <c r="J1488" s="2">
        <f t="shared" si="236"/>
        <v>3233.5066666666667</v>
      </c>
      <c r="K1488" s="2">
        <f t="shared" si="237"/>
        <v>3154.8033333333333</v>
      </c>
      <c r="L1488" s="2">
        <f t="shared" si="228"/>
        <v>3085.6633333333334</v>
      </c>
      <c r="M1488" s="2">
        <f t="shared" si="229"/>
        <v>3126.3829166666674</v>
      </c>
      <c r="N1488" s="2">
        <f t="shared" si="234"/>
        <v>3122.2831944444447</v>
      </c>
      <c r="O1488" s="4" t="str">
        <f t="shared" si="235"/>
        <v>买</v>
      </c>
      <c r="P1488" s="4" t="str">
        <f t="shared" si="231"/>
        <v/>
      </c>
      <c r="Q1488" s="3">
        <f>IF(O1487="买",E1488/E1487-1,0)-IF(P1488=1,计算结果!B$17,0)</f>
        <v>1.4331170529409576E-2</v>
      </c>
      <c r="R1488" s="2">
        <f t="shared" si="232"/>
        <v>5.9518050214789628</v>
      </c>
      <c r="S1488" s="3">
        <f>1-R1488/MAX(R$2:R1488)</f>
        <v>7.5885023161077814E-2</v>
      </c>
    </row>
    <row r="1489" spans="1:19" x14ac:dyDescent="0.15">
      <c r="A1489" s="1">
        <v>40596</v>
      </c>
      <c r="B1489">
        <v>3267.61</v>
      </c>
      <c r="C1489">
        <v>3269.05</v>
      </c>
      <c r="D1489">
        <v>3161.83</v>
      </c>
      <c r="E1489" s="2">
        <v>3163.58</v>
      </c>
      <c r="F1489" s="16">
        <v>147588612096</v>
      </c>
      <c r="G1489" s="3">
        <f t="shared" si="230"/>
        <v>-2.8954145449076263E-2</v>
      </c>
      <c r="H1489" s="3">
        <f>1-E1489/MAX(E$2:E1489)</f>
        <v>0.46171986660314435</v>
      </c>
      <c r="I1489" s="2">
        <f t="shared" si="233"/>
        <v>3211.123333333333</v>
      </c>
      <c r="J1489" s="2">
        <f t="shared" si="236"/>
        <v>3224.2466666666674</v>
      </c>
      <c r="K1489" s="2">
        <f t="shared" si="237"/>
        <v>3165.373333333333</v>
      </c>
      <c r="L1489" s="2">
        <f t="shared" si="228"/>
        <v>3086.5483333333336</v>
      </c>
      <c r="M1489" s="2">
        <f t="shared" si="229"/>
        <v>3126.2099999999996</v>
      </c>
      <c r="N1489" s="2">
        <f t="shared" si="234"/>
        <v>3126.0438888888889</v>
      </c>
      <c r="O1489" s="4" t="str">
        <f t="shared" si="235"/>
        <v>买</v>
      </c>
      <c r="P1489" s="4" t="str">
        <f t="shared" si="231"/>
        <v/>
      </c>
      <c r="Q1489" s="3">
        <f>IF(O1488="买",E1489/E1488-1,0)-IF(P1489=1,计算结果!B$17,0)</f>
        <v>-2.8954145449076263E-2</v>
      </c>
      <c r="R1489" s="2">
        <f t="shared" si="232"/>
        <v>5.7794755932025188</v>
      </c>
      <c r="S1489" s="3">
        <f>1-R1489/MAX(R$2:R1489)</f>
        <v>0.10264198261214175</v>
      </c>
    </row>
    <row r="1490" spans="1:19" x14ac:dyDescent="0.15">
      <c r="A1490" s="1">
        <v>40597</v>
      </c>
      <c r="B1490">
        <v>3152.44</v>
      </c>
      <c r="C1490">
        <v>3182.19</v>
      </c>
      <c r="D1490">
        <v>3145.99</v>
      </c>
      <c r="E1490" s="2">
        <v>3174.74</v>
      </c>
      <c r="F1490" s="16">
        <v>97251426304</v>
      </c>
      <c r="G1490" s="3">
        <f t="shared" si="230"/>
        <v>3.5276490558164841E-3</v>
      </c>
      <c r="H1490" s="3">
        <f>1-E1490/MAX(E$2:E1490)</f>
        <v>0.45982100319880215</v>
      </c>
      <c r="I1490" s="2">
        <f t="shared" si="233"/>
        <v>3198.7433333333333</v>
      </c>
      <c r="J1490" s="2">
        <f t="shared" si="236"/>
        <v>3217.0916666666667</v>
      </c>
      <c r="K1490" s="2">
        <f t="shared" si="237"/>
        <v>3173.559166666666</v>
      </c>
      <c r="L1490" s="2">
        <f t="shared" si="228"/>
        <v>3087.9424999999997</v>
      </c>
      <c r="M1490" s="2">
        <f t="shared" si="229"/>
        <v>3127.2802083333336</v>
      </c>
      <c r="N1490" s="2">
        <f t="shared" si="234"/>
        <v>3129.5939583333329</v>
      </c>
      <c r="O1490" s="4" t="str">
        <f t="shared" si="235"/>
        <v>买</v>
      </c>
      <c r="P1490" s="4" t="str">
        <f t="shared" si="231"/>
        <v/>
      </c>
      <c r="Q1490" s="3">
        <f>IF(O1489="买",E1490/E1489-1,0)-IF(P1490=1,计算结果!B$17,0)</f>
        <v>3.5276490558164841E-3</v>
      </c>
      <c r="R1490" s="2">
        <f t="shared" si="232"/>
        <v>5.7998635548219939</v>
      </c>
      <c r="S1490" s="3">
        <f>1-R1490/MAX(R$2:R1490)</f>
        <v>9.9476418449374049E-2</v>
      </c>
    </row>
    <row r="1491" spans="1:19" x14ac:dyDescent="0.15">
      <c r="A1491" s="1">
        <v>40598</v>
      </c>
      <c r="B1491">
        <v>3170.24</v>
      </c>
      <c r="C1491">
        <v>3195.69</v>
      </c>
      <c r="D1491">
        <v>3157.97</v>
      </c>
      <c r="E1491" s="2">
        <v>3190.94</v>
      </c>
      <c r="F1491" s="16">
        <v>94908284928</v>
      </c>
      <c r="G1491" s="3">
        <f t="shared" si="230"/>
        <v>5.1027800701790582E-3</v>
      </c>
      <c r="H1491" s="3">
        <f>1-E1491/MAX(E$2:E1491)</f>
        <v>0.45706458857959575</v>
      </c>
      <c r="I1491" s="2">
        <f t="shared" si="233"/>
        <v>3176.42</v>
      </c>
      <c r="J1491" s="2">
        <f t="shared" si="236"/>
        <v>3207.4933333333333</v>
      </c>
      <c r="K1491" s="2">
        <f t="shared" si="237"/>
        <v>3183.0308333333337</v>
      </c>
      <c r="L1491" s="2">
        <f t="shared" si="228"/>
        <v>3092.0708333333332</v>
      </c>
      <c r="M1491" s="2">
        <f t="shared" si="229"/>
        <v>3127.8835416666666</v>
      </c>
      <c r="N1491" s="2">
        <f t="shared" si="234"/>
        <v>3134.3284027777777</v>
      </c>
      <c r="O1491" s="4" t="str">
        <f t="shared" si="235"/>
        <v>买</v>
      </c>
      <c r="P1491" s="4" t="str">
        <f t="shared" si="231"/>
        <v/>
      </c>
      <c r="Q1491" s="3">
        <f>IF(O1490="买",E1491/E1490-1,0)-IF(P1491=1,计算结果!B$17,0)</f>
        <v>5.1027800701790582E-3</v>
      </c>
      <c r="R1491" s="2">
        <f t="shared" si="232"/>
        <v>5.8294589829792978</v>
      </c>
      <c r="S1491" s="3">
        <f>1-R1491/MAX(R$2:R1491)</f>
        <v>9.4881244664711262E-2</v>
      </c>
    </row>
    <row r="1492" spans="1:19" x14ac:dyDescent="0.15">
      <c r="A1492" s="1">
        <v>40599</v>
      </c>
      <c r="B1492">
        <v>3190.87</v>
      </c>
      <c r="C1492">
        <v>3213.79</v>
      </c>
      <c r="D1492">
        <v>3159.85</v>
      </c>
      <c r="E1492" s="2">
        <v>3197.62</v>
      </c>
      <c r="F1492" s="16">
        <v>88275902464</v>
      </c>
      <c r="G1492" s="3">
        <f t="shared" si="230"/>
        <v>2.0934270152368484E-3</v>
      </c>
      <c r="H1492" s="3">
        <f>1-E1492/MAX(E$2:E1492)</f>
        <v>0.45592799292179953</v>
      </c>
      <c r="I1492" s="2">
        <f t="shared" si="233"/>
        <v>3187.7666666666664</v>
      </c>
      <c r="J1492" s="2">
        <f t="shared" si="236"/>
        <v>3199.4449999999997</v>
      </c>
      <c r="K1492" s="2">
        <f t="shared" si="237"/>
        <v>3196.0866666666675</v>
      </c>
      <c r="L1492" s="2">
        <f t="shared" si="228"/>
        <v>3101.3737499999993</v>
      </c>
      <c r="M1492" s="2">
        <f t="shared" si="229"/>
        <v>3126.5618749999999</v>
      </c>
      <c r="N1492" s="2">
        <f t="shared" si="234"/>
        <v>3141.3407638888889</v>
      </c>
      <c r="O1492" s="4" t="str">
        <f t="shared" si="235"/>
        <v>买</v>
      </c>
      <c r="P1492" s="4" t="str">
        <f t="shared" si="231"/>
        <v/>
      </c>
      <c r="Q1492" s="3">
        <f>IF(O1491="买",E1492/E1491-1,0)-IF(P1492=1,计算结果!B$17,0)</f>
        <v>2.0934270152368484E-3</v>
      </c>
      <c r="R1492" s="2">
        <f t="shared" si="232"/>
        <v>5.8416625298984819</v>
      </c>
      <c r="S1492" s="3">
        <f>1-R1492/MAX(R$2:R1492)</f>
        <v>9.2986444610294816E-2</v>
      </c>
    </row>
    <row r="1493" spans="1:19" x14ac:dyDescent="0.15">
      <c r="A1493" s="1">
        <v>40602</v>
      </c>
      <c r="B1493">
        <v>3200.68</v>
      </c>
      <c r="C1493">
        <v>3241.6</v>
      </c>
      <c r="D1493">
        <v>3178.83</v>
      </c>
      <c r="E1493" s="2">
        <v>3239.56</v>
      </c>
      <c r="F1493" s="16">
        <v>109249970176</v>
      </c>
      <c r="G1493" s="3">
        <f t="shared" si="230"/>
        <v>1.3116005028740219E-2</v>
      </c>
      <c r="H1493" s="3">
        <f>1-E1493/MAX(E$2:E1493)</f>
        <v>0.44879194174096504</v>
      </c>
      <c r="I1493" s="2">
        <f t="shared" si="233"/>
        <v>3209.373333333333</v>
      </c>
      <c r="J1493" s="2">
        <f t="shared" si="236"/>
        <v>3204.0583333333338</v>
      </c>
      <c r="K1493" s="2">
        <f t="shared" si="237"/>
        <v>3207.3699999999994</v>
      </c>
      <c r="L1493" s="2">
        <f t="shared" si="228"/>
        <v>3112.2866666666655</v>
      </c>
      <c r="M1493" s="2">
        <f t="shared" si="229"/>
        <v>3125.9387499999998</v>
      </c>
      <c r="N1493" s="2">
        <f t="shared" si="234"/>
        <v>3148.5318055555549</v>
      </c>
      <c r="O1493" s="4" t="str">
        <f t="shared" si="235"/>
        <v>买</v>
      </c>
      <c r="P1493" s="4" t="str">
        <f t="shared" si="231"/>
        <v/>
      </c>
      <c r="Q1493" s="3">
        <f>IF(O1492="买",E1493/E1492-1,0)-IF(P1493=1,计算结果!B$17,0)</f>
        <v>1.3116005028740219E-2</v>
      </c>
      <c r="R1493" s="2">
        <f t="shared" si="232"/>
        <v>5.918281805016834</v>
      </c>
      <c r="S1493" s="3">
        <f>1-R1493/MAX(R$2:R1493)</f>
        <v>8.1090050256667823E-2</v>
      </c>
    </row>
    <row r="1494" spans="1:19" x14ac:dyDescent="0.15">
      <c r="A1494" s="1">
        <v>40603</v>
      </c>
      <c r="B1494">
        <v>3241.71</v>
      </c>
      <c r="C1494">
        <v>3273.51</v>
      </c>
      <c r="D1494">
        <v>3235.75</v>
      </c>
      <c r="E1494" s="2">
        <v>3254.89</v>
      </c>
      <c r="F1494" s="16">
        <v>124040757248</v>
      </c>
      <c r="G1494" s="3">
        <f t="shared" si="230"/>
        <v>4.7321241156206284E-3</v>
      </c>
      <c r="H1494" s="3">
        <f>1-E1494/MAX(E$2:E1494)</f>
        <v>0.44618355679575306</v>
      </c>
      <c r="I1494" s="2">
        <f t="shared" si="233"/>
        <v>3230.69</v>
      </c>
      <c r="J1494" s="2">
        <f t="shared" si="236"/>
        <v>3203.5550000000003</v>
      </c>
      <c r="K1494" s="2">
        <f t="shared" si="237"/>
        <v>3218.5308333333328</v>
      </c>
      <c r="L1494" s="2">
        <f t="shared" si="228"/>
        <v>3121.0383333333334</v>
      </c>
      <c r="M1494" s="2">
        <f t="shared" si="229"/>
        <v>3126.0897916666672</v>
      </c>
      <c r="N1494" s="2">
        <f t="shared" si="234"/>
        <v>3155.2196527777778</v>
      </c>
      <c r="O1494" s="4" t="str">
        <f t="shared" si="235"/>
        <v>买</v>
      </c>
      <c r="P1494" s="4" t="str">
        <f t="shared" si="231"/>
        <v/>
      </c>
      <c r="Q1494" s="3">
        <f>IF(O1493="买",E1494/E1493-1,0)-IF(P1494=1,计算结果!B$17,0)</f>
        <v>4.7321241156206284E-3</v>
      </c>
      <c r="R1494" s="2">
        <f t="shared" si="232"/>
        <v>5.9462878490693933</v>
      </c>
      <c r="S1494" s="3">
        <f>1-R1494/MAX(R$2:R1494)</f>
        <v>7.674165432340363E-2</v>
      </c>
    </row>
    <row r="1495" spans="1:19" x14ac:dyDescent="0.15">
      <c r="A1495" s="1">
        <v>40604</v>
      </c>
      <c r="B1495">
        <v>3237.12</v>
      </c>
      <c r="C1495">
        <v>3257.42</v>
      </c>
      <c r="D1495">
        <v>3202.83</v>
      </c>
      <c r="E1495" s="2">
        <v>3243.3</v>
      </c>
      <c r="F1495" s="16">
        <v>113592008704</v>
      </c>
      <c r="G1495" s="3">
        <f t="shared" si="230"/>
        <v>-3.5607962173835883E-3</v>
      </c>
      <c r="H1495" s="3">
        <f>1-E1495/MAX(E$2:E1495)</f>
        <v>0.44815558429183955</v>
      </c>
      <c r="I1495" s="2">
        <f t="shared" si="233"/>
        <v>3245.9166666666665</v>
      </c>
      <c r="J1495" s="2">
        <f t="shared" si="236"/>
        <v>3216.8416666666667</v>
      </c>
      <c r="K1495" s="2">
        <f t="shared" si="237"/>
        <v>3220.544166666667</v>
      </c>
      <c r="L1495" s="2">
        <f t="shared" si="228"/>
        <v>3133.4795833333333</v>
      </c>
      <c r="M1495" s="2">
        <f t="shared" si="229"/>
        <v>3126.3529166666672</v>
      </c>
      <c r="N1495" s="2">
        <f t="shared" si="234"/>
        <v>3160.1255555555558</v>
      </c>
      <c r="O1495" s="4" t="str">
        <f t="shared" si="235"/>
        <v>买</v>
      </c>
      <c r="P1495" s="4" t="str">
        <f t="shared" si="231"/>
        <v/>
      </c>
      <c r="Q1495" s="3">
        <f>IF(O1494="买",E1495/E1494-1,0)-IF(P1495=1,计算结果!B$17,0)</f>
        <v>-3.5607962173835883E-3</v>
      </c>
      <c r="R1495" s="2">
        <f t="shared" si="232"/>
        <v>5.9251143297889532</v>
      </c>
      <c r="S1495" s="3">
        <f>1-R1495/MAX(R$2:R1495)</f>
        <v>8.002918914835655E-2</v>
      </c>
    </row>
    <row r="1496" spans="1:19" x14ac:dyDescent="0.15">
      <c r="A1496" s="1">
        <v>40605</v>
      </c>
      <c r="B1496">
        <v>3248.16</v>
      </c>
      <c r="C1496">
        <v>3271.64</v>
      </c>
      <c r="D1496">
        <v>3221.04</v>
      </c>
      <c r="E1496" s="2">
        <v>3221.72</v>
      </c>
      <c r="F1496" s="16">
        <v>131217801216</v>
      </c>
      <c r="G1496" s="3">
        <f t="shared" si="230"/>
        <v>-6.6537168932878643E-3</v>
      </c>
      <c r="H1496" s="3">
        <f>1-E1496/MAX(E$2:E1496)</f>
        <v>0.45182740080310357</v>
      </c>
      <c r="I1496" s="2">
        <f t="shared" si="233"/>
        <v>3239.97</v>
      </c>
      <c r="J1496" s="2">
        <f t="shared" si="236"/>
        <v>3224.6716666666666</v>
      </c>
      <c r="K1496" s="2">
        <f t="shared" si="237"/>
        <v>3220.8816666666667</v>
      </c>
      <c r="L1496" s="2">
        <f t="shared" si="228"/>
        <v>3143.407083333333</v>
      </c>
      <c r="M1496" s="2">
        <f t="shared" si="229"/>
        <v>3126.2708333333339</v>
      </c>
      <c r="N1496" s="2">
        <f t="shared" si="234"/>
        <v>3163.5198611111114</v>
      </c>
      <c r="O1496" s="4" t="str">
        <f t="shared" si="235"/>
        <v>买</v>
      </c>
      <c r="P1496" s="4" t="str">
        <f t="shared" si="231"/>
        <v/>
      </c>
      <c r="Q1496" s="3">
        <f>IF(O1495="买",E1496/E1495-1,0)-IF(P1496=1,计算结果!B$17,0)</f>
        <v>-6.6537168932878643E-3</v>
      </c>
      <c r="R1496" s="2">
        <f t="shared" si="232"/>
        <v>5.8856902964781748</v>
      </c>
      <c r="S1496" s="3">
        <f>1-R1496/MAX(R$2:R1496)</f>
        <v>8.6150414473851855E-2</v>
      </c>
    </row>
    <row r="1497" spans="1:19" x14ac:dyDescent="0.15">
      <c r="A1497" s="1">
        <v>40606</v>
      </c>
      <c r="B1497">
        <v>3223.51</v>
      </c>
      <c r="C1497">
        <v>3273.66</v>
      </c>
      <c r="D1497">
        <v>3217.48</v>
      </c>
      <c r="E1497" s="2">
        <v>3270.67</v>
      </c>
      <c r="F1497" s="16">
        <v>107401814016</v>
      </c>
      <c r="G1497" s="3">
        <f t="shared" si="230"/>
        <v>1.5193747439256056E-2</v>
      </c>
      <c r="H1497" s="3">
        <f>1-E1497/MAX(E$2:E1497)</f>
        <v>0.44349860477778535</v>
      </c>
      <c r="I1497" s="2">
        <f t="shared" si="233"/>
        <v>3245.23</v>
      </c>
      <c r="J1497" s="2">
        <f t="shared" si="236"/>
        <v>3237.9599999999996</v>
      </c>
      <c r="K1497" s="2">
        <f t="shared" si="237"/>
        <v>3222.726666666666</v>
      </c>
      <c r="L1497" s="2">
        <f t="shared" si="228"/>
        <v>3156.592083333333</v>
      </c>
      <c r="M1497" s="2">
        <f t="shared" si="229"/>
        <v>3128.1877083333343</v>
      </c>
      <c r="N1497" s="2">
        <f t="shared" si="234"/>
        <v>3169.1688194444446</v>
      </c>
      <c r="O1497" s="4" t="str">
        <f t="shared" si="235"/>
        <v>买</v>
      </c>
      <c r="P1497" s="4" t="str">
        <f t="shared" si="231"/>
        <v/>
      </c>
      <c r="Q1497" s="3">
        <f>IF(O1496="买",E1497/E1496-1,0)-IF(P1497=1,计算结果!B$17,0)</f>
        <v>1.5193747439256056E-2</v>
      </c>
      <c r="R1497" s="2">
        <f t="shared" si="232"/>
        <v>5.9751159883485441</v>
      </c>
      <c r="S1497" s="3">
        <f>1-R1497/MAX(R$2:R1497)</f>
        <v>7.2265614673898804E-2</v>
      </c>
    </row>
    <row r="1498" spans="1:19" x14ac:dyDescent="0.15">
      <c r="A1498" s="1">
        <v>40609</v>
      </c>
      <c r="B1498">
        <v>3287.41</v>
      </c>
      <c r="C1498">
        <v>3337.47</v>
      </c>
      <c r="D1498">
        <v>3287.41</v>
      </c>
      <c r="E1498" s="2">
        <v>3334.51</v>
      </c>
      <c r="F1498" s="16">
        <v>170406772736</v>
      </c>
      <c r="G1498" s="3">
        <f t="shared" si="230"/>
        <v>1.9518936487019634E-2</v>
      </c>
      <c r="H1498" s="3">
        <f>1-E1498/MAX(E$2:E1498)</f>
        <v>0.43263628938950516</v>
      </c>
      <c r="I1498" s="2">
        <f t="shared" si="233"/>
        <v>3275.6333333333332</v>
      </c>
      <c r="J1498" s="2">
        <f t="shared" si="236"/>
        <v>3260.7750000000001</v>
      </c>
      <c r="K1498" s="2">
        <f t="shared" si="237"/>
        <v>3230.11</v>
      </c>
      <c r="L1498" s="2">
        <f t="shared" ref="L1498:L1561" si="238">AVERAGE(E1475:E1498)</f>
        <v>3173.0862499999998</v>
      </c>
      <c r="M1498" s="2">
        <f t="shared" si="229"/>
        <v>3129.9585416666673</v>
      </c>
      <c r="N1498" s="2">
        <f t="shared" si="234"/>
        <v>3177.7182638888894</v>
      </c>
      <c r="O1498" s="4" t="str">
        <f t="shared" si="235"/>
        <v>买</v>
      </c>
      <c r="P1498" s="4" t="str">
        <f t="shared" si="231"/>
        <v/>
      </c>
      <c r="Q1498" s="3">
        <f>IF(O1497="买",E1498/E1497-1,0)-IF(P1498=1,计算结果!B$17,0)</f>
        <v>1.9518936487019634E-2</v>
      </c>
      <c r="R1498" s="2">
        <f t="shared" si="232"/>
        <v>6.091743897827695</v>
      </c>
      <c r="S1498" s="3">
        <f>1-R1498/MAX(R$2:R1498)</f>
        <v>5.4157226129894376E-2</v>
      </c>
    </row>
    <row r="1499" spans="1:19" x14ac:dyDescent="0.15">
      <c r="A1499" s="1">
        <v>40610</v>
      </c>
      <c r="B1499">
        <v>3335.71</v>
      </c>
      <c r="C1499">
        <v>3342.71</v>
      </c>
      <c r="D1499">
        <v>3311.72</v>
      </c>
      <c r="E1499" s="2">
        <v>3337.46</v>
      </c>
      <c r="F1499" s="16">
        <v>126306328576</v>
      </c>
      <c r="G1499" s="3">
        <f t="shared" si="230"/>
        <v>8.8468770523997264E-4</v>
      </c>
      <c r="H1499" s="3">
        <f>1-E1499/MAX(E$2:E1499)</f>
        <v>0.43213434969032871</v>
      </c>
      <c r="I1499" s="2">
        <f t="shared" si="233"/>
        <v>3314.2133333333331</v>
      </c>
      <c r="J1499" s="2">
        <f t="shared" si="236"/>
        <v>3277.0916666666667</v>
      </c>
      <c r="K1499" s="2">
        <f t="shared" si="237"/>
        <v>3240.5750000000003</v>
      </c>
      <c r="L1499" s="2">
        <f t="shared" si="238"/>
        <v>3188.0458333333331</v>
      </c>
      <c r="M1499" s="2">
        <f t="shared" si="229"/>
        <v>3132.5004166666672</v>
      </c>
      <c r="N1499" s="2">
        <f t="shared" si="234"/>
        <v>3187.0404166666667</v>
      </c>
      <c r="O1499" s="4" t="str">
        <f t="shared" si="235"/>
        <v>买</v>
      </c>
      <c r="P1499" s="4" t="str">
        <f t="shared" si="231"/>
        <v/>
      </c>
      <c r="Q1499" s="3">
        <f>IF(O1498="买",E1499/E1498-1,0)-IF(P1499=1,计算结果!B$17,0)</f>
        <v>8.8468770523997264E-4</v>
      </c>
      <c r="R1499" s="2">
        <f t="shared" si="232"/>
        <v>6.0971331887575735</v>
      </c>
      <c r="S1499" s="3">
        <f>1-R1499/MAX(R$2:R1499)</f>
        <v>5.3320450656761498E-2</v>
      </c>
    </row>
    <row r="1500" spans="1:19" x14ac:dyDescent="0.15">
      <c r="A1500" s="1">
        <v>40611</v>
      </c>
      <c r="B1500">
        <v>3344.1</v>
      </c>
      <c r="C1500">
        <v>3355.49</v>
      </c>
      <c r="D1500">
        <v>3322.7</v>
      </c>
      <c r="E1500" s="2">
        <v>3338.86</v>
      </c>
      <c r="F1500" s="16">
        <v>113534091264</v>
      </c>
      <c r="G1500" s="3">
        <f t="shared" si="230"/>
        <v>4.1948068291453033E-4</v>
      </c>
      <c r="H1500" s="3">
        <f>1-E1500/MAX(E$2:E1500)</f>
        <v>0.43189614101953311</v>
      </c>
      <c r="I1500" s="2">
        <f t="shared" si="233"/>
        <v>3336.9433333333332</v>
      </c>
      <c r="J1500" s="2">
        <f t="shared" si="236"/>
        <v>3291.0866666666666</v>
      </c>
      <c r="K1500" s="2">
        <f t="shared" si="237"/>
        <v>3247.3208333333337</v>
      </c>
      <c r="L1500" s="2">
        <f t="shared" si="238"/>
        <v>3201.0620833333337</v>
      </c>
      <c r="M1500" s="2">
        <f t="shared" si="229"/>
        <v>3135.6306249999998</v>
      </c>
      <c r="N1500" s="2">
        <f t="shared" si="234"/>
        <v>3194.6711805555556</v>
      </c>
      <c r="O1500" s="4" t="str">
        <f t="shared" si="235"/>
        <v>买</v>
      </c>
      <c r="P1500" s="4" t="str">
        <f t="shared" si="231"/>
        <v/>
      </c>
      <c r="Q1500" s="3">
        <f>IF(O1499="买",E1500/E1499-1,0)-IF(P1500=1,计算结果!B$17,0)</f>
        <v>4.1948068291453033E-4</v>
      </c>
      <c r="R1500" s="2">
        <f t="shared" si="232"/>
        <v>6.099690818351414</v>
      </c>
      <c r="S1500" s="3">
        <f>1-R1500/MAX(R$2:R1500)</f>
        <v>5.2923336872901849E-2</v>
      </c>
    </row>
    <row r="1501" spans="1:19" x14ac:dyDescent="0.15">
      <c r="A1501" s="1">
        <v>40612</v>
      </c>
      <c r="B1501">
        <v>3330.44</v>
      </c>
      <c r="C1501">
        <v>3330.44</v>
      </c>
      <c r="D1501">
        <v>3279.33</v>
      </c>
      <c r="E1501" s="2">
        <v>3280.26</v>
      </c>
      <c r="F1501" s="16">
        <v>117952634880</v>
      </c>
      <c r="G1501" s="3">
        <f t="shared" si="230"/>
        <v>-1.7550900606793873E-2</v>
      </c>
      <c r="H1501" s="3">
        <f>1-E1501/MAX(E$2:E1501)</f>
        <v>0.44186687538283531</v>
      </c>
      <c r="I1501" s="2">
        <f t="shared" si="233"/>
        <v>3318.86</v>
      </c>
      <c r="J1501" s="2">
        <f t="shared" si="236"/>
        <v>3297.2466666666674</v>
      </c>
      <c r="K1501" s="2">
        <f t="shared" si="237"/>
        <v>3257.044166666667</v>
      </c>
      <c r="L1501" s="2">
        <f t="shared" si="238"/>
        <v>3211.2087499999998</v>
      </c>
      <c r="M1501" s="2">
        <f t="shared" si="229"/>
        <v>3138.0743750000001</v>
      </c>
      <c r="N1501" s="2">
        <f t="shared" si="234"/>
        <v>3202.1090972222223</v>
      </c>
      <c r="O1501" s="4" t="str">
        <f t="shared" si="235"/>
        <v>买</v>
      </c>
      <c r="P1501" s="4" t="str">
        <f t="shared" si="231"/>
        <v/>
      </c>
      <c r="Q1501" s="3">
        <f>IF(O1500="买",E1501/E1500-1,0)-IF(P1501=1,计算结果!B$17,0)</f>
        <v>-1.7550900606793873E-2</v>
      </c>
      <c r="R1501" s="2">
        <f t="shared" si="232"/>
        <v>5.9926357510663548</v>
      </c>
      <c r="S1501" s="3">
        <f>1-R1501/MAX(R$2:R1501)</f>
        <v>6.9545385254459524E-2</v>
      </c>
    </row>
    <row r="1502" spans="1:19" x14ac:dyDescent="0.15">
      <c r="A1502" s="1">
        <v>40613</v>
      </c>
      <c r="B1502">
        <v>3263.08</v>
      </c>
      <c r="C1502">
        <v>3290.7</v>
      </c>
      <c r="D1502">
        <v>3240.18</v>
      </c>
      <c r="E1502" s="2">
        <v>3247.38</v>
      </c>
      <c r="F1502" s="16">
        <v>100306075648</v>
      </c>
      <c r="G1502" s="3">
        <f t="shared" si="230"/>
        <v>-1.0023595690585529E-2</v>
      </c>
      <c r="H1502" s="3">
        <f>1-E1502/MAX(E$2:E1502)</f>
        <v>0.44746137616552095</v>
      </c>
      <c r="I1502" s="2">
        <f t="shared" si="233"/>
        <v>3288.8333333333335</v>
      </c>
      <c r="J1502" s="2">
        <f t="shared" si="236"/>
        <v>3301.523333333334</v>
      </c>
      <c r="K1502" s="2">
        <f t="shared" si="237"/>
        <v>3263.0974999999999</v>
      </c>
      <c r="L1502" s="2">
        <f t="shared" si="238"/>
        <v>3218.3283333333334</v>
      </c>
      <c r="M1502" s="2">
        <f t="shared" si="229"/>
        <v>3141.1508333333336</v>
      </c>
      <c r="N1502" s="2">
        <f t="shared" si="234"/>
        <v>3207.5255555555555</v>
      </c>
      <c r="O1502" s="4" t="str">
        <f t="shared" si="235"/>
        <v>买</v>
      </c>
      <c r="P1502" s="4" t="str">
        <f t="shared" si="231"/>
        <v/>
      </c>
      <c r="Q1502" s="3">
        <f>IF(O1501="买",E1502/E1501-1,0)-IF(P1502=1,计算结果!B$17,0)</f>
        <v>-1.0023595690585529E-2</v>
      </c>
      <c r="R1502" s="2">
        <f t="shared" si="232"/>
        <v>5.9325679931767175</v>
      </c>
      <c r="S1502" s="3">
        <f>1-R1502/MAX(R$2:R1502)</f>
        <v>7.8871886121108403E-2</v>
      </c>
    </row>
    <row r="1503" spans="1:19" x14ac:dyDescent="0.15">
      <c r="A1503" s="1">
        <v>40616</v>
      </c>
      <c r="B1503">
        <v>3238.91</v>
      </c>
      <c r="C1503">
        <v>3263.91</v>
      </c>
      <c r="D1503">
        <v>3230.11</v>
      </c>
      <c r="E1503" s="2">
        <v>3262.92</v>
      </c>
      <c r="F1503" s="16">
        <v>94134689792</v>
      </c>
      <c r="G1503" s="3">
        <f t="shared" si="230"/>
        <v>4.7853962271122708E-3</v>
      </c>
      <c r="H1503" s="3">
        <f>1-E1503/MAX(E$2:E1503)</f>
        <v>0.44481725991968957</v>
      </c>
      <c r="I1503" s="2">
        <f t="shared" si="233"/>
        <v>3263.5200000000004</v>
      </c>
      <c r="J1503" s="2">
        <f t="shared" si="236"/>
        <v>3300.2316666666666</v>
      </c>
      <c r="K1503" s="2">
        <f t="shared" si="237"/>
        <v>3269.0958333333328</v>
      </c>
      <c r="L1503" s="2">
        <f t="shared" si="238"/>
        <v>3226.0633333333335</v>
      </c>
      <c r="M1503" s="2">
        <f t="shared" si="229"/>
        <v>3145.6922916666676</v>
      </c>
      <c r="N1503" s="2">
        <f t="shared" si="234"/>
        <v>3213.6171527777783</v>
      </c>
      <c r="O1503" s="4" t="str">
        <f t="shared" si="235"/>
        <v>买</v>
      </c>
      <c r="P1503" s="4" t="str">
        <f t="shared" si="231"/>
        <v/>
      </c>
      <c r="Q1503" s="3">
        <f>IF(O1502="买",E1503/E1502-1,0)-IF(P1503=1,计算结果!B$17,0)</f>
        <v>4.7853962271122708E-3</v>
      </c>
      <c r="R1503" s="2">
        <f t="shared" si="232"/>
        <v>5.9609576816683525</v>
      </c>
      <c r="S1503" s="3">
        <f>1-R1503/MAX(R$2:R1503)</f>
        <v>7.4463923120265285E-2</v>
      </c>
    </row>
    <row r="1504" spans="1:19" x14ac:dyDescent="0.15">
      <c r="A1504" s="1">
        <v>40617</v>
      </c>
      <c r="B1504">
        <v>3250.59</v>
      </c>
      <c r="C1504">
        <v>3250.59</v>
      </c>
      <c r="D1504">
        <v>3147.96</v>
      </c>
      <c r="E1504" s="2">
        <v>3203.96</v>
      </c>
      <c r="F1504" s="16">
        <v>129603313664</v>
      </c>
      <c r="G1504" s="3">
        <f t="shared" si="230"/>
        <v>-1.8069704436517009E-2</v>
      </c>
      <c r="H1504" s="3">
        <f>1-E1504/MAX(E$2:E1504)</f>
        <v>0.45484924794119641</v>
      </c>
      <c r="I1504" s="2">
        <f t="shared" si="233"/>
        <v>3238.0866666666666</v>
      </c>
      <c r="J1504" s="2">
        <f t="shared" si="236"/>
        <v>3278.4733333333329</v>
      </c>
      <c r="K1504" s="2">
        <f t="shared" si="237"/>
        <v>3269.6241666666665</v>
      </c>
      <c r="L1504" s="2">
        <f t="shared" si="238"/>
        <v>3232.8554166666672</v>
      </c>
      <c r="M1504" s="2">
        <f t="shared" si="229"/>
        <v>3148.6533333333336</v>
      </c>
      <c r="N1504" s="2">
        <f t="shared" si="234"/>
        <v>3217.0443055555556</v>
      </c>
      <c r="O1504" s="4" t="str">
        <f t="shared" si="235"/>
        <v>卖</v>
      </c>
      <c r="P1504" s="4">
        <f t="shared" si="231"/>
        <v>1</v>
      </c>
      <c r="Q1504" s="3">
        <f>IF(O1503="买",E1504/E1503-1,0)-IF(P1504=1,计算结果!B$17,0)</f>
        <v>-1.8069704436517009E-2</v>
      </c>
      <c r="R1504" s="2">
        <f t="shared" si="232"/>
        <v>5.8532449382020193</v>
      </c>
      <c r="S1504" s="3">
        <f>1-R1504/MAX(R$2:R1504)</f>
        <v>9.1188086474815577E-2</v>
      </c>
    </row>
    <row r="1505" spans="1:19" x14ac:dyDescent="0.15">
      <c r="A1505" s="1">
        <v>40618</v>
      </c>
      <c r="B1505">
        <v>3204.92</v>
      </c>
      <c r="C1505">
        <v>3250.88</v>
      </c>
      <c r="D1505">
        <v>3202.93</v>
      </c>
      <c r="E1505" s="2">
        <v>3248.2</v>
      </c>
      <c r="F1505" s="16">
        <v>111826092032</v>
      </c>
      <c r="G1505" s="3">
        <f t="shared" si="230"/>
        <v>1.3807912708023728E-2</v>
      </c>
      <c r="H1505" s="3">
        <f>1-E1505/MAX(E$2:E1505)</f>
        <v>0.44732185394405499</v>
      </c>
      <c r="I1505" s="2">
        <f t="shared" si="233"/>
        <v>3238.36</v>
      </c>
      <c r="J1505" s="2">
        <f t="shared" si="236"/>
        <v>3263.5966666666668</v>
      </c>
      <c r="K1505" s="2">
        <f t="shared" si="237"/>
        <v>3270.3441666666663</v>
      </c>
      <c r="L1505" s="2">
        <f t="shared" si="238"/>
        <v>3238.8570833333338</v>
      </c>
      <c r="M1505" s="2">
        <f t="shared" si="229"/>
        <v>3152.4887500000009</v>
      </c>
      <c r="N1505" s="2">
        <f t="shared" si="234"/>
        <v>3220.5633333333335</v>
      </c>
      <c r="O1505" s="4" t="str">
        <f t="shared" si="235"/>
        <v>买</v>
      </c>
      <c r="P1505" s="4">
        <f t="shared" si="231"/>
        <v>1</v>
      </c>
      <c r="Q1505" s="3">
        <f>IF(O1504="买",E1505/E1504-1,0)-IF(P1505=1,计算结果!B$17,0)</f>
        <v>0</v>
      </c>
      <c r="R1505" s="2">
        <f t="shared" si="232"/>
        <v>5.8532449382020193</v>
      </c>
      <c r="S1505" s="3">
        <f>1-R1505/MAX(R$2:R1505)</f>
        <v>9.1188086474815577E-2</v>
      </c>
    </row>
    <row r="1506" spans="1:19" x14ac:dyDescent="0.15">
      <c r="A1506" s="1">
        <v>40619</v>
      </c>
      <c r="B1506">
        <v>3216.29</v>
      </c>
      <c r="C1506">
        <v>3240.38</v>
      </c>
      <c r="D1506">
        <v>3185.08</v>
      </c>
      <c r="E1506" s="2">
        <v>3197.1</v>
      </c>
      <c r="F1506" s="16">
        <v>117295726592</v>
      </c>
      <c r="G1506" s="3">
        <f t="shared" si="230"/>
        <v>-1.5731789914414152E-2</v>
      </c>
      <c r="H1506" s="3">
        <f>1-E1506/MAX(E$2:E1506)</f>
        <v>0.45601647042809501</v>
      </c>
      <c r="I1506" s="2">
        <f t="shared" si="233"/>
        <v>3216.42</v>
      </c>
      <c r="J1506" s="2">
        <f t="shared" si="236"/>
        <v>3239.97</v>
      </c>
      <c r="K1506" s="2">
        <f t="shared" si="237"/>
        <v>3265.5283333333332</v>
      </c>
      <c r="L1506" s="2">
        <f t="shared" si="238"/>
        <v>3242.0295833333334</v>
      </c>
      <c r="M1506" s="2">
        <f t="shared" si="229"/>
        <v>3153.9229166666678</v>
      </c>
      <c r="N1506" s="2">
        <f t="shared" si="234"/>
        <v>3220.4936111111115</v>
      </c>
      <c r="O1506" s="4" t="str">
        <f t="shared" si="235"/>
        <v>卖</v>
      </c>
      <c r="P1506" s="4">
        <f t="shared" si="231"/>
        <v>1</v>
      </c>
      <c r="Q1506" s="3">
        <f>IF(O1505="买",E1506/E1505-1,0)-IF(P1506=1,计算结果!B$17,0)</f>
        <v>-1.5731789914414152E-2</v>
      </c>
      <c r="R1506" s="2">
        <f t="shared" si="232"/>
        <v>5.7611629185166171</v>
      </c>
      <c r="S1506" s="3">
        <f>1-R1506/MAX(R$2:R1506)</f>
        <v>0.10548532457011051</v>
      </c>
    </row>
    <row r="1507" spans="1:19" x14ac:dyDescent="0.15">
      <c r="A1507" s="1">
        <v>40620</v>
      </c>
      <c r="B1507">
        <v>3228.92</v>
      </c>
      <c r="C1507">
        <v>3239.96</v>
      </c>
      <c r="D1507">
        <v>3205.14</v>
      </c>
      <c r="E1507" s="2">
        <v>3215.69</v>
      </c>
      <c r="F1507" s="16">
        <v>86845202432</v>
      </c>
      <c r="G1507" s="3">
        <f t="shared" si="230"/>
        <v>5.8146445215976339E-3</v>
      </c>
      <c r="H1507" s="3">
        <f>1-E1507/MAX(E$2:E1507)</f>
        <v>0.45285339957803028</v>
      </c>
      <c r="I1507" s="2">
        <f t="shared" si="233"/>
        <v>3220.33</v>
      </c>
      <c r="J1507" s="2">
        <f t="shared" si="236"/>
        <v>3229.2083333333335</v>
      </c>
      <c r="K1507" s="2">
        <f t="shared" si="237"/>
        <v>3263.2275000000009</v>
      </c>
      <c r="L1507" s="2">
        <f t="shared" si="238"/>
        <v>3241.8858333333337</v>
      </c>
      <c r="M1507" s="2">
        <f t="shared" si="229"/>
        <v>3154.4647916666677</v>
      </c>
      <c r="N1507" s="2">
        <f t="shared" si="234"/>
        <v>3219.8593750000005</v>
      </c>
      <c r="O1507" s="4" t="str">
        <f t="shared" si="235"/>
        <v>卖</v>
      </c>
      <c r="P1507" s="4" t="str">
        <f t="shared" si="231"/>
        <v/>
      </c>
      <c r="Q1507" s="3">
        <f>IF(O1506="买",E1507/E1506-1,0)-IF(P1507=1,计算结果!B$17,0)</f>
        <v>0</v>
      </c>
      <c r="R1507" s="2">
        <f t="shared" si="232"/>
        <v>5.7611629185166171</v>
      </c>
      <c r="S1507" s="3">
        <f>1-R1507/MAX(R$2:R1507)</f>
        <v>0.10548532457011051</v>
      </c>
    </row>
    <row r="1508" spans="1:19" x14ac:dyDescent="0.15">
      <c r="A1508" s="1">
        <v>40623</v>
      </c>
      <c r="B1508">
        <v>3220.68</v>
      </c>
      <c r="C1508">
        <v>3236.28</v>
      </c>
      <c r="D1508">
        <v>3194.15</v>
      </c>
      <c r="E1508" s="2">
        <v>3207.11</v>
      </c>
      <c r="F1508" s="16">
        <v>84105740288</v>
      </c>
      <c r="G1508" s="3">
        <f t="shared" si="230"/>
        <v>-2.6681676405374555E-3</v>
      </c>
      <c r="H1508" s="3">
        <f>1-E1508/MAX(E$2:E1508)</f>
        <v>0.45431327843190628</v>
      </c>
      <c r="I1508" s="2">
        <f t="shared" si="233"/>
        <v>3206.6333333333332</v>
      </c>
      <c r="J1508" s="2">
        <f t="shared" si="236"/>
        <v>3222.4966666666664</v>
      </c>
      <c r="K1508" s="2">
        <f t="shared" si="237"/>
        <v>3262.01</v>
      </c>
      <c r="L1508" s="2">
        <f t="shared" si="238"/>
        <v>3241.4458333333337</v>
      </c>
      <c r="M1508" s="2">
        <f t="shared" si="229"/>
        <v>3155.1200000000008</v>
      </c>
      <c r="N1508" s="2">
        <f t="shared" si="234"/>
        <v>3219.5252777777782</v>
      </c>
      <c r="O1508" s="4" t="str">
        <f t="shared" si="235"/>
        <v>卖</v>
      </c>
      <c r="P1508" s="4" t="str">
        <f t="shared" si="231"/>
        <v/>
      </c>
      <c r="Q1508" s="3">
        <f>IF(O1507="买",E1508/E1507-1,0)-IF(P1508=1,计算结果!B$17,0)</f>
        <v>0</v>
      </c>
      <c r="R1508" s="2">
        <f t="shared" si="232"/>
        <v>5.7611629185166171</v>
      </c>
      <c r="S1508" s="3">
        <f>1-R1508/MAX(R$2:R1508)</f>
        <v>0.10548532457011051</v>
      </c>
    </row>
    <row r="1509" spans="1:19" x14ac:dyDescent="0.15">
      <c r="A1509" s="1">
        <v>40624</v>
      </c>
      <c r="B1509">
        <v>3217.8</v>
      </c>
      <c r="C1509">
        <v>3227.8</v>
      </c>
      <c r="D1509">
        <v>3175.93</v>
      </c>
      <c r="E1509" s="2">
        <v>3222.96</v>
      </c>
      <c r="F1509" s="16">
        <v>80009789440</v>
      </c>
      <c r="G1509" s="3">
        <f t="shared" si="230"/>
        <v>4.9421441734147642E-3</v>
      </c>
      <c r="H1509" s="3">
        <f>1-E1509/MAX(E$2:E1509)</f>
        <v>0.45161641598039881</v>
      </c>
      <c r="I1509" s="2">
        <f t="shared" si="233"/>
        <v>3215.2533333333336</v>
      </c>
      <c r="J1509" s="2">
        <f t="shared" si="236"/>
        <v>3215.8366666666666</v>
      </c>
      <c r="K1509" s="2">
        <f t="shared" si="237"/>
        <v>3258.0341666666664</v>
      </c>
      <c r="L1509" s="2">
        <f t="shared" si="238"/>
        <v>3240.3804166666669</v>
      </c>
      <c r="M1509" s="2">
        <f t="shared" si="229"/>
        <v>3156.439166666667</v>
      </c>
      <c r="N1509" s="2">
        <f t="shared" si="234"/>
        <v>3218.2845833333336</v>
      </c>
      <c r="O1509" s="4" t="str">
        <f t="shared" si="235"/>
        <v>买</v>
      </c>
      <c r="P1509" s="4">
        <f t="shared" si="231"/>
        <v>1</v>
      </c>
      <c r="Q1509" s="3">
        <f>IF(O1508="买",E1509/E1508-1,0)-IF(P1509=1,计算结果!B$17,0)</f>
        <v>0</v>
      </c>
      <c r="R1509" s="2">
        <f t="shared" si="232"/>
        <v>5.7611629185166171</v>
      </c>
      <c r="S1509" s="3">
        <f>1-R1509/MAX(R$2:R1509)</f>
        <v>0.10548532457011051</v>
      </c>
    </row>
    <row r="1510" spans="1:19" x14ac:dyDescent="0.15">
      <c r="A1510" s="1">
        <v>40625</v>
      </c>
      <c r="B1510">
        <v>3222.32</v>
      </c>
      <c r="C1510">
        <v>3267</v>
      </c>
      <c r="D1510">
        <v>3216.65</v>
      </c>
      <c r="E1510" s="2">
        <v>3264.93</v>
      </c>
      <c r="F1510" s="16">
        <v>98540421120</v>
      </c>
      <c r="G1510" s="3">
        <f t="shared" si="230"/>
        <v>1.3022190781145193E-2</v>
      </c>
      <c r="H1510" s="3">
        <f>1-E1510/MAX(E$2:E1510)</f>
        <v>0.44447526032804741</v>
      </c>
      <c r="I1510" s="2">
        <f t="shared" si="233"/>
        <v>3231.6666666666665</v>
      </c>
      <c r="J1510" s="2">
        <f t="shared" si="236"/>
        <v>3225.9983333333334</v>
      </c>
      <c r="K1510" s="2">
        <f t="shared" si="237"/>
        <v>3252.2358333333327</v>
      </c>
      <c r="L1510" s="2">
        <f t="shared" si="238"/>
        <v>3241.1729166666664</v>
      </c>
      <c r="M1510" s="2">
        <f t="shared" si="229"/>
        <v>3158.4872916666668</v>
      </c>
      <c r="N1510" s="2">
        <f t="shared" si="234"/>
        <v>3217.2986805555552</v>
      </c>
      <c r="O1510" s="4" t="str">
        <f t="shared" si="235"/>
        <v>买</v>
      </c>
      <c r="P1510" s="4" t="str">
        <f t="shared" si="231"/>
        <v/>
      </c>
      <c r="Q1510" s="3">
        <f>IF(O1509="买",E1510/E1509-1,0)-IF(P1510=1,计算结果!B$17,0)</f>
        <v>1.3022190781145193E-2</v>
      </c>
      <c r="R1510" s="2">
        <f t="shared" si="232"/>
        <v>5.8361858811628</v>
      </c>
      <c r="S1510" s="3">
        <f>1-R1510/MAX(R$2:R1510)</f>
        <v>9.3836783810128277E-2</v>
      </c>
    </row>
    <row r="1511" spans="1:19" x14ac:dyDescent="0.15">
      <c r="A1511" s="1">
        <v>40626</v>
      </c>
      <c r="B1511">
        <v>3269.57</v>
      </c>
      <c r="C1511">
        <v>3273.37</v>
      </c>
      <c r="D1511">
        <v>3250.02</v>
      </c>
      <c r="E1511" s="2">
        <v>3251.36</v>
      </c>
      <c r="F1511" s="16">
        <v>88058904576</v>
      </c>
      <c r="G1511" s="3">
        <f t="shared" si="230"/>
        <v>-4.156291252798594E-3</v>
      </c>
      <c r="H1511" s="3">
        <f>1-E1511/MAX(E$2:E1511)</f>
        <v>0.44678418294425915</v>
      </c>
      <c r="I1511" s="2">
        <f t="shared" si="233"/>
        <v>3246.4166666666665</v>
      </c>
      <c r="J1511" s="2">
        <f t="shared" si="236"/>
        <v>3226.5250000000001</v>
      </c>
      <c r="K1511" s="2">
        <f t="shared" si="237"/>
        <v>3245.060833333333</v>
      </c>
      <c r="L1511" s="2">
        <f t="shared" si="238"/>
        <v>3242.8179166666664</v>
      </c>
      <c r="M1511" s="2">
        <f t="shared" si="229"/>
        <v>3161.47</v>
      </c>
      <c r="N1511" s="2">
        <f t="shared" si="234"/>
        <v>3216.4495833333331</v>
      </c>
      <c r="O1511" s="4" t="str">
        <f t="shared" si="235"/>
        <v>买</v>
      </c>
      <c r="P1511" s="4" t="str">
        <f t="shared" si="231"/>
        <v/>
      </c>
      <c r="Q1511" s="3">
        <f>IF(O1510="买",E1511/E1510-1,0)-IF(P1511=1,计算结果!B$17,0)</f>
        <v>-4.156291252798594E-3</v>
      </c>
      <c r="R1511" s="2">
        <f t="shared" si="232"/>
        <v>5.8119289928352167</v>
      </c>
      <c r="S1511" s="3">
        <f>1-R1511/MAX(R$2:R1511)</f>
        <v>9.7603062059186008E-2</v>
      </c>
    </row>
    <row r="1512" spans="1:19" x14ac:dyDescent="0.15">
      <c r="A1512" s="1">
        <v>40627</v>
      </c>
      <c r="B1512">
        <v>3256.18</v>
      </c>
      <c r="C1512">
        <v>3304.26</v>
      </c>
      <c r="D1512">
        <v>3254.68</v>
      </c>
      <c r="E1512" s="2">
        <v>3294.48</v>
      </c>
      <c r="F1512" s="16">
        <v>122021363712</v>
      </c>
      <c r="G1512" s="3">
        <f t="shared" si="230"/>
        <v>1.3262142611091932E-2</v>
      </c>
      <c r="H1512" s="3">
        <f>1-E1512/MAX(E$2:E1512)</f>
        <v>0.43944735588375416</v>
      </c>
      <c r="I1512" s="2">
        <f t="shared" si="233"/>
        <v>3270.2566666666667</v>
      </c>
      <c r="J1512" s="2">
        <f t="shared" si="236"/>
        <v>3242.7550000000006</v>
      </c>
      <c r="K1512" s="2">
        <f t="shared" si="237"/>
        <v>3241.3624999999997</v>
      </c>
      <c r="L1512" s="2">
        <f t="shared" si="238"/>
        <v>3244.3416666666667</v>
      </c>
      <c r="M1512" s="2">
        <f t="shared" si="229"/>
        <v>3165.0024999999991</v>
      </c>
      <c r="N1512" s="2">
        <f t="shared" si="234"/>
        <v>3216.9022222222216</v>
      </c>
      <c r="O1512" s="4" t="str">
        <f t="shared" si="235"/>
        <v>买</v>
      </c>
      <c r="P1512" s="4" t="str">
        <f t="shared" si="231"/>
        <v/>
      </c>
      <c r="Q1512" s="3">
        <f>IF(O1511="买",E1512/E1511-1,0)-IF(P1512=1,计算结果!B$17,0)</f>
        <v>1.3262142611091932E-2</v>
      </c>
      <c r="R1512" s="2">
        <f t="shared" si="232"/>
        <v>5.889007623983737</v>
      </c>
      <c r="S1512" s="3">
        <f>1-R1512/MAX(R$2:R1512)</f>
        <v>8.5635345176402367E-2</v>
      </c>
    </row>
    <row r="1513" spans="1:19" x14ac:dyDescent="0.15">
      <c r="A1513" s="1">
        <v>40630</v>
      </c>
      <c r="B1513">
        <v>3307.41</v>
      </c>
      <c r="C1513">
        <v>3328.07</v>
      </c>
      <c r="D1513">
        <v>3286.86</v>
      </c>
      <c r="E1513" s="2">
        <v>3290.57</v>
      </c>
      <c r="F1513" s="16">
        <v>139030085632</v>
      </c>
      <c r="G1513" s="3">
        <f t="shared" si="230"/>
        <v>-1.1868337340035229E-3</v>
      </c>
      <c r="H1513" s="3">
        <f>1-E1513/MAX(E$2:E1513)</f>
        <v>0.44011263867147621</v>
      </c>
      <c r="I1513" s="2">
        <f t="shared" si="233"/>
        <v>3278.8033333333333</v>
      </c>
      <c r="J1513" s="2">
        <f t="shared" si="236"/>
        <v>3255.2350000000001</v>
      </c>
      <c r="K1513" s="2">
        <f t="shared" si="237"/>
        <v>3242.2216666666668</v>
      </c>
      <c r="L1513" s="2">
        <f t="shared" si="238"/>
        <v>3249.6329166666669</v>
      </c>
      <c r="M1513" s="2">
        <f t="shared" si="229"/>
        <v>3168.0906249999994</v>
      </c>
      <c r="N1513" s="2">
        <f t="shared" si="234"/>
        <v>3219.9817361111109</v>
      </c>
      <c r="O1513" s="4" t="str">
        <f t="shared" si="235"/>
        <v>买</v>
      </c>
      <c r="P1513" s="4" t="str">
        <f t="shared" si="231"/>
        <v/>
      </c>
      <c r="Q1513" s="3">
        <f>IF(O1512="买",E1513/E1512-1,0)-IF(P1513=1,计算结果!B$17,0)</f>
        <v>-1.1868337340035229E-3</v>
      </c>
      <c r="R1513" s="2">
        <f t="shared" si="232"/>
        <v>5.8820183510757893</v>
      </c>
      <c r="S1513" s="3">
        <f>1-R1513/MAX(R$2:R1513)</f>
        <v>8.6720543993927479E-2</v>
      </c>
    </row>
    <row r="1514" spans="1:19" x14ac:dyDescent="0.15">
      <c r="A1514" s="1">
        <v>40631</v>
      </c>
      <c r="B1514">
        <v>3288.56</v>
      </c>
      <c r="C1514">
        <v>3309.2</v>
      </c>
      <c r="D1514">
        <v>3256.34</v>
      </c>
      <c r="E1514" s="2">
        <v>3257.98</v>
      </c>
      <c r="F1514" s="16">
        <v>132908072960</v>
      </c>
      <c r="G1514" s="3">
        <f t="shared" si="230"/>
        <v>-9.9040591751581308E-3</v>
      </c>
      <c r="H1514" s="3">
        <f>1-E1514/MAX(E$2:E1514)</f>
        <v>0.44565779622949697</v>
      </c>
      <c r="I1514" s="2">
        <f t="shared" si="233"/>
        <v>3281.01</v>
      </c>
      <c r="J1514" s="2">
        <f t="shared" si="236"/>
        <v>3263.7133333333331</v>
      </c>
      <c r="K1514" s="2">
        <f t="shared" si="237"/>
        <v>3243.105</v>
      </c>
      <c r="L1514" s="2">
        <f t="shared" si="238"/>
        <v>3253.1012499999997</v>
      </c>
      <c r="M1514" s="2">
        <f t="shared" si="229"/>
        <v>3170.5218749999999</v>
      </c>
      <c r="N1514" s="2">
        <f t="shared" si="234"/>
        <v>3222.2427083333332</v>
      </c>
      <c r="O1514" s="4" t="str">
        <f t="shared" si="235"/>
        <v>买</v>
      </c>
      <c r="P1514" s="4" t="str">
        <f t="shared" si="231"/>
        <v/>
      </c>
      <c r="Q1514" s="3">
        <f>IF(O1513="买",E1514/E1513-1,0)-IF(P1514=1,计算结果!B$17,0)</f>
        <v>-9.9040591751581308E-3</v>
      </c>
      <c r="R1514" s="2">
        <f t="shared" si="232"/>
        <v>5.8237624932573686</v>
      </c>
      <c r="S1514" s="3">
        <f>1-R1514/MAX(R$2:R1514)</f>
        <v>9.5765717769667802E-2</v>
      </c>
    </row>
    <row r="1515" spans="1:19" x14ac:dyDescent="0.15">
      <c r="A1515" s="1">
        <v>40632</v>
      </c>
      <c r="B1515">
        <v>3256.72</v>
      </c>
      <c r="C1515">
        <v>3274.98</v>
      </c>
      <c r="D1515">
        <v>3233.11</v>
      </c>
      <c r="E1515" s="2">
        <v>3256.08</v>
      </c>
      <c r="F1515" s="16">
        <v>103271931904</v>
      </c>
      <c r="G1515" s="3">
        <f t="shared" si="230"/>
        <v>-5.8318344495666974E-4</v>
      </c>
      <c r="H1515" s="3">
        <f>1-E1515/MAX(E$2:E1515)</f>
        <v>0.44598107942557685</v>
      </c>
      <c r="I1515" s="2">
        <f t="shared" si="233"/>
        <v>3268.2100000000005</v>
      </c>
      <c r="J1515" s="2">
        <f t="shared" si="236"/>
        <v>3269.2333333333336</v>
      </c>
      <c r="K1515" s="2">
        <f t="shared" si="237"/>
        <v>3242.5350000000003</v>
      </c>
      <c r="L1515" s="2">
        <f t="shared" si="238"/>
        <v>3255.8154166666664</v>
      </c>
      <c r="M1515" s="2">
        <f t="shared" si="229"/>
        <v>3173.9431249999998</v>
      </c>
      <c r="N1515" s="2">
        <f t="shared" si="234"/>
        <v>3224.0978472222218</v>
      </c>
      <c r="O1515" s="4" t="str">
        <f t="shared" si="235"/>
        <v>买</v>
      </c>
      <c r="P1515" s="4" t="str">
        <f t="shared" si="231"/>
        <v/>
      </c>
      <c r="Q1515" s="3">
        <f>IF(O1514="买",E1515/E1514-1,0)-IF(P1515=1,计算结果!B$17,0)</f>
        <v>-5.8318344495666974E-4</v>
      </c>
      <c r="R1515" s="2">
        <f t="shared" si="232"/>
        <v>5.8203661713839416</v>
      </c>
      <c r="S1515" s="3">
        <f>1-R1515/MAX(R$2:R1515)</f>
        <v>9.6293052233426768E-2</v>
      </c>
    </row>
    <row r="1516" spans="1:19" x14ac:dyDescent="0.15">
      <c r="A1516" s="1">
        <v>40633</v>
      </c>
      <c r="B1516">
        <v>3257.16</v>
      </c>
      <c r="C1516">
        <v>3264.96</v>
      </c>
      <c r="D1516">
        <v>3210.17</v>
      </c>
      <c r="E1516" s="2">
        <v>3223.29</v>
      </c>
      <c r="F1516" s="16">
        <v>86565371904</v>
      </c>
      <c r="G1516" s="3">
        <f t="shared" si="230"/>
        <v>-1.0070391390874955E-2</v>
      </c>
      <c r="H1516" s="3">
        <f>1-E1516/MAX(E$2:E1516)</f>
        <v>0.45156026679371131</v>
      </c>
      <c r="I1516" s="2">
        <f t="shared" si="233"/>
        <v>3245.7833333333328</v>
      </c>
      <c r="J1516" s="2">
        <f t="shared" si="236"/>
        <v>3262.2933333333331</v>
      </c>
      <c r="K1516" s="2">
        <f t="shared" si="237"/>
        <v>3244.1458333333335</v>
      </c>
      <c r="L1516" s="2">
        <f t="shared" si="238"/>
        <v>3256.8849999999998</v>
      </c>
      <c r="M1516" s="2">
        <f t="shared" si="229"/>
        <v>3179.1293750000004</v>
      </c>
      <c r="N1516" s="2">
        <f t="shared" si="234"/>
        <v>3226.720069444445</v>
      </c>
      <c r="O1516" s="4" t="str">
        <f t="shared" si="235"/>
        <v>卖</v>
      </c>
      <c r="P1516" s="4">
        <f t="shared" si="231"/>
        <v>1</v>
      </c>
      <c r="Q1516" s="3">
        <f>IF(O1515="买",E1516/E1515-1,0)-IF(P1516=1,计算结果!B$17,0)</f>
        <v>-1.0070391390874955E-2</v>
      </c>
      <c r="R1516" s="2">
        <f t="shared" si="232"/>
        <v>5.7617528059998966</v>
      </c>
      <c r="S1516" s="3">
        <f>1-R1516/MAX(R$2:R1516)</f>
        <v>0.10539373490008919</v>
      </c>
    </row>
    <row r="1517" spans="1:19" x14ac:dyDescent="0.15">
      <c r="A1517" s="1">
        <v>40634</v>
      </c>
      <c r="B1517">
        <v>3227.56</v>
      </c>
      <c r="C1517">
        <v>3272.77</v>
      </c>
      <c r="D1517">
        <v>3220.91</v>
      </c>
      <c r="E1517" s="2">
        <v>3272.73</v>
      </c>
      <c r="F1517" s="16">
        <v>86711549952</v>
      </c>
      <c r="G1517" s="3">
        <f t="shared" si="230"/>
        <v>1.5338365458894554E-2</v>
      </c>
      <c r="H1517" s="3">
        <f>1-E1517/MAX(E$2:E1517)</f>
        <v>0.44314809773361463</v>
      </c>
      <c r="I1517" s="2">
        <f t="shared" si="233"/>
        <v>3250.7000000000003</v>
      </c>
      <c r="J1517" s="2">
        <f t="shared" si="236"/>
        <v>3265.855</v>
      </c>
      <c r="K1517" s="2">
        <f t="shared" si="237"/>
        <v>3246.1900000000005</v>
      </c>
      <c r="L1517" s="2">
        <f t="shared" si="238"/>
        <v>3258.2670833333327</v>
      </c>
      <c r="M1517" s="2">
        <f t="shared" si="229"/>
        <v>3185.276875</v>
      </c>
      <c r="N1517" s="2">
        <f t="shared" si="234"/>
        <v>3229.911319444444</v>
      </c>
      <c r="O1517" s="4" t="str">
        <f t="shared" si="235"/>
        <v>买</v>
      </c>
      <c r="P1517" s="4">
        <f t="shared" si="231"/>
        <v>1</v>
      </c>
      <c r="Q1517" s="3">
        <f>IF(O1516="买",E1517/E1516-1,0)-IF(P1517=1,计算结果!B$17,0)</f>
        <v>0</v>
      </c>
      <c r="R1517" s="2">
        <f t="shared" si="232"/>
        <v>5.7617528059998966</v>
      </c>
      <c r="S1517" s="3">
        <f>1-R1517/MAX(R$2:R1517)</f>
        <v>0.10539373490008919</v>
      </c>
    </row>
    <row r="1518" spans="1:19" x14ac:dyDescent="0.15">
      <c r="A1518" s="1">
        <v>40639</v>
      </c>
      <c r="B1518">
        <v>3269.19</v>
      </c>
      <c r="C1518">
        <v>3315.3</v>
      </c>
      <c r="D1518">
        <v>3268.76</v>
      </c>
      <c r="E1518" s="2">
        <v>3311.07</v>
      </c>
      <c r="F1518" s="16">
        <v>143030091776</v>
      </c>
      <c r="G1518" s="3">
        <f t="shared" si="230"/>
        <v>1.1714990237508216E-2</v>
      </c>
      <c r="H1518" s="3">
        <f>1-E1518/MAX(E$2:E1518)</f>
        <v>0.43662458313482611</v>
      </c>
      <c r="I1518" s="2">
        <f t="shared" si="233"/>
        <v>3269.03</v>
      </c>
      <c r="J1518" s="2">
        <f t="shared" si="236"/>
        <v>3268.6200000000003</v>
      </c>
      <c r="K1518" s="2">
        <f t="shared" si="237"/>
        <v>3255.6875000000005</v>
      </c>
      <c r="L1518" s="2">
        <f t="shared" si="238"/>
        <v>3260.6079166666664</v>
      </c>
      <c r="M1518" s="2">
        <f t="shared" si="229"/>
        <v>3190.8231250000008</v>
      </c>
      <c r="N1518" s="2">
        <f t="shared" si="234"/>
        <v>3235.7061805555554</v>
      </c>
      <c r="O1518" s="4" t="str">
        <f t="shared" si="235"/>
        <v>买</v>
      </c>
      <c r="P1518" s="4" t="str">
        <f t="shared" si="231"/>
        <v/>
      </c>
      <c r="Q1518" s="3">
        <f>IF(O1517="买",E1518/E1517-1,0)-IF(P1518=1,计算结果!B$17,0)</f>
        <v>1.1714990237508216E-2</v>
      </c>
      <c r="R1518" s="2">
        <f t="shared" si="232"/>
        <v>5.829251683873121</v>
      </c>
      <c r="S1518" s="3">
        <f>1-R1518/MAX(R$2:R1518)</f>
        <v>9.4913431238030088E-2</v>
      </c>
    </row>
    <row r="1519" spans="1:19" x14ac:dyDescent="0.15">
      <c r="A1519" s="1">
        <v>40640</v>
      </c>
      <c r="B1519">
        <v>3313.47</v>
      </c>
      <c r="C1519">
        <v>3330.8</v>
      </c>
      <c r="D1519">
        <v>3302.82</v>
      </c>
      <c r="E1519" s="2">
        <v>3324.42</v>
      </c>
      <c r="F1519" s="16">
        <v>112678584320</v>
      </c>
      <c r="G1519" s="3">
        <f t="shared" si="230"/>
        <v>4.0319292554973352E-3</v>
      </c>
      <c r="H1519" s="3">
        <f>1-E1519/MAX(E$2:E1519)</f>
        <v>0.43435309330973926</v>
      </c>
      <c r="I1519" s="2">
        <f t="shared" si="233"/>
        <v>3302.7400000000002</v>
      </c>
      <c r="J1519" s="2">
        <f t="shared" si="236"/>
        <v>3274.2616666666668</v>
      </c>
      <c r="K1519" s="2">
        <f t="shared" si="237"/>
        <v>3264.7483333333334</v>
      </c>
      <c r="L1519" s="2">
        <f t="shared" si="238"/>
        <v>3263.9879166666674</v>
      </c>
      <c r="M1519" s="2">
        <f t="shared" si="229"/>
        <v>3198.7337500000008</v>
      </c>
      <c r="N1519" s="2">
        <f t="shared" si="234"/>
        <v>3242.4900000000002</v>
      </c>
      <c r="O1519" s="4" t="str">
        <f t="shared" si="235"/>
        <v>买</v>
      </c>
      <c r="P1519" s="4" t="str">
        <f t="shared" si="231"/>
        <v/>
      </c>
      <c r="Q1519" s="3">
        <f>IF(O1518="买",E1519/E1518-1,0)-IF(P1519=1,计算结果!B$17,0)</f>
        <v>4.0319292554973352E-3</v>
      </c>
      <c r="R1519" s="2">
        <f t="shared" si="232"/>
        <v>5.8527548142749861</v>
      </c>
      <c r="S1519" s="3">
        <f>1-R1519/MAX(R$2:R1519)</f>
        <v>9.1264186222680954E-2</v>
      </c>
    </row>
    <row r="1520" spans="1:19" x14ac:dyDescent="0.15">
      <c r="A1520" s="1">
        <v>40641</v>
      </c>
      <c r="B1520">
        <v>3321.54</v>
      </c>
      <c r="C1520">
        <v>3353.89</v>
      </c>
      <c r="D1520">
        <v>3314.09</v>
      </c>
      <c r="E1520" s="2">
        <v>3353.36</v>
      </c>
      <c r="F1520" s="16">
        <v>107329314816</v>
      </c>
      <c r="G1520" s="3">
        <f t="shared" si="230"/>
        <v>8.7052779131397973E-3</v>
      </c>
      <c r="H1520" s="3">
        <f>1-E1520/MAX(E$2:E1520)</f>
        <v>0.4294289797862928</v>
      </c>
      <c r="I1520" s="2">
        <f t="shared" si="233"/>
        <v>3329.6166666666668</v>
      </c>
      <c r="J1520" s="2">
        <f t="shared" si="236"/>
        <v>3290.1583333333333</v>
      </c>
      <c r="K1520" s="2">
        <f t="shared" si="237"/>
        <v>3276.9358333333334</v>
      </c>
      <c r="L1520" s="2">
        <f t="shared" si="238"/>
        <v>3269.4729166666675</v>
      </c>
      <c r="M1520" s="2">
        <f t="shared" si="229"/>
        <v>3206.4400000000005</v>
      </c>
      <c r="N1520" s="2">
        <f t="shared" si="234"/>
        <v>3250.9495833333335</v>
      </c>
      <c r="O1520" s="4" t="str">
        <f t="shared" si="235"/>
        <v>买</v>
      </c>
      <c r="P1520" s="4" t="str">
        <f t="shared" si="231"/>
        <v/>
      </c>
      <c r="Q1520" s="3">
        <f>IF(O1519="买",E1520/E1519-1,0)-IF(P1520=1,计算结果!B$17,0)</f>
        <v>8.7052779131397973E-3</v>
      </c>
      <c r="R1520" s="2">
        <f t="shared" si="232"/>
        <v>5.9037046714907166</v>
      </c>
      <c r="S1520" s="3">
        <f>1-R1520/MAX(R$2:R1520)</f>
        <v>8.3353388414126206E-2</v>
      </c>
    </row>
    <row r="1521" spans="1:19" x14ac:dyDescent="0.15">
      <c r="A1521" s="1">
        <v>40644</v>
      </c>
      <c r="B1521">
        <v>3363.37</v>
      </c>
      <c r="C1521">
        <v>3380.53</v>
      </c>
      <c r="D1521">
        <v>3331.17</v>
      </c>
      <c r="E1521" s="2">
        <v>3333.43</v>
      </c>
      <c r="F1521" s="16">
        <v>141974388736</v>
      </c>
      <c r="G1521" s="3">
        <f t="shared" si="230"/>
        <v>-5.9432926974736233E-3</v>
      </c>
      <c r="H1521" s="3">
        <f>1-E1521/MAX(E$2:E1521)</f>
        <v>0.43282005036411897</v>
      </c>
      <c r="I1521" s="2">
        <f t="shared" si="233"/>
        <v>3337.07</v>
      </c>
      <c r="J1521" s="2">
        <f t="shared" si="236"/>
        <v>3303.0499999999997</v>
      </c>
      <c r="K1521" s="2">
        <f t="shared" si="237"/>
        <v>3286.1416666666669</v>
      </c>
      <c r="L1521" s="2">
        <f t="shared" si="238"/>
        <v>3272.0879166666668</v>
      </c>
      <c r="M1521" s="2">
        <f t="shared" si="229"/>
        <v>3214.34</v>
      </c>
      <c r="N1521" s="2">
        <f t="shared" si="234"/>
        <v>3257.5231944444445</v>
      </c>
      <c r="O1521" s="4" t="str">
        <f t="shared" si="235"/>
        <v>买</v>
      </c>
      <c r="P1521" s="4" t="str">
        <f t="shared" si="231"/>
        <v/>
      </c>
      <c r="Q1521" s="3">
        <f>IF(O1520="买",E1521/E1520-1,0)-IF(P1521=1,计算结果!B$17,0)</f>
        <v>-5.9432926974736233E-3</v>
      </c>
      <c r="R1521" s="2">
        <f t="shared" si="232"/>
        <v>5.8686172266286052</v>
      </c>
      <c r="S1521" s="3">
        <f>1-R1521/MAX(R$2:R1521)</f>
        <v>8.8801287526928396E-2</v>
      </c>
    </row>
    <row r="1522" spans="1:19" x14ac:dyDescent="0.15">
      <c r="A1522" s="1">
        <v>40645</v>
      </c>
      <c r="B1522">
        <v>3324.75</v>
      </c>
      <c r="C1522">
        <v>3350.16</v>
      </c>
      <c r="D1522">
        <v>3307.48</v>
      </c>
      <c r="E1522" s="2">
        <v>3326.77</v>
      </c>
      <c r="F1522" s="16">
        <v>122863558656</v>
      </c>
      <c r="G1522" s="3">
        <f t="shared" si="230"/>
        <v>-1.99794205968018E-3</v>
      </c>
      <c r="H1522" s="3">
        <f>1-E1522/MAX(E$2:E1522)</f>
        <v>0.43395324304090377</v>
      </c>
      <c r="I1522" s="2">
        <f t="shared" si="233"/>
        <v>3337.853333333333</v>
      </c>
      <c r="J1522" s="2">
        <f t="shared" si="236"/>
        <v>3320.2966666666671</v>
      </c>
      <c r="K1522" s="2">
        <f t="shared" si="237"/>
        <v>3291.2949999999996</v>
      </c>
      <c r="L1522" s="2">
        <f t="shared" si="238"/>
        <v>3271.7654166666671</v>
      </c>
      <c r="M1522" s="2">
        <f t="shared" ref="M1522:M1585" si="239">AVERAGE(E1475:E1522)</f>
        <v>3222.4258333333332</v>
      </c>
      <c r="N1522" s="2">
        <f t="shared" si="234"/>
        <v>3261.8287500000001</v>
      </c>
      <c r="O1522" s="4" t="str">
        <f t="shared" si="235"/>
        <v>买</v>
      </c>
      <c r="P1522" s="4" t="str">
        <f t="shared" si="231"/>
        <v/>
      </c>
      <c r="Q1522" s="3">
        <f>IF(O1521="买",E1522/E1521-1,0)-IF(P1522=1,计算结果!B$17,0)</f>
        <v>-1.99794205968018E-3</v>
      </c>
      <c r="R1522" s="2">
        <f t="shared" si="232"/>
        <v>5.8568920694393602</v>
      </c>
      <c r="S1522" s="3">
        <f>1-R1522/MAX(R$2:R1522)</f>
        <v>9.0621809759304783E-2</v>
      </c>
    </row>
    <row r="1523" spans="1:19" x14ac:dyDescent="0.15">
      <c r="A1523" s="1">
        <v>40646</v>
      </c>
      <c r="B1523">
        <v>3311.32</v>
      </c>
      <c r="C1523">
        <v>3372.03</v>
      </c>
      <c r="D1523">
        <v>3296.51</v>
      </c>
      <c r="E1523" s="2">
        <v>3372.03</v>
      </c>
      <c r="F1523" s="16">
        <v>108305235968</v>
      </c>
      <c r="G1523" s="3">
        <f t="shared" si="230"/>
        <v>1.3604787827231846E-2</v>
      </c>
      <c r="H1523" s="3">
        <f>1-E1523/MAX(E$2:E1523)</f>
        <v>0.42625229701218259</v>
      </c>
      <c r="I1523" s="2">
        <f t="shared" si="233"/>
        <v>3344.0766666666664</v>
      </c>
      <c r="J1523" s="2">
        <f t="shared" si="236"/>
        <v>3336.8466666666664</v>
      </c>
      <c r="K1523" s="2">
        <f t="shared" si="237"/>
        <v>3301.3508333333334</v>
      </c>
      <c r="L1523" s="2">
        <f t="shared" si="238"/>
        <v>3273.2058333333334</v>
      </c>
      <c r="M1523" s="2">
        <f t="shared" si="239"/>
        <v>3230.6258333333335</v>
      </c>
      <c r="N1523" s="2">
        <f t="shared" si="234"/>
        <v>3268.3941666666669</v>
      </c>
      <c r="O1523" s="4" t="str">
        <f t="shared" si="235"/>
        <v>买</v>
      </c>
      <c r="P1523" s="4" t="str">
        <f t="shared" si="231"/>
        <v/>
      </c>
      <c r="Q1523" s="3">
        <f>IF(O1522="买",E1523/E1522-1,0)-IF(P1523=1,计算结果!B$17,0)</f>
        <v>1.3604787827231846E-2</v>
      </c>
      <c r="R1523" s="2">
        <f t="shared" si="232"/>
        <v>5.9365738433710797</v>
      </c>
      <c r="S1523" s="3">
        <f>1-R1523/MAX(R$2:R1523)</f>
        <v>7.8249912426368029E-2</v>
      </c>
    </row>
    <row r="1524" spans="1:19" x14ac:dyDescent="0.15">
      <c r="A1524" s="1">
        <v>40647</v>
      </c>
      <c r="B1524">
        <v>3374.32</v>
      </c>
      <c r="C1524">
        <v>3378.7</v>
      </c>
      <c r="D1524">
        <v>3347.49</v>
      </c>
      <c r="E1524" s="2">
        <v>3353.56</v>
      </c>
      <c r="F1524" s="16">
        <v>107491229696</v>
      </c>
      <c r="G1524" s="3">
        <f t="shared" si="230"/>
        <v>-5.4774127157825037E-3</v>
      </c>
      <c r="H1524" s="3">
        <f>1-E1524/MAX(E$2:E1524)</f>
        <v>0.42939494997617911</v>
      </c>
      <c r="I1524" s="2">
        <f t="shared" si="233"/>
        <v>3350.7866666666669</v>
      </c>
      <c r="J1524" s="2">
        <f t="shared" si="236"/>
        <v>3343.9283333333337</v>
      </c>
      <c r="K1524" s="2">
        <f t="shared" si="237"/>
        <v>3306.2741666666661</v>
      </c>
      <c r="L1524" s="2">
        <f t="shared" si="238"/>
        <v>3273.8183333333332</v>
      </c>
      <c r="M1524" s="2">
        <f t="shared" si="239"/>
        <v>3237.4402083333334</v>
      </c>
      <c r="N1524" s="2">
        <f t="shared" si="234"/>
        <v>3272.5109027777776</v>
      </c>
      <c r="O1524" s="4" t="str">
        <f t="shared" si="235"/>
        <v>买</v>
      </c>
      <c r="P1524" s="4" t="str">
        <f t="shared" si="231"/>
        <v/>
      </c>
      <c r="Q1524" s="3">
        <f>IF(O1523="买",E1524/E1523-1,0)-IF(P1524=1,计算结果!B$17,0)</f>
        <v>-5.4774127157825037E-3</v>
      </c>
      <c r="R1524" s="2">
        <f t="shared" si="232"/>
        <v>5.9040567783132172</v>
      </c>
      <c r="S1524" s="3">
        <f>1-R1524/MAX(R$2:R1524)</f>
        <v>8.3298718076817546E-2</v>
      </c>
    </row>
    <row r="1525" spans="1:19" x14ac:dyDescent="0.15">
      <c r="A1525" s="1">
        <v>40648</v>
      </c>
      <c r="B1525">
        <v>3345.13</v>
      </c>
      <c r="C1525">
        <v>3378.11</v>
      </c>
      <c r="D1525">
        <v>3323.56</v>
      </c>
      <c r="E1525" s="2">
        <v>3358.94</v>
      </c>
      <c r="F1525" s="16">
        <v>98934571008</v>
      </c>
      <c r="G1525" s="3">
        <f t="shared" si="230"/>
        <v>1.6042653180501354E-3</v>
      </c>
      <c r="H1525" s="3">
        <f>1-E1525/MAX(E$2:E1525)</f>
        <v>0.4284795480841217</v>
      </c>
      <c r="I1525" s="2">
        <f t="shared" si="233"/>
        <v>3361.51</v>
      </c>
      <c r="J1525" s="2">
        <f t="shared" si="236"/>
        <v>3349.6816666666668</v>
      </c>
      <c r="K1525" s="2">
        <f t="shared" si="237"/>
        <v>3311.9716666666668</v>
      </c>
      <c r="L1525" s="2">
        <f t="shared" si="238"/>
        <v>3277.0966666666668</v>
      </c>
      <c r="M1525" s="2">
        <f t="shared" si="239"/>
        <v>3244.1527083333331</v>
      </c>
      <c r="N1525" s="2">
        <f t="shared" si="234"/>
        <v>3277.7403472222227</v>
      </c>
      <c r="O1525" s="4" t="str">
        <f t="shared" si="235"/>
        <v>买</v>
      </c>
      <c r="P1525" s="4" t="str">
        <f t="shared" si="231"/>
        <v/>
      </c>
      <c r="Q1525" s="3">
        <f>IF(O1524="买",E1525/E1524-1,0)-IF(P1525=1,计算结果!B$17,0)</f>
        <v>1.6042653180501354E-3</v>
      </c>
      <c r="R1525" s="2">
        <f t="shared" si="232"/>
        <v>5.9135284518384639</v>
      </c>
      <c r="S1525" s="3">
        <f>1-R1525/MAX(R$2:R1525)</f>
        <v>8.1828086003216005E-2</v>
      </c>
    </row>
    <row r="1526" spans="1:19" x14ac:dyDescent="0.15">
      <c r="A1526" s="1">
        <v>40651</v>
      </c>
      <c r="B1526">
        <v>3346.15</v>
      </c>
      <c r="C1526">
        <v>3372.9</v>
      </c>
      <c r="D1526">
        <v>3335.6</v>
      </c>
      <c r="E1526" s="2">
        <v>3359.44</v>
      </c>
      <c r="F1526" s="16">
        <v>107178229760</v>
      </c>
      <c r="G1526" s="3">
        <f t="shared" si="230"/>
        <v>1.4885648448625943E-4</v>
      </c>
      <c r="H1526" s="3">
        <f>1-E1526/MAX(E$2:E1526)</f>
        <v>0.42839447355883753</v>
      </c>
      <c r="I1526" s="2">
        <f t="shared" si="233"/>
        <v>3357.3133333333335</v>
      </c>
      <c r="J1526" s="2">
        <f t="shared" si="236"/>
        <v>3350.6949999999997</v>
      </c>
      <c r="K1526" s="2">
        <f t="shared" si="237"/>
        <v>3320.4266666666667</v>
      </c>
      <c r="L1526" s="2">
        <f t="shared" si="238"/>
        <v>3281.7658333333334</v>
      </c>
      <c r="M1526" s="2">
        <f t="shared" si="239"/>
        <v>3250.0470833333329</v>
      </c>
      <c r="N1526" s="2">
        <f t="shared" si="234"/>
        <v>3284.0798611111109</v>
      </c>
      <c r="O1526" s="4" t="str">
        <f t="shared" si="235"/>
        <v>买</v>
      </c>
      <c r="P1526" s="4" t="str">
        <f t="shared" si="231"/>
        <v/>
      </c>
      <c r="Q1526" s="3">
        <f>IF(O1525="买",E1526/E1525-1,0)-IF(P1526=1,计算结果!B$17,0)</f>
        <v>1.4885648448625943E-4</v>
      </c>
      <c r="R1526" s="2">
        <f t="shared" si="232"/>
        <v>5.9144087188947143</v>
      </c>
      <c r="S1526" s="3">
        <f>1-R1526/MAX(R$2:R1526)</f>
        <v>8.1691410159944411E-2</v>
      </c>
    </row>
    <row r="1527" spans="1:19" x14ac:dyDescent="0.15">
      <c r="A1527" s="1">
        <v>40652</v>
      </c>
      <c r="B1527">
        <v>3334.91</v>
      </c>
      <c r="C1527">
        <v>3334.91</v>
      </c>
      <c r="D1527">
        <v>3290.74</v>
      </c>
      <c r="E1527" s="2">
        <v>3295.81</v>
      </c>
      <c r="F1527" s="16">
        <v>104368979968</v>
      </c>
      <c r="G1527" s="3">
        <f t="shared" si="230"/>
        <v>-1.8940656776129439E-2</v>
      </c>
      <c r="H1527" s="3">
        <f>1-E1527/MAX(E$2:E1527)</f>
        <v>0.43922105764649833</v>
      </c>
      <c r="I1527" s="2">
        <f t="shared" si="233"/>
        <v>3338.0633333333335</v>
      </c>
      <c r="J1527" s="2">
        <f t="shared" si="236"/>
        <v>3344.4250000000006</v>
      </c>
      <c r="K1527" s="2">
        <f t="shared" si="237"/>
        <v>3323.7374999999997</v>
      </c>
      <c r="L1527" s="2">
        <f t="shared" si="238"/>
        <v>3283.13625</v>
      </c>
      <c r="M1527" s="2">
        <f t="shared" si="239"/>
        <v>3254.5997916666661</v>
      </c>
      <c r="N1527" s="2">
        <f t="shared" si="234"/>
        <v>3287.1578472222222</v>
      </c>
      <c r="O1527" s="4" t="str">
        <f t="shared" si="235"/>
        <v>买</v>
      </c>
      <c r="P1527" s="4" t="str">
        <f t="shared" si="231"/>
        <v/>
      </c>
      <c r="Q1527" s="3">
        <f>IF(O1526="买",E1527/E1526-1,0)-IF(P1527=1,计算结果!B$17,0)</f>
        <v>-1.8940656776129439E-2</v>
      </c>
      <c r="R1527" s="2">
        <f t="shared" si="232"/>
        <v>5.8023859333163825</v>
      </c>
      <c r="S1527" s="3">
        <f>1-R1527/MAX(R$2:R1527)</f>
        <v>9.9084777974676297E-2</v>
      </c>
    </row>
    <row r="1528" spans="1:19" x14ac:dyDescent="0.15">
      <c r="A1528" s="1">
        <v>40653</v>
      </c>
      <c r="B1528">
        <v>3300.42</v>
      </c>
      <c r="C1528">
        <v>3311.73</v>
      </c>
      <c r="D1528">
        <v>3281.83</v>
      </c>
      <c r="E1528" s="2">
        <v>3295.76</v>
      </c>
      <c r="F1528" s="16">
        <v>93667139584</v>
      </c>
      <c r="G1528" s="3">
        <f t="shared" si="230"/>
        <v>-1.5170777441619876E-5</v>
      </c>
      <c r="H1528" s="3">
        <f>1-E1528/MAX(E$2:E1528)</f>
        <v>0.43922956509902666</v>
      </c>
      <c r="I1528" s="2">
        <f t="shared" si="233"/>
        <v>3317.0033333333336</v>
      </c>
      <c r="J1528" s="2">
        <f t="shared" si="236"/>
        <v>3339.2566666666667</v>
      </c>
      <c r="K1528" s="2">
        <f t="shared" si="237"/>
        <v>3329.7766666666666</v>
      </c>
      <c r="L1528" s="2">
        <f t="shared" si="238"/>
        <v>3286.9612499999998</v>
      </c>
      <c r="M1528" s="2">
        <f t="shared" si="239"/>
        <v>3259.9083333333333</v>
      </c>
      <c r="N1528" s="2">
        <f t="shared" si="234"/>
        <v>3292.2154166666664</v>
      </c>
      <c r="O1528" s="4" t="str">
        <f t="shared" si="235"/>
        <v>买</v>
      </c>
      <c r="P1528" s="4" t="str">
        <f t="shared" si="231"/>
        <v/>
      </c>
      <c r="Q1528" s="3">
        <f>IF(O1527="买",E1528/E1527-1,0)-IF(P1528=1,计算结果!B$17,0)</f>
        <v>-1.5170777441619876E-5</v>
      </c>
      <c r="R1528" s="2">
        <f t="shared" si="232"/>
        <v>5.8022979066107574</v>
      </c>
      <c r="S1528" s="3">
        <f>1-R1528/MAX(R$2:R1528)</f>
        <v>9.909844555900349E-2</v>
      </c>
    </row>
    <row r="1529" spans="1:19" x14ac:dyDescent="0.15">
      <c r="A1529" s="1">
        <v>40654</v>
      </c>
      <c r="B1529">
        <v>3312.27</v>
      </c>
      <c r="C1529">
        <v>3330.24</v>
      </c>
      <c r="D1529">
        <v>3301.94</v>
      </c>
      <c r="E1529" s="2">
        <v>3317.37</v>
      </c>
      <c r="F1529" s="16">
        <v>96739131392</v>
      </c>
      <c r="G1529" s="3">
        <f t="shared" si="230"/>
        <v>6.5569094837001352E-3</v>
      </c>
      <c r="H1529" s="3">
        <f>1-E1529/MAX(E$2:E1529)</f>
        <v>0.43555264411624584</v>
      </c>
      <c r="I1529" s="2">
        <f t="shared" si="233"/>
        <v>3302.9799999999996</v>
      </c>
      <c r="J1529" s="2">
        <f t="shared" si="236"/>
        <v>3330.146666666667</v>
      </c>
      <c r="K1529" s="2">
        <f t="shared" si="237"/>
        <v>3333.4966666666664</v>
      </c>
      <c r="L1529" s="2">
        <f t="shared" si="238"/>
        <v>3289.8433333333328</v>
      </c>
      <c r="M1529" s="2">
        <f t="shared" si="239"/>
        <v>3264.3502083333333</v>
      </c>
      <c r="N1529" s="2">
        <f t="shared" si="234"/>
        <v>3295.8967361111113</v>
      </c>
      <c r="O1529" s="4" t="str">
        <f t="shared" si="235"/>
        <v>买</v>
      </c>
      <c r="P1529" s="4" t="str">
        <f t="shared" si="231"/>
        <v/>
      </c>
      <c r="Q1529" s="3">
        <f>IF(O1528="买",E1529/E1528-1,0)-IF(P1529=1,计算结果!B$17,0)</f>
        <v>6.5569094837001352E-3</v>
      </c>
      <c r="R1529" s="2">
        <f t="shared" si="232"/>
        <v>5.8403430487818673</v>
      </c>
      <c r="S1529" s="3">
        <f>1-R1529/MAX(R$2:R1529)</f>
        <v>9.3191315612809023E-2</v>
      </c>
    </row>
    <row r="1530" spans="1:19" x14ac:dyDescent="0.15">
      <c r="A1530" s="1">
        <v>40655</v>
      </c>
      <c r="B1530">
        <v>3317.08</v>
      </c>
      <c r="C1530">
        <v>3325.46</v>
      </c>
      <c r="D1530">
        <v>3291.64</v>
      </c>
      <c r="E1530" s="2">
        <v>3299.94</v>
      </c>
      <c r="F1530" s="16">
        <v>83528335360</v>
      </c>
      <c r="G1530" s="3">
        <f t="shared" si="230"/>
        <v>-5.254162182692812E-3</v>
      </c>
      <c r="H1530" s="3">
        <f>1-E1530/MAX(E$2:E1530)</f>
        <v>0.43851834206765128</v>
      </c>
      <c r="I1530" s="2">
        <f t="shared" si="233"/>
        <v>3304.3566666666666</v>
      </c>
      <c r="J1530" s="2">
        <f t="shared" si="236"/>
        <v>3321.2099999999996</v>
      </c>
      <c r="K1530" s="2">
        <f t="shared" si="237"/>
        <v>3332.5691666666676</v>
      </c>
      <c r="L1530" s="2">
        <f t="shared" si="238"/>
        <v>3294.1283333333326</v>
      </c>
      <c r="M1530" s="2">
        <f t="shared" si="239"/>
        <v>3268.0789583333335</v>
      </c>
      <c r="N1530" s="2">
        <f t="shared" si="234"/>
        <v>3298.2588194444447</v>
      </c>
      <c r="O1530" s="4" t="str">
        <f t="shared" si="235"/>
        <v>买</v>
      </c>
      <c r="P1530" s="4" t="str">
        <f t="shared" si="231"/>
        <v/>
      </c>
      <c r="Q1530" s="3">
        <f>IF(O1529="买",E1530/E1529-1,0)-IF(P1530=1,计算结果!B$17,0)</f>
        <v>-5.254162182692812E-3</v>
      </c>
      <c r="R1530" s="2">
        <f t="shared" si="232"/>
        <v>5.8096569392010045</v>
      </c>
      <c r="S1530" s="3">
        <f>1-R1530/MAX(R$2:R1530)</f>
        <v>9.7955835509253686E-2</v>
      </c>
    </row>
    <row r="1531" spans="1:19" x14ac:dyDescent="0.15">
      <c r="A1531" s="1">
        <v>40658</v>
      </c>
      <c r="B1531">
        <v>3292.48</v>
      </c>
      <c r="C1531">
        <v>3292.48</v>
      </c>
      <c r="D1531">
        <v>3247.69</v>
      </c>
      <c r="E1531" s="2">
        <v>3249.57</v>
      </c>
      <c r="F1531" s="16">
        <v>98455879680</v>
      </c>
      <c r="G1531" s="3">
        <f t="shared" si="230"/>
        <v>-1.526391388934345E-2</v>
      </c>
      <c r="H1531" s="3">
        <f>1-E1531/MAX(E$2:E1531)</f>
        <v>0.44708874974477641</v>
      </c>
      <c r="I1531" s="2">
        <f t="shared" si="233"/>
        <v>3288.9599999999996</v>
      </c>
      <c r="J1531" s="2">
        <f t="shared" si="236"/>
        <v>3302.9816666666666</v>
      </c>
      <c r="K1531" s="2">
        <f t="shared" si="237"/>
        <v>3326.3316666666669</v>
      </c>
      <c r="L1531" s="2">
        <f t="shared" si="238"/>
        <v>3295.5400000000004</v>
      </c>
      <c r="M1531" s="2">
        <f t="shared" si="239"/>
        <v>3268.7129166666673</v>
      </c>
      <c r="N1531" s="2">
        <f t="shared" si="234"/>
        <v>3296.8615277777785</v>
      </c>
      <c r="O1531" s="4" t="str">
        <f t="shared" si="235"/>
        <v>卖</v>
      </c>
      <c r="P1531" s="4">
        <f t="shared" si="231"/>
        <v>1</v>
      </c>
      <c r="Q1531" s="3">
        <f>IF(O1530="买",E1531/E1530-1,0)-IF(P1531=1,计算结果!B$17,0)</f>
        <v>-1.526391388934345E-2</v>
      </c>
      <c r="R1531" s="2">
        <f t="shared" si="232"/>
        <v>5.7209788359544138</v>
      </c>
      <c r="S1531" s="3">
        <f>1-R1531/MAX(R$2:R1531)</f>
        <v>0.11172455996042518</v>
      </c>
    </row>
    <row r="1532" spans="1:19" x14ac:dyDescent="0.15">
      <c r="A1532" s="1">
        <v>40659</v>
      </c>
      <c r="B1532">
        <v>3242.53</v>
      </c>
      <c r="C1532">
        <v>3257.8</v>
      </c>
      <c r="D1532">
        <v>3216.21</v>
      </c>
      <c r="E1532" s="2">
        <v>3230.96</v>
      </c>
      <c r="F1532" s="16">
        <v>76696854528</v>
      </c>
      <c r="G1532" s="3">
        <f t="shared" si="230"/>
        <v>-5.7269115606065624E-3</v>
      </c>
      <c r="H1532" s="3">
        <f>1-E1532/MAX(E$2:E1532)</f>
        <v>0.45025522357585246</v>
      </c>
      <c r="I1532" s="2">
        <f t="shared" si="233"/>
        <v>3260.1566666666672</v>
      </c>
      <c r="J1532" s="2">
        <f t="shared" si="236"/>
        <v>3281.5683333333332</v>
      </c>
      <c r="K1532" s="2">
        <f t="shared" si="237"/>
        <v>3316.1316666666662</v>
      </c>
      <c r="L1532" s="2">
        <f t="shared" si="238"/>
        <v>3296.5337500000005</v>
      </c>
      <c r="M1532" s="2">
        <f t="shared" si="239"/>
        <v>3268.9897916666669</v>
      </c>
      <c r="N1532" s="2">
        <f t="shared" si="234"/>
        <v>3293.8850694444445</v>
      </c>
      <c r="O1532" s="4" t="str">
        <f t="shared" si="235"/>
        <v>卖</v>
      </c>
      <c r="P1532" s="4" t="str">
        <f t="shared" si="231"/>
        <v/>
      </c>
      <c r="Q1532" s="3">
        <f>IF(O1531="买",E1532/E1531-1,0)-IF(P1532=1,计算结果!B$17,0)</f>
        <v>0</v>
      </c>
      <c r="R1532" s="2">
        <f t="shared" si="232"/>
        <v>5.7209788359544138</v>
      </c>
      <c r="S1532" s="3">
        <f>1-R1532/MAX(R$2:R1532)</f>
        <v>0.11172455996042518</v>
      </c>
    </row>
    <row r="1533" spans="1:19" x14ac:dyDescent="0.15">
      <c r="A1533" s="1">
        <v>40660</v>
      </c>
      <c r="B1533">
        <v>3242.62</v>
      </c>
      <c r="C1533">
        <v>3256.41</v>
      </c>
      <c r="D1533">
        <v>3189.04</v>
      </c>
      <c r="E1533" s="2">
        <v>3209.5</v>
      </c>
      <c r="F1533" s="16">
        <v>75111243776</v>
      </c>
      <c r="G1533" s="3">
        <f t="shared" si="230"/>
        <v>-6.6419887587589876E-3</v>
      </c>
      <c r="H1533" s="3">
        <f>1-E1533/MAX(E$2:E1533)</f>
        <v>0.45390662220104805</v>
      </c>
      <c r="I1533" s="2">
        <f t="shared" si="233"/>
        <v>3230.01</v>
      </c>
      <c r="J1533" s="2">
        <f t="shared" si="236"/>
        <v>3267.1833333333329</v>
      </c>
      <c r="K1533" s="2">
        <f t="shared" si="237"/>
        <v>3305.8041666666668</v>
      </c>
      <c r="L1533" s="2">
        <f t="shared" si="238"/>
        <v>3295.9729166666675</v>
      </c>
      <c r="M1533" s="2">
        <f t="shared" si="239"/>
        <v>3268.1766666666663</v>
      </c>
      <c r="N1533" s="2">
        <f t="shared" si="234"/>
        <v>3289.9845833333334</v>
      </c>
      <c r="O1533" s="4" t="str">
        <f t="shared" si="235"/>
        <v>卖</v>
      </c>
      <c r="P1533" s="4" t="str">
        <f t="shared" si="231"/>
        <v/>
      </c>
      <c r="Q1533" s="3">
        <f>IF(O1532="买",E1533/E1532-1,0)-IF(P1533=1,计算结果!B$17,0)</f>
        <v>0</v>
      </c>
      <c r="R1533" s="2">
        <f t="shared" si="232"/>
        <v>5.7209788359544138</v>
      </c>
      <c r="S1533" s="3">
        <f>1-R1533/MAX(R$2:R1533)</f>
        <v>0.11172455996042518</v>
      </c>
    </row>
    <row r="1534" spans="1:19" x14ac:dyDescent="0.15">
      <c r="A1534" s="1">
        <v>40661</v>
      </c>
      <c r="B1534">
        <v>3224.41</v>
      </c>
      <c r="C1534">
        <v>3237.19</v>
      </c>
      <c r="D1534">
        <v>3160.41</v>
      </c>
      <c r="E1534" s="2">
        <v>3161.78</v>
      </c>
      <c r="F1534" s="16">
        <v>79155830784</v>
      </c>
      <c r="G1534" s="3">
        <f t="shared" si="230"/>
        <v>-1.4868359557563382E-2</v>
      </c>
      <c r="H1534" s="3">
        <f>1-E1534/MAX(E$2:E1534)</f>
        <v>0.46202613489416722</v>
      </c>
      <c r="I1534" s="2">
        <f t="shared" si="233"/>
        <v>3200.7466666666664</v>
      </c>
      <c r="J1534" s="2">
        <f t="shared" si="236"/>
        <v>3244.853333333333</v>
      </c>
      <c r="K1534" s="2">
        <f t="shared" si="237"/>
        <v>3292.0549999999998</v>
      </c>
      <c r="L1534" s="2">
        <f t="shared" si="238"/>
        <v>3291.6750000000006</v>
      </c>
      <c r="M1534" s="2">
        <f t="shared" si="239"/>
        <v>3266.4239583333333</v>
      </c>
      <c r="N1534" s="2">
        <f t="shared" si="234"/>
        <v>3283.3846527777782</v>
      </c>
      <c r="O1534" s="4" t="str">
        <f t="shared" si="235"/>
        <v>卖</v>
      </c>
      <c r="P1534" s="4" t="str">
        <f t="shared" si="231"/>
        <v/>
      </c>
      <c r="Q1534" s="3">
        <f>IF(O1533="买",E1534/E1533-1,0)-IF(P1534=1,计算结果!B$17,0)</f>
        <v>0</v>
      </c>
      <c r="R1534" s="2">
        <f t="shared" si="232"/>
        <v>5.7209788359544138</v>
      </c>
      <c r="S1534" s="3">
        <f>1-R1534/MAX(R$2:R1534)</f>
        <v>0.11172455996042518</v>
      </c>
    </row>
    <row r="1535" spans="1:19" x14ac:dyDescent="0.15">
      <c r="A1535" s="1">
        <v>40662</v>
      </c>
      <c r="B1535">
        <v>3161.16</v>
      </c>
      <c r="C1535">
        <v>3193.6</v>
      </c>
      <c r="D1535">
        <v>3147.14</v>
      </c>
      <c r="E1535" s="2">
        <v>3192.72</v>
      </c>
      <c r="F1535" s="16">
        <v>63455813632</v>
      </c>
      <c r="G1535" s="3">
        <f t="shared" si="230"/>
        <v>9.7856270834781878E-3</v>
      </c>
      <c r="H1535" s="3">
        <f>1-E1535/MAX(E$2:E1535)</f>
        <v>0.4567617232695842</v>
      </c>
      <c r="I1535" s="2">
        <f t="shared" si="233"/>
        <v>3188</v>
      </c>
      <c r="J1535" s="2">
        <f t="shared" si="236"/>
        <v>3224.0783333333334</v>
      </c>
      <c r="K1535" s="2">
        <f t="shared" si="237"/>
        <v>3277.1124999999997</v>
      </c>
      <c r="L1535" s="2">
        <f t="shared" si="238"/>
        <v>3289.231666666667</v>
      </c>
      <c r="M1535" s="2">
        <f t="shared" si="239"/>
        <v>3266.0247916666663</v>
      </c>
      <c r="N1535" s="2">
        <f t="shared" si="234"/>
        <v>3277.456319444444</v>
      </c>
      <c r="O1535" s="4" t="str">
        <f t="shared" si="235"/>
        <v>卖</v>
      </c>
      <c r="P1535" s="4" t="str">
        <f t="shared" si="231"/>
        <v/>
      </c>
      <c r="Q1535" s="3">
        <f>IF(O1534="买",E1535/E1534-1,0)-IF(P1535=1,计算结果!B$17,0)</f>
        <v>0</v>
      </c>
      <c r="R1535" s="2">
        <f t="shared" si="232"/>
        <v>5.7209788359544138</v>
      </c>
      <c r="S1535" s="3">
        <f>1-R1535/MAX(R$2:R1535)</f>
        <v>0.11172455996042518</v>
      </c>
    </row>
    <row r="1536" spans="1:19" x14ac:dyDescent="0.15">
      <c r="A1536" s="1">
        <v>40666</v>
      </c>
      <c r="B1536">
        <v>3192.84</v>
      </c>
      <c r="C1536">
        <v>3212.05</v>
      </c>
      <c r="D1536">
        <v>3164.93</v>
      </c>
      <c r="E1536" s="2">
        <v>3211.13</v>
      </c>
      <c r="F1536" s="16">
        <v>64348987392</v>
      </c>
      <c r="G1536" s="3">
        <f t="shared" si="230"/>
        <v>5.7662432032876687E-3</v>
      </c>
      <c r="H1536" s="3">
        <f>1-E1536/MAX(E$2:E1536)</f>
        <v>0.45362927924862173</v>
      </c>
      <c r="I1536" s="2">
        <f t="shared" si="233"/>
        <v>3188.5433333333335</v>
      </c>
      <c r="J1536" s="2">
        <f t="shared" si="236"/>
        <v>3209.2766666666666</v>
      </c>
      <c r="K1536" s="2">
        <f t="shared" si="237"/>
        <v>3265.2433333333333</v>
      </c>
      <c r="L1536" s="2">
        <f t="shared" si="238"/>
        <v>3285.7587500000004</v>
      </c>
      <c r="M1536" s="2">
        <f t="shared" si="239"/>
        <v>3265.0502083333336</v>
      </c>
      <c r="N1536" s="2">
        <f t="shared" si="234"/>
        <v>3272.0174305555556</v>
      </c>
      <c r="O1536" s="4" t="str">
        <f t="shared" si="235"/>
        <v>卖</v>
      </c>
      <c r="P1536" s="4" t="str">
        <f t="shared" si="231"/>
        <v/>
      </c>
      <c r="Q1536" s="3">
        <f>IF(O1535="买",E1536/E1535-1,0)-IF(P1536=1,计算结果!B$17,0)</f>
        <v>0</v>
      </c>
      <c r="R1536" s="2">
        <f t="shared" si="232"/>
        <v>5.7209788359544138</v>
      </c>
      <c r="S1536" s="3">
        <f>1-R1536/MAX(R$2:R1536)</f>
        <v>0.11172455996042518</v>
      </c>
    </row>
    <row r="1537" spans="1:19" x14ac:dyDescent="0.15">
      <c r="A1537" s="1">
        <v>40667</v>
      </c>
      <c r="B1537">
        <v>3192.84</v>
      </c>
      <c r="C1537">
        <v>3193.45</v>
      </c>
      <c r="D1537">
        <v>3120.96</v>
      </c>
      <c r="E1537" s="2">
        <v>3129.03</v>
      </c>
      <c r="F1537" s="16">
        <v>83567656960</v>
      </c>
      <c r="G1537" s="3">
        <f t="shared" si="230"/>
        <v>-2.5567323652421425E-2</v>
      </c>
      <c r="H1537" s="3">
        <f>1-E1537/MAX(E$2:E1537)</f>
        <v>0.46759851630027904</v>
      </c>
      <c r="I1537" s="2">
        <f t="shared" si="233"/>
        <v>3177.626666666667</v>
      </c>
      <c r="J1537" s="2">
        <f t="shared" si="236"/>
        <v>3189.1866666666665</v>
      </c>
      <c r="K1537" s="2">
        <f t="shared" si="237"/>
        <v>3246.0841666666661</v>
      </c>
      <c r="L1537" s="2">
        <f t="shared" si="238"/>
        <v>3279.0279166666674</v>
      </c>
      <c r="M1537" s="2">
        <f t="shared" si="239"/>
        <v>3264.3304166666662</v>
      </c>
      <c r="N1537" s="2">
        <f t="shared" si="234"/>
        <v>3263.1474999999996</v>
      </c>
      <c r="O1537" s="4" t="str">
        <f t="shared" si="235"/>
        <v>卖</v>
      </c>
      <c r="P1537" s="4" t="str">
        <f t="shared" si="231"/>
        <v/>
      </c>
      <c r="Q1537" s="3">
        <f>IF(O1536="买",E1537/E1536-1,0)-IF(P1537=1,计算结果!B$17,0)</f>
        <v>0</v>
      </c>
      <c r="R1537" s="2">
        <f t="shared" si="232"/>
        <v>5.7209788359544138</v>
      </c>
      <c r="S1537" s="3">
        <f>1-R1537/MAX(R$2:R1537)</f>
        <v>0.11172455996042518</v>
      </c>
    </row>
    <row r="1538" spans="1:19" x14ac:dyDescent="0.15">
      <c r="A1538" s="1">
        <v>40668</v>
      </c>
      <c r="B1538">
        <v>3115</v>
      </c>
      <c r="C1538">
        <v>3136.9</v>
      </c>
      <c r="D1538">
        <v>3105.85</v>
      </c>
      <c r="E1538" s="2">
        <v>3126.12</v>
      </c>
      <c r="F1538" s="16">
        <v>63009374208</v>
      </c>
      <c r="G1538" s="3">
        <f t="shared" si="230"/>
        <v>-9.3000067113457874E-4</v>
      </c>
      <c r="H1538" s="3">
        <f>1-E1538/MAX(E$2:E1538)</f>
        <v>0.46809365003743275</v>
      </c>
      <c r="I1538" s="2">
        <f t="shared" si="233"/>
        <v>3155.4266666666663</v>
      </c>
      <c r="J1538" s="2">
        <f t="shared" si="236"/>
        <v>3171.7133333333336</v>
      </c>
      <c r="K1538" s="2">
        <f t="shared" si="237"/>
        <v>3226.6408333333334</v>
      </c>
      <c r="L1538" s="2">
        <f t="shared" si="238"/>
        <v>3273.5337500000005</v>
      </c>
      <c r="M1538" s="2">
        <f t="shared" si="239"/>
        <v>3263.3174999999992</v>
      </c>
      <c r="N1538" s="2">
        <f t="shared" si="234"/>
        <v>3254.4973611111109</v>
      </c>
      <c r="O1538" s="4" t="str">
        <f t="shared" si="235"/>
        <v>卖</v>
      </c>
      <c r="P1538" s="4" t="str">
        <f t="shared" si="231"/>
        <v/>
      </c>
      <c r="Q1538" s="3">
        <f>IF(O1537="买",E1538/E1537-1,0)-IF(P1538=1,计算结果!B$17,0)</f>
        <v>0</v>
      </c>
      <c r="R1538" s="2">
        <f t="shared" si="232"/>
        <v>5.7209788359544138</v>
      </c>
      <c r="S1538" s="3">
        <f>1-R1538/MAX(R$2:R1538)</f>
        <v>0.11172455996042518</v>
      </c>
    </row>
    <row r="1539" spans="1:19" x14ac:dyDescent="0.15">
      <c r="A1539" s="1">
        <v>40669</v>
      </c>
      <c r="B1539">
        <v>3093.81</v>
      </c>
      <c r="C1539">
        <v>3141.68</v>
      </c>
      <c r="D1539">
        <v>3083.91</v>
      </c>
      <c r="E1539" s="2">
        <v>3121.4</v>
      </c>
      <c r="F1539" s="16">
        <v>69747376128</v>
      </c>
      <c r="G1539" s="3">
        <f t="shared" ref="G1539:G1602" si="240">E1539/E1538-1</f>
        <v>-1.5098588665821699E-3</v>
      </c>
      <c r="H1539" s="3">
        <f>1-E1539/MAX(E$2:E1539)</f>
        <v>0.46889675355611515</v>
      </c>
      <c r="I1539" s="2">
        <f t="shared" si="233"/>
        <v>3125.5166666666664</v>
      </c>
      <c r="J1539" s="2">
        <f t="shared" si="236"/>
        <v>3157.0300000000007</v>
      </c>
      <c r="K1539" s="2">
        <f t="shared" si="237"/>
        <v>3212.1066666666666</v>
      </c>
      <c r="L1539" s="2">
        <f t="shared" si="238"/>
        <v>3267.9220833333329</v>
      </c>
      <c r="M1539" s="2">
        <f t="shared" si="239"/>
        <v>3261.8687499999992</v>
      </c>
      <c r="N1539" s="2">
        <f t="shared" si="234"/>
        <v>3247.2991666666662</v>
      </c>
      <c r="O1539" s="4" t="str">
        <f t="shared" si="235"/>
        <v>卖</v>
      </c>
      <c r="P1539" s="4" t="str">
        <f t="shared" si="231"/>
        <v/>
      </c>
      <c r="Q1539" s="3">
        <f>IF(O1538="买",E1539/E1538-1,0)-IF(P1539=1,计算结果!B$17,0)</f>
        <v>0</v>
      </c>
      <c r="R1539" s="2">
        <f t="shared" si="232"/>
        <v>5.7209788359544138</v>
      </c>
      <c r="S1539" s="3">
        <f>1-R1539/MAX(R$2:R1539)</f>
        <v>0.11172455996042518</v>
      </c>
    </row>
    <row r="1540" spans="1:19" x14ac:dyDescent="0.15">
      <c r="A1540" s="1">
        <v>40672</v>
      </c>
      <c r="B1540">
        <v>3126.26</v>
      </c>
      <c r="C1540">
        <v>3149.94</v>
      </c>
      <c r="D1540">
        <v>3118.14</v>
      </c>
      <c r="E1540" s="2">
        <v>3129.76</v>
      </c>
      <c r="F1540" s="16">
        <v>57287413760</v>
      </c>
      <c r="G1540" s="3">
        <f t="shared" si="240"/>
        <v>2.6782853847633348E-3</v>
      </c>
      <c r="H1540" s="3">
        <f>1-E1540/MAX(E$2:E1540)</f>
        <v>0.46747430749336416</v>
      </c>
      <c r="I1540" s="2">
        <f t="shared" si="233"/>
        <v>3125.76</v>
      </c>
      <c r="J1540" s="2">
        <f t="shared" si="236"/>
        <v>3151.6933333333332</v>
      </c>
      <c r="K1540" s="2">
        <f t="shared" si="237"/>
        <v>3198.2733333333331</v>
      </c>
      <c r="L1540" s="2">
        <f t="shared" si="238"/>
        <v>3264.0249999999996</v>
      </c>
      <c r="M1540" s="2">
        <f t="shared" si="239"/>
        <v>3260.4549999999999</v>
      </c>
      <c r="N1540" s="2">
        <f t="shared" si="234"/>
        <v>3240.9177777777772</v>
      </c>
      <c r="O1540" s="4" t="str">
        <f t="shared" si="235"/>
        <v>卖</v>
      </c>
      <c r="P1540" s="4" t="str">
        <f t="shared" ref="P1540:P1603" si="241">IF(O1539&lt;&gt;O1540,1,"")</f>
        <v/>
      </c>
      <c r="Q1540" s="3">
        <f>IF(O1539="买",E1540/E1539-1,0)-IF(P1540=1,计算结果!B$17,0)</f>
        <v>0</v>
      </c>
      <c r="R1540" s="2">
        <f t="shared" ref="R1540:R1603" si="242">IFERROR(R1539*(1+Q1540),R1539)</f>
        <v>5.7209788359544138</v>
      </c>
      <c r="S1540" s="3">
        <f>1-R1540/MAX(R$2:R1540)</f>
        <v>0.11172455996042518</v>
      </c>
    </row>
    <row r="1541" spans="1:19" x14ac:dyDescent="0.15">
      <c r="A1541" s="1">
        <v>40673</v>
      </c>
      <c r="B1541">
        <v>3135.15</v>
      </c>
      <c r="C1541">
        <v>3153.3</v>
      </c>
      <c r="D1541">
        <v>3121.75</v>
      </c>
      <c r="E1541" s="2">
        <v>3153.22</v>
      </c>
      <c r="F1541" s="16">
        <v>54931226624</v>
      </c>
      <c r="G1541" s="3">
        <f t="shared" si="240"/>
        <v>7.4957824242112281E-3</v>
      </c>
      <c r="H1541" s="3">
        <f>1-E1541/MAX(E$2:E1541)</f>
        <v>0.4634826107670319</v>
      </c>
      <c r="I1541" s="2">
        <f t="shared" ref="I1541:I1604" si="243">AVERAGE(E1539:E1541)</f>
        <v>3134.7933333333331</v>
      </c>
      <c r="J1541" s="2">
        <f t="shared" si="236"/>
        <v>3145.11</v>
      </c>
      <c r="K1541" s="2">
        <f t="shared" si="237"/>
        <v>3184.5941666666672</v>
      </c>
      <c r="L1541" s="2">
        <f t="shared" si="238"/>
        <v>3259.0454166666659</v>
      </c>
      <c r="M1541" s="2">
        <f t="shared" si="239"/>
        <v>3258.65625</v>
      </c>
      <c r="N1541" s="2">
        <f t="shared" ref="N1541:N1604" si="244">IFERROR(AVERAGE(K1541:M1541),"")</f>
        <v>3234.098611111111</v>
      </c>
      <c r="O1541" s="4" t="str">
        <f t="shared" ref="O1541:O1604" si="245">IF(E1541&gt;N1541,"买","卖")</f>
        <v>卖</v>
      </c>
      <c r="P1541" s="4" t="str">
        <f t="shared" si="241"/>
        <v/>
      </c>
      <c r="Q1541" s="3">
        <f>IF(O1540="买",E1541/E1540-1,0)-IF(P1541=1,计算结果!B$17,0)</f>
        <v>0</v>
      </c>
      <c r="R1541" s="2">
        <f t="shared" si="242"/>
        <v>5.7209788359544138</v>
      </c>
      <c r="S1541" s="3">
        <f>1-R1541/MAX(R$2:R1541)</f>
        <v>0.11172455996042518</v>
      </c>
    </row>
    <row r="1542" spans="1:19" x14ac:dyDescent="0.15">
      <c r="A1542" s="1">
        <v>40674</v>
      </c>
      <c r="B1542">
        <v>3153.65</v>
      </c>
      <c r="C1542">
        <v>3164.65</v>
      </c>
      <c r="D1542">
        <v>3127.49</v>
      </c>
      <c r="E1542" s="2">
        <v>3145.08</v>
      </c>
      <c r="F1542" s="16">
        <v>59507720192</v>
      </c>
      <c r="G1542" s="3">
        <f t="shared" si="240"/>
        <v>-2.5814881295944669E-3</v>
      </c>
      <c r="H1542" s="3">
        <f>1-E1542/MAX(E$2:E1542)</f>
        <v>0.46486762403865789</v>
      </c>
      <c r="I1542" s="2">
        <f t="shared" si="243"/>
        <v>3142.6866666666665</v>
      </c>
      <c r="J1542" s="2">
        <f t="shared" si="236"/>
        <v>3134.1016666666669</v>
      </c>
      <c r="K1542" s="2">
        <f t="shared" si="237"/>
        <v>3171.689166666667</v>
      </c>
      <c r="L1542" s="2">
        <f t="shared" si="238"/>
        <v>3252.1291666666671</v>
      </c>
      <c r="M1542" s="2">
        <f t="shared" si="239"/>
        <v>3256.3685416666667</v>
      </c>
      <c r="N1542" s="2">
        <f t="shared" si="244"/>
        <v>3226.7289583333336</v>
      </c>
      <c r="O1542" s="4" t="str">
        <f t="shared" si="245"/>
        <v>卖</v>
      </c>
      <c r="P1542" s="4" t="str">
        <f t="shared" si="241"/>
        <v/>
      </c>
      <c r="Q1542" s="3">
        <f>IF(O1541="买",E1542/E1541-1,0)-IF(P1542=1,计算结果!B$17,0)</f>
        <v>0</v>
      </c>
      <c r="R1542" s="2">
        <f t="shared" si="242"/>
        <v>5.7209788359544138</v>
      </c>
      <c r="S1542" s="3">
        <f>1-R1542/MAX(R$2:R1542)</f>
        <v>0.11172455996042518</v>
      </c>
    </row>
    <row r="1543" spans="1:19" x14ac:dyDescent="0.15">
      <c r="A1543" s="1">
        <v>40675</v>
      </c>
      <c r="B1543">
        <v>3123.16</v>
      </c>
      <c r="C1543">
        <v>3142.4</v>
      </c>
      <c r="D1543">
        <v>3101.14</v>
      </c>
      <c r="E1543" s="2">
        <v>3101.6</v>
      </c>
      <c r="F1543" s="16">
        <v>61703081984</v>
      </c>
      <c r="G1543" s="3">
        <f t="shared" si="240"/>
        <v>-1.3824767573479835E-2</v>
      </c>
      <c r="H1543" s="3">
        <f>1-E1543/MAX(E$2:E1543)</f>
        <v>0.4722657047573674</v>
      </c>
      <c r="I1543" s="2">
        <f t="shared" si="243"/>
        <v>3133.2999999999997</v>
      </c>
      <c r="J1543" s="2">
        <f t="shared" si="236"/>
        <v>3129.53</v>
      </c>
      <c r="K1543" s="2">
        <f t="shared" si="237"/>
        <v>3159.3583333333336</v>
      </c>
      <c r="L1543" s="2">
        <f t="shared" si="238"/>
        <v>3242.8450000000007</v>
      </c>
      <c r="M1543" s="2">
        <f t="shared" si="239"/>
        <v>3253.4164583333336</v>
      </c>
      <c r="N1543" s="2">
        <f t="shared" si="244"/>
        <v>3218.5399305555561</v>
      </c>
      <c r="O1543" s="4" t="str">
        <f t="shared" si="245"/>
        <v>卖</v>
      </c>
      <c r="P1543" s="4" t="str">
        <f t="shared" si="241"/>
        <v/>
      </c>
      <c r="Q1543" s="3">
        <f>IF(O1542="买",E1543/E1542-1,0)-IF(P1543=1,计算结果!B$17,0)</f>
        <v>0</v>
      </c>
      <c r="R1543" s="2">
        <f t="shared" si="242"/>
        <v>5.7209788359544138</v>
      </c>
      <c r="S1543" s="3">
        <f>1-R1543/MAX(R$2:R1543)</f>
        <v>0.11172455996042518</v>
      </c>
    </row>
    <row r="1544" spans="1:19" x14ac:dyDescent="0.15">
      <c r="A1544" s="1">
        <v>40676</v>
      </c>
      <c r="B1544">
        <v>3105.3</v>
      </c>
      <c r="C1544">
        <v>3128.44</v>
      </c>
      <c r="D1544">
        <v>3080.19</v>
      </c>
      <c r="E1544" s="2">
        <v>3128.09</v>
      </c>
      <c r="F1544" s="16">
        <v>57757204480</v>
      </c>
      <c r="G1544" s="3">
        <f t="shared" si="240"/>
        <v>8.5407531596595199E-3</v>
      </c>
      <c r="H1544" s="3">
        <f>1-E1544/MAX(E$2:E1544)</f>
        <v>0.46775845640781322</v>
      </c>
      <c r="I1544" s="2">
        <f t="shared" si="243"/>
        <v>3124.9233333333336</v>
      </c>
      <c r="J1544" s="2">
        <f t="shared" ref="J1544:J1607" si="246">AVERAGE(E1539:E1544)</f>
        <v>3129.8583333333336</v>
      </c>
      <c r="K1544" s="2">
        <f t="shared" si="237"/>
        <v>3150.7858333333338</v>
      </c>
      <c r="L1544" s="2">
        <f t="shared" si="238"/>
        <v>3233.4587499999998</v>
      </c>
      <c r="M1544" s="2">
        <f t="shared" si="239"/>
        <v>3251.4658333333336</v>
      </c>
      <c r="N1544" s="2">
        <f t="shared" si="244"/>
        <v>3211.9034722222223</v>
      </c>
      <c r="O1544" s="4" t="str">
        <f t="shared" si="245"/>
        <v>卖</v>
      </c>
      <c r="P1544" s="4" t="str">
        <f t="shared" si="241"/>
        <v/>
      </c>
      <c r="Q1544" s="3">
        <f>IF(O1543="买",E1544/E1543-1,0)-IF(P1544=1,计算结果!B$17,0)</f>
        <v>0</v>
      </c>
      <c r="R1544" s="2">
        <f t="shared" si="242"/>
        <v>5.7209788359544138</v>
      </c>
      <c r="S1544" s="3">
        <f>1-R1544/MAX(R$2:R1544)</f>
        <v>0.11172455996042518</v>
      </c>
    </row>
    <row r="1545" spans="1:19" x14ac:dyDescent="0.15">
      <c r="A1545" s="1">
        <v>40679</v>
      </c>
      <c r="B1545">
        <v>3120.44</v>
      </c>
      <c r="C1545">
        <v>3137.6</v>
      </c>
      <c r="D1545">
        <v>3098.78</v>
      </c>
      <c r="E1545" s="2">
        <v>3100.46</v>
      </c>
      <c r="F1545" s="16">
        <v>54238724096</v>
      </c>
      <c r="G1545" s="3">
        <f t="shared" si="240"/>
        <v>-8.8328660620379251E-3</v>
      </c>
      <c r="H1545" s="3">
        <f>1-E1545/MAX(E$2:E1545)</f>
        <v>0.47245967467501526</v>
      </c>
      <c r="I1545" s="2">
        <f t="shared" si="243"/>
        <v>3110.0500000000006</v>
      </c>
      <c r="J1545" s="2">
        <f t="shared" si="246"/>
        <v>3126.3683333333333</v>
      </c>
      <c r="K1545" s="2">
        <f t="shared" si="237"/>
        <v>3141.6991666666672</v>
      </c>
      <c r="L1545" s="2">
        <f t="shared" si="238"/>
        <v>3223.751666666667</v>
      </c>
      <c r="M1545" s="2">
        <f t="shared" si="239"/>
        <v>3247.9197916666667</v>
      </c>
      <c r="N1545" s="2">
        <f t="shared" si="244"/>
        <v>3204.4568750000003</v>
      </c>
      <c r="O1545" s="4" t="str">
        <f t="shared" si="245"/>
        <v>卖</v>
      </c>
      <c r="P1545" s="4" t="str">
        <f t="shared" si="241"/>
        <v/>
      </c>
      <c r="Q1545" s="3">
        <f>IF(O1544="买",E1545/E1544-1,0)-IF(P1545=1,计算结果!B$17,0)</f>
        <v>0</v>
      </c>
      <c r="R1545" s="2">
        <f t="shared" si="242"/>
        <v>5.7209788359544138</v>
      </c>
      <c r="S1545" s="3">
        <f>1-R1545/MAX(R$2:R1545)</f>
        <v>0.11172455996042518</v>
      </c>
    </row>
    <row r="1546" spans="1:19" x14ac:dyDescent="0.15">
      <c r="A1546" s="1">
        <v>40680</v>
      </c>
      <c r="B1546">
        <v>3097.07</v>
      </c>
      <c r="C1546">
        <v>3136.23</v>
      </c>
      <c r="D1546">
        <v>3076.95</v>
      </c>
      <c r="E1546" s="2">
        <v>3116.03</v>
      </c>
      <c r="F1546" s="16">
        <v>65417945088</v>
      </c>
      <c r="G1546" s="3">
        <f t="shared" si="240"/>
        <v>5.0218354695754641E-3</v>
      </c>
      <c r="H1546" s="3">
        <f>1-E1546/MAX(E$2:E1546)</f>
        <v>0.46981045395766685</v>
      </c>
      <c r="I1546" s="2">
        <f t="shared" si="243"/>
        <v>3114.86</v>
      </c>
      <c r="J1546" s="2">
        <f t="shared" si="246"/>
        <v>3124.08</v>
      </c>
      <c r="K1546" s="2">
        <f t="shared" si="237"/>
        <v>3137.8866666666668</v>
      </c>
      <c r="L1546" s="2">
        <f t="shared" si="238"/>
        <v>3214.9708333333333</v>
      </c>
      <c r="M1546" s="2">
        <f t="shared" si="239"/>
        <v>3243.3681250000004</v>
      </c>
      <c r="N1546" s="2">
        <f t="shared" si="244"/>
        <v>3198.7418750000002</v>
      </c>
      <c r="O1546" s="4" t="str">
        <f t="shared" si="245"/>
        <v>卖</v>
      </c>
      <c r="P1546" s="4" t="str">
        <f t="shared" si="241"/>
        <v/>
      </c>
      <c r="Q1546" s="3">
        <f>IF(O1545="买",E1546/E1545-1,0)-IF(P1546=1,计算结果!B$17,0)</f>
        <v>0</v>
      </c>
      <c r="R1546" s="2">
        <f t="shared" si="242"/>
        <v>5.7209788359544138</v>
      </c>
      <c r="S1546" s="3">
        <f>1-R1546/MAX(R$2:R1546)</f>
        <v>0.11172455996042518</v>
      </c>
    </row>
    <row r="1547" spans="1:19" x14ac:dyDescent="0.15">
      <c r="A1547" s="1">
        <v>40681</v>
      </c>
      <c r="B1547">
        <v>3109.29</v>
      </c>
      <c r="C1547">
        <v>3145.7</v>
      </c>
      <c r="D1547">
        <v>3106.55</v>
      </c>
      <c r="E1547" s="2">
        <v>3139.38</v>
      </c>
      <c r="F1547" s="16">
        <v>49757175808</v>
      </c>
      <c r="G1547" s="3">
        <f t="shared" si="240"/>
        <v>7.493509369293605E-3</v>
      </c>
      <c r="H1547" s="3">
        <f>1-E1547/MAX(E$2:E1547)</f>
        <v>0.46583747362689709</v>
      </c>
      <c r="I1547" s="2">
        <f t="shared" si="243"/>
        <v>3118.623333333333</v>
      </c>
      <c r="J1547" s="2">
        <f t="shared" si="246"/>
        <v>3121.7733333333331</v>
      </c>
      <c r="K1547" s="2">
        <f t="shared" si="237"/>
        <v>3133.4416666666662</v>
      </c>
      <c r="L1547" s="2">
        <f t="shared" si="238"/>
        <v>3205.2770833333338</v>
      </c>
      <c r="M1547" s="2">
        <f t="shared" si="239"/>
        <v>3239.2414583333334</v>
      </c>
      <c r="N1547" s="2">
        <f t="shared" si="244"/>
        <v>3192.653402777778</v>
      </c>
      <c r="O1547" s="4" t="str">
        <f t="shared" si="245"/>
        <v>卖</v>
      </c>
      <c r="P1547" s="4" t="str">
        <f t="shared" si="241"/>
        <v/>
      </c>
      <c r="Q1547" s="3">
        <f>IF(O1546="买",E1547/E1546-1,0)-IF(P1547=1,计算结果!B$17,0)</f>
        <v>0</v>
      </c>
      <c r="R1547" s="2">
        <f t="shared" si="242"/>
        <v>5.7209788359544138</v>
      </c>
      <c r="S1547" s="3">
        <f>1-R1547/MAX(R$2:R1547)</f>
        <v>0.11172455996042518</v>
      </c>
    </row>
    <row r="1548" spans="1:19" x14ac:dyDescent="0.15">
      <c r="A1548" s="1">
        <v>40682</v>
      </c>
      <c r="B1548">
        <v>3148.35</v>
      </c>
      <c r="C1548">
        <v>3154.94</v>
      </c>
      <c r="D1548">
        <v>3118.62</v>
      </c>
      <c r="E1548" s="2">
        <v>3120.64</v>
      </c>
      <c r="F1548" s="16">
        <v>52249677824</v>
      </c>
      <c r="G1548" s="3">
        <f t="shared" si="240"/>
        <v>-5.969331524058985E-3</v>
      </c>
      <c r="H1548" s="3">
        <f>1-E1548/MAX(E$2:E1548)</f>
        <v>0.46902606683454706</v>
      </c>
      <c r="I1548" s="2">
        <f t="shared" si="243"/>
        <v>3125.35</v>
      </c>
      <c r="J1548" s="2">
        <f t="shared" si="246"/>
        <v>3117.7000000000003</v>
      </c>
      <c r="K1548" s="2">
        <f t="shared" si="237"/>
        <v>3125.9008333333331</v>
      </c>
      <c r="L1548" s="2">
        <f t="shared" si="238"/>
        <v>3195.5720833333339</v>
      </c>
      <c r="M1548" s="2">
        <f t="shared" si="239"/>
        <v>3234.6952083333331</v>
      </c>
      <c r="N1548" s="2">
        <f t="shared" si="244"/>
        <v>3185.3893750000002</v>
      </c>
      <c r="O1548" s="4" t="str">
        <f t="shared" si="245"/>
        <v>卖</v>
      </c>
      <c r="P1548" s="4" t="str">
        <f t="shared" si="241"/>
        <v/>
      </c>
      <c r="Q1548" s="3">
        <f>IF(O1547="买",E1548/E1547-1,0)-IF(P1548=1,计算结果!B$17,0)</f>
        <v>0</v>
      </c>
      <c r="R1548" s="2">
        <f t="shared" si="242"/>
        <v>5.7209788359544138</v>
      </c>
      <c r="S1548" s="3">
        <f>1-R1548/MAX(R$2:R1548)</f>
        <v>0.11172455996042518</v>
      </c>
    </row>
    <row r="1549" spans="1:19" x14ac:dyDescent="0.15">
      <c r="A1549" s="1">
        <v>40683</v>
      </c>
      <c r="B1549">
        <v>3120.58</v>
      </c>
      <c r="C1549">
        <v>3133.43</v>
      </c>
      <c r="D1549">
        <v>3113.27</v>
      </c>
      <c r="E1549" s="2">
        <v>3121.6</v>
      </c>
      <c r="F1549" s="16">
        <v>48967028736</v>
      </c>
      <c r="G1549" s="3">
        <f t="shared" si="240"/>
        <v>3.0762920426585794E-4</v>
      </c>
      <c r="H1549" s="3">
        <f>1-E1549/MAX(E$2:E1549)</f>
        <v>0.46886272374600146</v>
      </c>
      <c r="I1549" s="2">
        <f t="shared" si="243"/>
        <v>3127.2066666666669</v>
      </c>
      <c r="J1549" s="2">
        <f t="shared" si="246"/>
        <v>3121.0333333333328</v>
      </c>
      <c r="K1549" s="2">
        <f t="shared" si="237"/>
        <v>3125.2816666666663</v>
      </c>
      <c r="L1549" s="2">
        <f t="shared" si="238"/>
        <v>3185.6829166666671</v>
      </c>
      <c r="M1549" s="2">
        <f t="shared" si="239"/>
        <v>3231.389791666667</v>
      </c>
      <c r="N1549" s="2">
        <f t="shared" si="244"/>
        <v>3180.7847916666669</v>
      </c>
      <c r="O1549" s="4" t="str">
        <f t="shared" si="245"/>
        <v>卖</v>
      </c>
      <c r="P1549" s="4" t="str">
        <f t="shared" si="241"/>
        <v/>
      </c>
      <c r="Q1549" s="3">
        <f>IF(O1548="买",E1549/E1548-1,0)-IF(P1549=1,计算结果!B$17,0)</f>
        <v>0</v>
      </c>
      <c r="R1549" s="2">
        <f t="shared" si="242"/>
        <v>5.7209788359544138</v>
      </c>
      <c r="S1549" s="3">
        <f>1-R1549/MAX(R$2:R1549)</f>
        <v>0.11172455996042518</v>
      </c>
    </row>
    <row r="1550" spans="1:19" x14ac:dyDescent="0.15">
      <c r="A1550" s="1">
        <v>40686</v>
      </c>
      <c r="B1550">
        <v>3115.31</v>
      </c>
      <c r="C1550">
        <v>3115.31</v>
      </c>
      <c r="D1550">
        <v>3021.45</v>
      </c>
      <c r="E1550" s="2">
        <v>3022.98</v>
      </c>
      <c r="F1550" s="16">
        <v>66976428032</v>
      </c>
      <c r="G1550" s="3">
        <f t="shared" si="240"/>
        <v>-3.1592772936955393E-2</v>
      </c>
      <c r="H1550" s="3">
        <f>1-E1550/MAX(E$2:E1550)</f>
        <v>0.48564282311304696</v>
      </c>
      <c r="I1550" s="2">
        <f t="shared" si="243"/>
        <v>3088.4066666666663</v>
      </c>
      <c r="J1550" s="2">
        <f t="shared" si="246"/>
        <v>3103.5149999999999</v>
      </c>
      <c r="K1550" s="2">
        <f t="shared" ref="K1550:K1613" si="247">AVERAGE(E1539:E1550)</f>
        <v>3116.686666666667</v>
      </c>
      <c r="L1550" s="2">
        <f t="shared" si="238"/>
        <v>3171.6637500000002</v>
      </c>
      <c r="M1550" s="2">
        <f t="shared" si="239"/>
        <v>3226.7147916666672</v>
      </c>
      <c r="N1550" s="2">
        <f t="shared" si="244"/>
        <v>3171.6884027777778</v>
      </c>
      <c r="O1550" s="4" t="str">
        <f t="shared" si="245"/>
        <v>卖</v>
      </c>
      <c r="P1550" s="4" t="str">
        <f t="shared" si="241"/>
        <v/>
      </c>
      <c r="Q1550" s="3">
        <f>IF(O1549="买",E1550/E1549-1,0)-IF(P1550=1,计算结果!B$17,0)</f>
        <v>0</v>
      </c>
      <c r="R1550" s="2">
        <f t="shared" si="242"/>
        <v>5.7209788359544138</v>
      </c>
      <c r="S1550" s="3">
        <f>1-R1550/MAX(R$2:R1550)</f>
        <v>0.11172455996042518</v>
      </c>
    </row>
    <row r="1551" spans="1:19" x14ac:dyDescent="0.15">
      <c r="A1551" s="1">
        <v>40687</v>
      </c>
      <c r="B1551">
        <v>3013.72</v>
      </c>
      <c r="C1551">
        <v>3029.75</v>
      </c>
      <c r="D1551">
        <v>2999.89</v>
      </c>
      <c r="E1551" s="2">
        <v>3026.22</v>
      </c>
      <c r="F1551" s="16">
        <v>52971692032</v>
      </c>
      <c r="G1551" s="3">
        <f t="shared" si="240"/>
        <v>1.0717900879264608E-3</v>
      </c>
      <c r="H1551" s="3">
        <f>1-E1551/MAX(E$2:E1551)</f>
        <v>0.48509154018920575</v>
      </c>
      <c r="I1551" s="2">
        <f t="shared" si="243"/>
        <v>3056.9333333333329</v>
      </c>
      <c r="J1551" s="2">
        <f t="shared" si="246"/>
        <v>3091.1416666666664</v>
      </c>
      <c r="K1551" s="2">
        <f t="shared" si="247"/>
        <v>3108.7549999999997</v>
      </c>
      <c r="L1551" s="2">
        <f t="shared" si="238"/>
        <v>3160.4308333333333</v>
      </c>
      <c r="M1551" s="2">
        <f t="shared" si="239"/>
        <v>3221.7835416666676</v>
      </c>
      <c r="N1551" s="2">
        <f t="shared" si="244"/>
        <v>3163.6564583333334</v>
      </c>
      <c r="O1551" s="4" t="str">
        <f t="shared" si="245"/>
        <v>卖</v>
      </c>
      <c r="P1551" s="4" t="str">
        <f t="shared" si="241"/>
        <v/>
      </c>
      <c r="Q1551" s="3">
        <f>IF(O1550="买",E1551/E1550-1,0)-IF(P1551=1,计算结果!B$17,0)</f>
        <v>0</v>
      </c>
      <c r="R1551" s="2">
        <f t="shared" si="242"/>
        <v>5.7209788359544138</v>
      </c>
      <c r="S1551" s="3">
        <f>1-R1551/MAX(R$2:R1551)</f>
        <v>0.11172455996042518</v>
      </c>
    </row>
    <row r="1552" spans="1:19" x14ac:dyDescent="0.15">
      <c r="A1552" s="1">
        <v>40688</v>
      </c>
      <c r="B1552">
        <v>3020.32</v>
      </c>
      <c r="C1552">
        <v>3030.99</v>
      </c>
      <c r="D1552">
        <v>2988.09</v>
      </c>
      <c r="E1552" s="2">
        <v>2990.34</v>
      </c>
      <c r="F1552" s="16">
        <v>48604397568</v>
      </c>
      <c r="G1552" s="3">
        <f t="shared" si="240"/>
        <v>-1.1856375280052234E-2</v>
      </c>
      <c r="H1552" s="3">
        <f>1-E1552/MAX(E$2:E1552)</f>
        <v>0.49119648812359618</v>
      </c>
      <c r="I1552" s="2">
        <f t="shared" si="243"/>
        <v>3013.1800000000003</v>
      </c>
      <c r="J1552" s="2">
        <f t="shared" si="246"/>
        <v>3070.1933333333332</v>
      </c>
      <c r="K1552" s="2">
        <f t="shared" si="247"/>
        <v>3097.1366666666668</v>
      </c>
      <c r="L1552" s="2">
        <f t="shared" si="238"/>
        <v>3147.7049999999999</v>
      </c>
      <c r="M1552" s="2">
        <f t="shared" si="239"/>
        <v>3217.3331250000006</v>
      </c>
      <c r="N1552" s="2">
        <f t="shared" si="244"/>
        <v>3154.0582638888895</v>
      </c>
      <c r="O1552" s="4" t="str">
        <f t="shared" si="245"/>
        <v>卖</v>
      </c>
      <c r="P1552" s="4" t="str">
        <f t="shared" si="241"/>
        <v/>
      </c>
      <c r="Q1552" s="3">
        <f>IF(O1551="买",E1552/E1551-1,0)-IF(P1552=1,计算结果!B$17,0)</f>
        <v>0</v>
      </c>
      <c r="R1552" s="2">
        <f t="shared" si="242"/>
        <v>5.7209788359544138</v>
      </c>
      <c r="S1552" s="3">
        <f>1-R1552/MAX(R$2:R1552)</f>
        <v>0.11172455996042518</v>
      </c>
    </row>
    <row r="1553" spans="1:19" x14ac:dyDescent="0.15">
      <c r="A1553" s="1">
        <v>40689</v>
      </c>
      <c r="B1553">
        <v>3011.47</v>
      </c>
      <c r="C1553">
        <v>3021.2</v>
      </c>
      <c r="D1553">
        <v>2977.6</v>
      </c>
      <c r="E1553" s="2">
        <v>2978.38</v>
      </c>
      <c r="F1553" s="16">
        <v>48346480640</v>
      </c>
      <c r="G1553" s="3">
        <f t="shared" si="240"/>
        <v>-3.9995452022177913E-3</v>
      </c>
      <c r="H1553" s="3">
        <f>1-E1553/MAX(E$2:E1553)</f>
        <v>0.49323147076839313</v>
      </c>
      <c r="I1553" s="2">
        <f t="shared" si="243"/>
        <v>2998.313333333333</v>
      </c>
      <c r="J1553" s="2">
        <f t="shared" si="246"/>
        <v>3043.36</v>
      </c>
      <c r="K1553" s="2">
        <f t="shared" si="247"/>
        <v>3082.5666666666662</v>
      </c>
      <c r="L1553" s="2">
        <f t="shared" si="238"/>
        <v>3133.5804166666671</v>
      </c>
      <c r="M1553" s="2">
        <f t="shared" si="239"/>
        <v>3211.7118750000009</v>
      </c>
      <c r="N1553" s="2">
        <f t="shared" si="244"/>
        <v>3142.6196527777779</v>
      </c>
      <c r="O1553" s="4" t="str">
        <f t="shared" si="245"/>
        <v>卖</v>
      </c>
      <c r="P1553" s="4" t="str">
        <f t="shared" si="241"/>
        <v/>
      </c>
      <c r="Q1553" s="3">
        <f>IF(O1552="买",E1553/E1552-1,0)-IF(P1553=1,计算结果!B$17,0)</f>
        <v>0</v>
      </c>
      <c r="R1553" s="2">
        <f t="shared" si="242"/>
        <v>5.7209788359544138</v>
      </c>
      <c r="S1553" s="3">
        <f>1-R1553/MAX(R$2:R1553)</f>
        <v>0.11172455996042518</v>
      </c>
    </row>
    <row r="1554" spans="1:19" x14ac:dyDescent="0.15">
      <c r="A1554" s="1">
        <v>40690</v>
      </c>
      <c r="B1554">
        <v>2980.72</v>
      </c>
      <c r="C1554">
        <v>2996.6</v>
      </c>
      <c r="D1554">
        <v>2962.07</v>
      </c>
      <c r="E1554" s="2">
        <v>2963.31</v>
      </c>
      <c r="F1554" s="16">
        <v>52019994624</v>
      </c>
      <c r="G1554" s="3">
        <f t="shared" si="240"/>
        <v>-5.0597976080957174E-3</v>
      </c>
      <c r="H1554" s="3">
        <f>1-E1554/MAX(E$2:E1554)</f>
        <v>0.49579561696045737</v>
      </c>
      <c r="I1554" s="2">
        <f t="shared" si="243"/>
        <v>2977.3433333333337</v>
      </c>
      <c r="J1554" s="2">
        <f t="shared" si="246"/>
        <v>3017.1383333333338</v>
      </c>
      <c r="K1554" s="2">
        <f t="shared" si="247"/>
        <v>3067.4191666666666</v>
      </c>
      <c r="L1554" s="2">
        <f t="shared" si="238"/>
        <v>3119.5541666666668</v>
      </c>
      <c r="M1554" s="2">
        <f t="shared" si="239"/>
        <v>3206.8412500000009</v>
      </c>
      <c r="N1554" s="2">
        <f t="shared" si="244"/>
        <v>3131.2715277777784</v>
      </c>
      <c r="O1554" s="4" t="str">
        <f t="shared" si="245"/>
        <v>卖</v>
      </c>
      <c r="P1554" s="4" t="str">
        <f t="shared" si="241"/>
        <v/>
      </c>
      <c r="Q1554" s="3">
        <f>IF(O1553="买",E1554/E1553-1,0)-IF(P1554=1,计算结果!B$17,0)</f>
        <v>0</v>
      </c>
      <c r="R1554" s="2">
        <f t="shared" si="242"/>
        <v>5.7209788359544138</v>
      </c>
      <c r="S1554" s="3">
        <f>1-R1554/MAX(R$2:R1554)</f>
        <v>0.11172455996042518</v>
      </c>
    </row>
    <row r="1555" spans="1:19" x14ac:dyDescent="0.15">
      <c r="A1555" s="1">
        <v>40693</v>
      </c>
      <c r="B1555">
        <v>2956.58</v>
      </c>
      <c r="C1555">
        <v>2982.58</v>
      </c>
      <c r="D1555">
        <v>2942.36</v>
      </c>
      <c r="E1555" s="2">
        <v>2954.51</v>
      </c>
      <c r="F1555" s="16">
        <v>42960261120</v>
      </c>
      <c r="G1555" s="3">
        <f t="shared" si="240"/>
        <v>-2.9696521794884134E-3</v>
      </c>
      <c r="H1555" s="3">
        <f>1-E1555/MAX(E$2:E1555)</f>
        <v>0.49729292860545837</v>
      </c>
      <c r="I1555" s="2">
        <f t="shared" si="243"/>
        <v>2965.4</v>
      </c>
      <c r="J1555" s="2">
        <f t="shared" si="246"/>
        <v>2989.2900000000004</v>
      </c>
      <c r="K1555" s="2">
        <f t="shared" si="247"/>
        <v>3055.1616666666669</v>
      </c>
      <c r="L1555" s="2">
        <f t="shared" si="238"/>
        <v>3107.2599999999998</v>
      </c>
      <c r="M1555" s="2">
        <f t="shared" si="239"/>
        <v>3201.400000000001</v>
      </c>
      <c r="N1555" s="2">
        <f t="shared" si="244"/>
        <v>3121.2738888888894</v>
      </c>
      <c r="O1555" s="4" t="str">
        <f t="shared" si="245"/>
        <v>卖</v>
      </c>
      <c r="P1555" s="4" t="str">
        <f t="shared" si="241"/>
        <v/>
      </c>
      <c r="Q1555" s="3">
        <f>IF(O1554="买",E1555/E1554-1,0)-IF(P1555=1,计算结果!B$17,0)</f>
        <v>0</v>
      </c>
      <c r="R1555" s="2">
        <f t="shared" si="242"/>
        <v>5.7209788359544138</v>
      </c>
      <c r="S1555" s="3">
        <f>1-R1555/MAX(R$2:R1555)</f>
        <v>0.11172455996042518</v>
      </c>
    </row>
    <row r="1556" spans="1:19" x14ac:dyDescent="0.15">
      <c r="A1556" s="1">
        <v>40694</v>
      </c>
      <c r="B1556">
        <v>2958.61</v>
      </c>
      <c r="C1556">
        <v>3001.73</v>
      </c>
      <c r="D1556">
        <v>2946.15</v>
      </c>
      <c r="E1556" s="2">
        <v>3001.56</v>
      </c>
      <c r="F1556" s="16">
        <v>50553384960</v>
      </c>
      <c r="G1556" s="3">
        <f t="shared" si="240"/>
        <v>1.5924806482292997E-2</v>
      </c>
      <c r="H1556" s="3">
        <f>1-E1556/MAX(E$2:E1556)</f>
        <v>0.48928741577621992</v>
      </c>
      <c r="I1556" s="2">
        <f t="shared" si="243"/>
        <v>2973.1266666666666</v>
      </c>
      <c r="J1556" s="2">
        <f t="shared" si="246"/>
        <v>2985.72</v>
      </c>
      <c r="K1556" s="2">
        <f t="shared" si="247"/>
        <v>3044.6175000000003</v>
      </c>
      <c r="L1556" s="2">
        <f t="shared" si="238"/>
        <v>3097.7016666666664</v>
      </c>
      <c r="M1556" s="2">
        <f t="shared" si="239"/>
        <v>3197.1177083333337</v>
      </c>
      <c r="N1556" s="2">
        <f t="shared" si="244"/>
        <v>3113.1456249999997</v>
      </c>
      <c r="O1556" s="4" t="str">
        <f t="shared" si="245"/>
        <v>卖</v>
      </c>
      <c r="P1556" s="4" t="str">
        <f t="shared" si="241"/>
        <v/>
      </c>
      <c r="Q1556" s="3">
        <f>IF(O1555="买",E1556/E1555-1,0)-IF(P1556=1,计算结果!B$17,0)</f>
        <v>0</v>
      </c>
      <c r="R1556" s="2">
        <f t="shared" si="242"/>
        <v>5.7209788359544138</v>
      </c>
      <c r="S1556" s="3">
        <f>1-R1556/MAX(R$2:R1556)</f>
        <v>0.11172455996042518</v>
      </c>
    </row>
    <row r="1557" spans="1:19" x14ac:dyDescent="0.15">
      <c r="A1557" s="1">
        <v>40695</v>
      </c>
      <c r="B1557">
        <v>2996.09</v>
      </c>
      <c r="C1557">
        <v>3006.56</v>
      </c>
      <c r="D1557">
        <v>2985.71</v>
      </c>
      <c r="E1557" s="2">
        <v>3004.17</v>
      </c>
      <c r="F1557" s="16">
        <v>49060077568</v>
      </c>
      <c r="G1557" s="3">
        <f t="shared" si="240"/>
        <v>8.6954783512571687E-4</v>
      </c>
      <c r="H1557" s="3">
        <f>1-E1557/MAX(E$2:E1557)</f>
        <v>0.4888433267542367</v>
      </c>
      <c r="I1557" s="2">
        <f t="shared" si="243"/>
        <v>2986.7466666666664</v>
      </c>
      <c r="J1557" s="2">
        <f t="shared" si="246"/>
        <v>2982.0450000000001</v>
      </c>
      <c r="K1557" s="2">
        <f t="shared" si="247"/>
        <v>3036.5933333333328</v>
      </c>
      <c r="L1557" s="2">
        <f t="shared" si="238"/>
        <v>3089.1462499999998</v>
      </c>
      <c r="M1557" s="2">
        <f t="shared" si="239"/>
        <v>3192.5595833333341</v>
      </c>
      <c r="N1557" s="2">
        <f t="shared" si="244"/>
        <v>3106.0997222222218</v>
      </c>
      <c r="O1557" s="4" t="str">
        <f t="shared" si="245"/>
        <v>卖</v>
      </c>
      <c r="P1557" s="4" t="str">
        <f t="shared" si="241"/>
        <v/>
      </c>
      <c r="Q1557" s="3">
        <f>IF(O1556="买",E1557/E1556-1,0)-IF(P1557=1,计算结果!B$17,0)</f>
        <v>0</v>
      </c>
      <c r="R1557" s="2">
        <f t="shared" si="242"/>
        <v>5.7209788359544138</v>
      </c>
      <c r="S1557" s="3">
        <f>1-R1557/MAX(R$2:R1557)</f>
        <v>0.11172455996042518</v>
      </c>
    </row>
    <row r="1558" spans="1:19" x14ac:dyDescent="0.15">
      <c r="A1558" s="1">
        <v>40696</v>
      </c>
      <c r="B1558">
        <v>2970.63</v>
      </c>
      <c r="C1558">
        <v>2984.49</v>
      </c>
      <c r="D1558">
        <v>2923.02</v>
      </c>
      <c r="E1558" s="2">
        <v>2955.71</v>
      </c>
      <c r="F1558" s="16">
        <v>61748346880</v>
      </c>
      <c r="G1558" s="3">
        <f t="shared" si="240"/>
        <v>-1.6130911366533884E-2</v>
      </c>
      <c r="H1558" s="3">
        <f>1-E1558/MAX(E$2:E1558)</f>
        <v>0.49708874974477635</v>
      </c>
      <c r="I1558" s="2">
        <f t="shared" si="243"/>
        <v>2987.1466666666661</v>
      </c>
      <c r="J1558" s="2">
        <f t="shared" si="246"/>
        <v>2976.2733333333331</v>
      </c>
      <c r="K1558" s="2">
        <f t="shared" si="247"/>
        <v>3023.2333333333336</v>
      </c>
      <c r="L1558" s="2">
        <f t="shared" si="238"/>
        <v>3080.56</v>
      </c>
      <c r="M1558" s="2">
        <f t="shared" si="239"/>
        <v>3186.1175000000003</v>
      </c>
      <c r="N1558" s="2">
        <f t="shared" si="244"/>
        <v>3096.6369444444445</v>
      </c>
      <c r="O1558" s="4" t="str">
        <f t="shared" si="245"/>
        <v>卖</v>
      </c>
      <c r="P1558" s="4" t="str">
        <f t="shared" si="241"/>
        <v/>
      </c>
      <c r="Q1558" s="3">
        <f>IF(O1557="买",E1558/E1557-1,0)-IF(P1558=1,计算结果!B$17,0)</f>
        <v>0</v>
      </c>
      <c r="R1558" s="2">
        <f t="shared" si="242"/>
        <v>5.7209788359544138</v>
      </c>
      <c r="S1558" s="3">
        <f>1-R1558/MAX(R$2:R1558)</f>
        <v>0.11172455996042518</v>
      </c>
    </row>
    <row r="1559" spans="1:19" x14ac:dyDescent="0.15">
      <c r="A1559" s="1">
        <v>40697</v>
      </c>
      <c r="B1559">
        <v>2951.58</v>
      </c>
      <c r="C1559">
        <v>2993.9</v>
      </c>
      <c r="D1559">
        <v>2951.2</v>
      </c>
      <c r="E1559" s="2">
        <v>2986.35</v>
      </c>
      <c r="F1559" s="16">
        <v>49273757696</v>
      </c>
      <c r="G1559" s="3">
        <f t="shared" si="240"/>
        <v>1.0366375591651433E-2</v>
      </c>
      <c r="H1559" s="3">
        <f>1-E1559/MAX(E$2:E1559)</f>
        <v>0.49187538283536381</v>
      </c>
      <c r="I1559" s="2">
        <f t="shared" si="243"/>
        <v>2982.0766666666664</v>
      </c>
      <c r="J1559" s="2">
        <f t="shared" si="246"/>
        <v>2977.601666666666</v>
      </c>
      <c r="K1559" s="2">
        <f t="shared" si="247"/>
        <v>3010.4808333333335</v>
      </c>
      <c r="L1559" s="2">
        <f t="shared" si="238"/>
        <v>3071.9612500000003</v>
      </c>
      <c r="M1559" s="2">
        <f t="shared" si="239"/>
        <v>3180.5964583333339</v>
      </c>
      <c r="N1559" s="2">
        <f t="shared" si="244"/>
        <v>3087.6795138888888</v>
      </c>
      <c r="O1559" s="4" t="str">
        <f t="shared" si="245"/>
        <v>卖</v>
      </c>
      <c r="P1559" s="4" t="str">
        <f t="shared" si="241"/>
        <v/>
      </c>
      <c r="Q1559" s="3">
        <f>IF(O1558="买",E1559/E1558-1,0)-IF(P1559=1,计算结果!B$17,0)</f>
        <v>0</v>
      </c>
      <c r="R1559" s="2">
        <f t="shared" si="242"/>
        <v>5.7209788359544138</v>
      </c>
      <c r="S1559" s="3">
        <f>1-R1559/MAX(R$2:R1559)</f>
        <v>0.11172455996042518</v>
      </c>
    </row>
    <row r="1560" spans="1:19" x14ac:dyDescent="0.15">
      <c r="A1560" s="1">
        <v>40701</v>
      </c>
      <c r="B1560">
        <v>2977.68</v>
      </c>
      <c r="C1560">
        <v>3006.57</v>
      </c>
      <c r="D1560">
        <v>2974.36</v>
      </c>
      <c r="E1560" s="2">
        <v>3004.26</v>
      </c>
      <c r="F1560" s="16">
        <v>49859133440</v>
      </c>
      <c r="G1560" s="3">
        <f t="shared" si="240"/>
        <v>5.997287658847883E-3</v>
      </c>
      <c r="H1560" s="3">
        <f>1-E1560/MAX(E$2:E1560)</f>
        <v>0.48882801333968551</v>
      </c>
      <c r="I1560" s="2">
        <f t="shared" si="243"/>
        <v>2982.1066666666666</v>
      </c>
      <c r="J1560" s="2">
        <f t="shared" si="246"/>
        <v>2984.4266666666667</v>
      </c>
      <c r="K1560" s="2">
        <f t="shared" si="247"/>
        <v>3000.7825000000007</v>
      </c>
      <c r="L1560" s="2">
        <f t="shared" si="238"/>
        <v>3063.3416666666667</v>
      </c>
      <c r="M1560" s="2">
        <f t="shared" si="239"/>
        <v>3174.550208333334</v>
      </c>
      <c r="N1560" s="2">
        <f t="shared" si="244"/>
        <v>3079.5581250000009</v>
      </c>
      <c r="O1560" s="4" t="str">
        <f t="shared" si="245"/>
        <v>卖</v>
      </c>
      <c r="P1560" s="4" t="str">
        <f t="shared" si="241"/>
        <v/>
      </c>
      <c r="Q1560" s="3">
        <f>IF(O1559="买",E1560/E1559-1,0)-IF(P1560=1,计算结果!B$17,0)</f>
        <v>0</v>
      </c>
      <c r="R1560" s="2">
        <f t="shared" si="242"/>
        <v>5.7209788359544138</v>
      </c>
      <c r="S1560" s="3">
        <f>1-R1560/MAX(R$2:R1560)</f>
        <v>0.11172455996042518</v>
      </c>
    </row>
    <row r="1561" spans="1:19" x14ac:dyDescent="0.15">
      <c r="A1561" s="1">
        <v>40702</v>
      </c>
      <c r="B1561">
        <v>3003.58</v>
      </c>
      <c r="C1561">
        <v>3012.81</v>
      </c>
      <c r="D1561">
        <v>2965.92</v>
      </c>
      <c r="E1561" s="2">
        <v>3008.65</v>
      </c>
      <c r="F1561" s="16">
        <v>51123187712</v>
      </c>
      <c r="G1561" s="3">
        <f t="shared" si="240"/>
        <v>1.4612583464812534E-3</v>
      </c>
      <c r="H1561" s="3">
        <f>1-E1561/MAX(E$2:E1561)</f>
        <v>0.48808105900769072</v>
      </c>
      <c r="I1561" s="2">
        <f t="shared" si="243"/>
        <v>2999.7533333333336</v>
      </c>
      <c r="J1561" s="2">
        <f t="shared" si="246"/>
        <v>2993.4500000000003</v>
      </c>
      <c r="K1561" s="2">
        <f t="shared" si="247"/>
        <v>2991.3700000000003</v>
      </c>
      <c r="L1561" s="2">
        <f t="shared" si="238"/>
        <v>3058.3258333333324</v>
      </c>
      <c r="M1561" s="2">
        <f t="shared" si="239"/>
        <v>3168.676875000001</v>
      </c>
      <c r="N1561" s="2">
        <f t="shared" si="244"/>
        <v>3072.7909027777782</v>
      </c>
      <c r="O1561" s="4" t="str">
        <f t="shared" si="245"/>
        <v>卖</v>
      </c>
      <c r="P1561" s="4" t="str">
        <f t="shared" si="241"/>
        <v/>
      </c>
      <c r="Q1561" s="3">
        <f>IF(O1560="买",E1561/E1560-1,0)-IF(P1561=1,计算结果!B$17,0)</f>
        <v>0</v>
      </c>
      <c r="R1561" s="2">
        <f t="shared" si="242"/>
        <v>5.7209788359544138</v>
      </c>
      <c r="S1561" s="3">
        <f>1-R1561/MAX(R$2:R1561)</f>
        <v>0.11172455996042518</v>
      </c>
    </row>
    <row r="1562" spans="1:19" x14ac:dyDescent="0.15">
      <c r="A1562" s="1">
        <v>40703</v>
      </c>
      <c r="B1562">
        <v>3000.4</v>
      </c>
      <c r="C1562">
        <v>3004.06</v>
      </c>
      <c r="D1562">
        <v>2951.89</v>
      </c>
      <c r="E1562" s="2">
        <v>2951.89</v>
      </c>
      <c r="F1562" s="16">
        <v>55381278720</v>
      </c>
      <c r="G1562" s="3">
        <f t="shared" si="240"/>
        <v>-1.8865604174629902E-2</v>
      </c>
      <c r="H1562" s="3">
        <f>1-E1562/MAX(E$2:E1562)</f>
        <v>0.49773871911794731</v>
      </c>
      <c r="I1562" s="2">
        <f t="shared" si="243"/>
        <v>2988.2666666666664</v>
      </c>
      <c r="J1562" s="2">
        <f t="shared" si="246"/>
        <v>2985.1716666666666</v>
      </c>
      <c r="K1562" s="2">
        <f t="shared" si="247"/>
        <v>2985.4458333333332</v>
      </c>
      <c r="L1562" s="2">
        <f t="shared" ref="L1562:L1625" si="248">AVERAGE(E1539:E1562)</f>
        <v>3051.0662499999994</v>
      </c>
      <c r="M1562" s="2">
        <f t="shared" si="239"/>
        <v>3162.3000000000011</v>
      </c>
      <c r="N1562" s="2">
        <f t="shared" si="244"/>
        <v>3066.2706944444449</v>
      </c>
      <c r="O1562" s="4" t="str">
        <f t="shared" si="245"/>
        <v>卖</v>
      </c>
      <c r="P1562" s="4" t="str">
        <f t="shared" si="241"/>
        <v/>
      </c>
      <c r="Q1562" s="3">
        <f>IF(O1561="买",E1562/E1561-1,0)-IF(P1562=1,计算结果!B$17,0)</f>
        <v>0</v>
      </c>
      <c r="R1562" s="2">
        <f t="shared" si="242"/>
        <v>5.7209788359544138</v>
      </c>
      <c r="S1562" s="3">
        <f>1-R1562/MAX(R$2:R1562)</f>
        <v>0.11172455996042518</v>
      </c>
    </row>
    <row r="1563" spans="1:19" x14ac:dyDescent="0.15">
      <c r="A1563" s="1">
        <v>40704</v>
      </c>
      <c r="B1563">
        <v>2947.93</v>
      </c>
      <c r="C1563">
        <v>2964.08</v>
      </c>
      <c r="D1563">
        <v>2925.87</v>
      </c>
      <c r="E1563" s="2">
        <v>2961.93</v>
      </c>
      <c r="F1563" s="16">
        <v>50942992384</v>
      </c>
      <c r="G1563" s="3">
        <f t="shared" si="240"/>
        <v>3.4012107497229938E-3</v>
      </c>
      <c r="H1563" s="3">
        <f>1-E1563/MAX(E$2:E1563)</f>
        <v>0.49603042265024166</v>
      </c>
      <c r="I1563" s="2">
        <f t="shared" si="243"/>
        <v>2974.1566666666663</v>
      </c>
      <c r="J1563" s="2">
        <f t="shared" si="246"/>
        <v>2978.1316666666662</v>
      </c>
      <c r="K1563" s="2">
        <f t="shared" si="247"/>
        <v>2980.0883333333331</v>
      </c>
      <c r="L1563" s="2">
        <f t="shared" si="248"/>
        <v>3044.4216666666657</v>
      </c>
      <c r="M1563" s="2">
        <f t="shared" si="239"/>
        <v>3156.171875</v>
      </c>
      <c r="N1563" s="2">
        <f t="shared" si="244"/>
        <v>3060.2272916666661</v>
      </c>
      <c r="O1563" s="4" t="str">
        <f t="shared" si="245"/>
        <v>卖</v>
      </c>
      <c r="P1563" s="4" t="str">
        <f t="shared" si="241"/>
        <v/>
      </c>
      <c r="Q1563" s="3">
        <f>IF(O1562="买",E1563/E1562-1,0)-IF(P1563=1,计算结果!B$17,0)</f>
        <v>0</v>
      </c>
      <c r="R1563" s="2">
        <f t="shared" si="242"/>
        <v>5.7209788359544138</v>
      </c>
      <c r="S1563" s="3">
        <f>1-R1563/MAX(R$2:R1563)</f>
        <v>0.11172455996042518</v>
      </c>
    </row>
    <row r="1564" spans="1:19" x14ac:dyDescent="0.15">
      <c r="A1564" s="1">
        <v>40707</v>
      </c>
      <c r="B1564">
        <v>2940.39</v>
      </c>
      <c r="C1564">
        <v>2957.52</v>
      </c>
      <c r="D1564">
        <v>2921.75</v>
      </c>
      <c r="E1564" s="2">
        <v>2950.35</v>
      </c>
      <c r="F1564" s="16">
        <v>46991282176</v>
      </c>
      <c r="G1564" s="3">
        <f t="shared" si="240"/>
        <v>-3.9096129888281927E-3</v>
      </c>
      <c r="H1564" s="3">
        <f>1-E1564/MAX(E$2:E1564)</f>
        <v>0.49800074865582244</v>
      </c>
      <c r="I1564" s="2">
        <f t="shared" si="243"/>
        <v>2954.7233333333334</v>
      </c>
      <c r="J1564" s="2">
        <f t="shared" si="246"/>
        <v>2977.2383333333332</v>
      </c>
      <c r="K1564" s="2">
        <f t="shared" si="247"/>
        <v>2976.7558333333332</v>
      </c>
      <c r="L1564" s="2">
        <f t="shared" si="248"/>
        <v>3036.9462499999995</v>
      </c>
      <c r="M1564" s="2">
        <f t="shared" si="239"/>
        <v>3150.4856250000007</v>
      </c>
      <c r="N1564" s="2">
        <f t="shared" si="244"/>
        <v>3054.7292361111108</v>
      </c>
      <c r="O1564" s="4" t="str">
        <f t="shared" si="245"/>
        <v>卖</v>
      </c>
      <c r="P1564" s="4" t="str">
        <f t="shared" si="241"/>
        <v/>
      </c>
      <c r="Q1564" s="3">
        <f>IF(O1563="买",E1564/E1563-1,0)-IF(P1564=1,计算结果!B$17,0)</f>
        <v>0</v>
      </c>
      <c r="R1564" s="2">
        <f t="shared" si="242"/>
        <v>5.7209788359544138</v>
      </c>
      <c r="S1564" s="3">
        <f>1-R1564/MAX(R$2:R1564)</f>
        <v>0.11172455996042518</v>
      </c>
    </row>
    <row r="1565" spans="1:19" x14ac:dyDescent="0.15">
      <c r="A1565" s="1">
        <v>40708</v>
      </c>
      <c r="B1565">
        <v>2947.66</v>
      </c>
      <c r="C1565">
        <v>3000.53</v>
      </c>
      <c r="D1565">
        <v>2943.53</v>
      </c>
      <c r="E1565" s="2">
        <v>2993.56</v>
      </c>
      <c r="F1565" s="16">
        <v>66158911488</v>
      </c>
      <c r="G1565" s="3">
        <f t="shared" si="240"/>
        <v>1.4645719999322182E-2</v>
      </c>
      <c r="H1565" s="3">
        <f>1-E1565/MAX(E$2:E1565)</f>
        <v>0.49064860818076639</v>
      </c>
      <c r="I1565" s="2">
        <f t="shared" si="243"/>
        <v>2968.6133333333332</v>
      </c>
      <c r="J1565" s="2">
        <f t="shared" si="246"/>
        <v>2978.44</v>
      </c>
      <c r="K1565" s="2">
        <f t="shared" si="247"/>
        <v>2978.0208333333326</v>
      </c>
      <c r="L1565" s="2">
        <f t="shared" si="248"/>
        <v>3030.2937499999994</v>
      </c>
      <c r="M1565" s="2">
        <f t="shared" si="239"/>
        <v>3144.6695833333338</v>
      </c>
      <c r="N1565" s="2">
        <f t="shared" si="244"/>
        <v>3050.9947222222218</v>
      </c>
      <c r="O1565" s="4" t="str">
        <f t="shared" si="245"/>
        <v>卖</v>
      </c>
      <c r="P1565" s="4" t="str">
        <f t="shared" si="241"/>
        <v/>
      </c>
      <c r="Q1565" s="3">
        <f>IF(O1564="买",E1565/E1564-1,0)-IF(P1565=1,计算结果!B$17,0)</f>
        <v>0</v>
      </c>
      <c r="R1565" s="2">
        <f t="shared" si="242"/>
        <v>5.7209788359544138</v>
      </c>
      <c r="S1565" s="3">
        <f>1-R1565/MAX(R$2:R1565)</f>
        <v>0.11172455996042518</v>
      </c>
    </row>
    <row r="1566" spans="1:19" x14ac:dyDescent="0.15">
      <c r="A1566" s="1">
        <v>40709</v>
      </c>
      <c r="B1566">
        <v>2984.96</v>
      </c>
      <c r="C1566">
        <v>2999.15</v>
      </c>
      <c r="D1566">
        <v>2963.11</v>
      </c>
      <c r="E1566" s="2">
        <v>2963.12</v>
      </c>
      <c r="F1566" s="16">
        <v>54467702784</v>
      </c>
      <c r="G1566" s="3">
        <f t="shared" si="240"/>
        <v>-1.0168495036010694E-2</v>
      </c>
      <c r="H1566" s="3">
        <f>1-E1566/MAX(E$2:E1566)</f>
        <v>0.49582794528006535</v>
      </c>
      <c r="I1566" s="2">
        <f t="shared" si="243"/>
        <v>2969.0099999999998</v>
      </c>
      <c r="J1566" s="2">
        <f t="shared" si="246"/>
        <v>2971.5833333333335</v>
      </c>
      <c r="K1566" s="2">
        <f t="shared" si="247"/>
        <v>2978.0050000000006</v>
      </c>
      <c r="L1566" s="2">
        <f t="shared" si="248"/>
        <v>3022.7120833333333</v>
      </c>
      <c r="M1566" s="2">
        <f t="shared" si="239"/>
        <v>3137.4206250000007</v>
      </c>
      <c r="N1566" s="2">
        <f t="shared" si="244"/>
        <v>3046.0459027777783</v>
      </c>
      <c r="O1566" s="4" t="str">
        <f t="shared" si="245"/>
        <v>卖</v>
      </c>
      <c r="P1566" s="4" t="str">
        <f t="shared" si="241"/>
        <v/>
      </c>
      <c r="Q1566" s="3">
        <f>IF(O1565="买",E1566/E1565-1,0)-IF(P1566=1,计算结果!B$17,0)</f>
        <v>0</v>
      </c>
      <c r="R1566" s="2">
        <f t="shared" si="242"/>
        <v>5.7209788359544138</v>
      </c>
      <c r="S1566" s="3">
        <f>1-R1566/MAX(R$2:R1566)</f>
        <v>0.11172455996042518</v>
      </c>
    </row>
    <row r="1567" spans="1:19" x14ac:dyDescent="0.15">
      <c r="A1567" s="1">
        <v>40710</v>
      </c>
      <c r="B1567">
        <v>2939.68</v>
      </c>
      <c r="C1567">
        <v>2946.82</v>
      </c>
      <c r="D1567">
        <v>2915.4</v>
      </c>
      <c r="E1567" s="2">
        <v>2917.58</v>
      </c>
      <c r="F1567" s="16">
        <v>47067185152</v>
      </c>
      <c r="G1567" s="3">
        <f t="shared" si="240"/>
        <v>-1.5368935446421372E-2</v>
      </c>
      <c r="H1567" s="3">
        <f>1-E1567/MAX(E$2:E1567)</f>
        <v>0.50357653304294558</v>
      </c>
      <c r="I1567" s="2">
        <f t="shared" si="243"/>
        <v>2958.0866666666666</v>
      </c>
      <c r="J1567" s="2">
        <f t="shared" si="246"/>
        <v>2956.4050000000002</v>
      </c>
      <c r="K1567" s="2">
        <f t="shared" si="247"/>
        <v>2974.9275000000002</v>
      </c>
      <c r="L1567" s="2">
        <f t="shared" si="248"/>
        <v>3015.0445833333329</v>
      </c>
      <c r="M1567" s="2">
        <f t="shared" si="239"/>
        <v>3128.9447916666668</v>
      </c>
      <c r="N1567" s="2">
        <f t="shared" si="244"/>
        <v>3039.638958333333</v>
      </c>
      <c r="O1567" s="4" t="str">
        <f t="shared" si="245"/>
        <v>卖</v>
      </c>
      <c r="P1567" s="4" t="str">
        <f t="shared" si="241"/>
        <v/>
      </c>
      <c r="Q1567" s="3">
        <f>IF(O1566="买",E1567/E1566-1,0)-IF(P1567=1,计算结果!B$17,0)</f>
        <v>0</v>
      </c>
      <c r="R1567" s="2">
        <f t="shared" si="242"/>
        <v>5.7209788359544138</v>
      </c>
      <c r="S1567" s="3">
        <f>1-R1567/MAX(R$2:R1567)</f>
        <v>0.11172455996042518</v>
      </c>
    </row>
    <row r="1568" spans="1:19" x14ac:dyDescent="0.15">
      <c r="A1568" s="1">
        <v>40711</v>
      </c>
      <c r="B1568">
        <v>2916.41</v>
      </c>
      <c r="C1568">
        <v>2934.06</v>
      </c>
      <c r="D1568">
        <v>2891.01</v>
      </c>
      <c r="E1568" s="2">
        <v>2892.16</v>
      </c>
      <c r="F1568" s="16">
        <v>51647156224</v>
      </c>
      <c r="G1568" s="3">
        <f t="shared" si="240"/>
        <v>-8.7127002515784424E-3</v>
      </c>
      <c r="H1568" s="3">
        <f>1-E1568/MAX(E$2:E1568)</f>
        <v>0.50790172190839178</v>
      </c>
      <c r="I1568" s="2">
        <f t="shared" si="243"/>
        <v>2924.2866666666669</v>
      </c>
      <c r="J1568" s="2">
        <f t="shared" si="246"/>
        <v>2946.4499999999994</v>
      </c>
      <c r="K1568" s="2">
        <f t="shared" si="247"/>
        <v>2965.810833333333</v>
      </c>
      <c r="L1568" s="2">
        <f t="shared" si="248"/>
        <v>3005.2141666666666</v>
      </c>
      <c r="M1568" s="2">
        <f t="shared" si="239"/>
        <v>3119.3364583333332</v>
      </c>
      <c r="N1568" s="2">
        <f t="shared" si="244"/>
        <v>3030.1204861111109</v>
      </c>
      <c r="O1568" s="4" t="str">
        <f t="shared" si="245"/>
        <v>卖</v>
      </c>
      <c r="P1568" s="4" t="str">
        <f t="shared" si="241"/>
        <v/>
      </c>
      <c r="Q1568" s="3">
        <f>IF(O1567="买",E1568/E1567-1,0)-IF(P1568=1,计算结果!B$17,0)</f>
        <v>0</v>
      </c>
      <c r="R1568" s="2">
        <f t="shared" si="242"/>
        <v>5.7209788359544138</v>
      </c>
      <c r="S1568" s="3">
        <f>1-R1568/MAX(R$2:R1568)</f>
        <v>0.11172455996042518</v>
      </c>
    </row>
    <row r="1569" spans="1:19" x14ac:dyDescent="0.15">
      <c r="A1569" s="1">
        <v>40714</v>
      </c>
      <c r="B1569">
        <v>2888.94</v>
      </c>
      <c r="C1569">
        <v>2896.08</v>
      </c>
      <c r="D1569">
        <v>2862.41</v>
      </c>
      <c r="E1569" s="2">
        <v>2874.9</v>
      </c>
      <c r="F1569" s="16">
        <v>45416697856</v>
      </c>
      <c r="G1569" s="3">
        <f t="shared" si="240"/>
        <v>-5.9678579331710058E-3</v>
      </c>
      <c r="H1569" s="3">
        <f>1-E1569/MAX(E$2:E1569)</f>
        <v>0.51083849452120056</v>
      </c>
      <c r="I1569" s="2">
        <f t="shared" si="243"/>
        <v>2894.8799999999997</v>
      </c>
      <c r="J1569" s="2">
        <f t="shared" si="246"/>
        <v>2931.9449999999997</v>
      </c>
      <c r="K1569" s="2">
        <f t="shared" si="247"/>
        <v>2955.0383333333325</v>
      </c>
      <c r="L1569" s="2">
        <f t="shared" si="248"/>
        <v>2995.8158333333326</v>
      </c>
      <c r="M1569" s="2">
        <f t="shared" si="239"/>
        <v>3109.7837500000001</v>
      </c>
      <c r="N1569" s="2">
        <f t="shared" si="244"/>
        <v>3020.2126388888883</v>
      </c>
      <c r="O1569" s="4" t="str">
        <f t="shared" si="245"/>
        <v>卖</v>
      </c>
      <c r="P1569" s="4" t="str">
        <f t="shared" si="241"/>
        <v/>
      </c>
      <c r="Q1569" s="3">
        <f>IF(O1568="买",E1569/E1568-1,0)-IF(P1569=1,计算结果!B$17,0)</f>
        <v>0</v>
      </c>
      <c r="R1569" s="2">
        <f t="shared" si="242"/>
        <v>5.7209788359544138</v>
      </c>
      <c r="S1569" s="3">
        <f>1-R1569/MAX(R$2:R1569)</f>
        <v>0.11172455996042518</v>
      </c>
    </row>
    <row r="1570" spans="1:19" x14ac:dyDescent="0.15">
      <c r="A1570" s="1">
        <v>40715</v>
      </c>
      <c r="B1570">
        <v>2883.35</v>
      </c>
      <c r="C1570">
        <v>2909.57</v>
      </c>
      <c r="D1570">
        <v>2877.05</v>
      </c>
      <c r="E1570" s="2">
        <v>2909.07</v>
      </c>
      <c r="F1570" s="16">
        <v>50160676864</v>
      </c>
      <c r="G1570" s="3">
        <f t="shared" si="240"/>
        <v>1.1885630804549852E-2</v>
      </c>
      <c r="H1570" s="3">
        <f>1-E1570/MAX(E$2:E1570)</f>
        <v>0.50502450146328182</v>
      </c>
      <c r="I1570" s="2">
        <f t="shared" si="243"/>
        <v>2892.0433333333331</v>
      </c>
      <c r="J1570" s="2">
        <f t="shared" si="246"/>
        <v>2925.0650000000001</v>
      </c>
      <c r="K1570" s="2">
        <f t="shared" si="247"/>
        <v>2951.1516666666671</v>
      </c>
      <c r="L1570" s="2">
        <f t="shared" si="248"/>
        <v>2987.1925000000006</v>
      </c>
      <c r="M1570" s="2">
        <f t="shared" si="239"/>
        <v>3101.0816666666665</v>
      </c>
      <c r="N1570" s="2">
        <f t="shared" si="244"/>
        <v>3013.141944444445</v>
      </c>
      <c r="O1570" s="4" t="str">
        <f t="shared" si="245"/>
        <v>卖</v>
      </c>
      <c r="P1570" s="4" t="str">
        <f t="shared" si="241"/>
        <v/>
      </c>
      <c r="Q1570" s="3">
        <f>IF(O1569="买",E1570/E1569-1,0)-IF(P1570=1,计算结果!B$17,0)</f>
        <v>0</v>
      </c>
      <c r="R1570" s="2">
        <f t="shared" si="242"/>
        <v>5.7209788359544138</v>
      </c>
      <c r="S1570" s="3">
        <f>1-R1570/MAX(R$2:R1570)</f>
        <v>0.11172455996042518</v>
      </c>
    </row>
    <row r="1571" spans="1:19" x14ac:dyDescent="0.15">
      <c r="A1571" s="1">
        <v>40716</v>
      </c>
      <c r="B1571">
        <v>2913.67</v>
      </c>
      <c r="C1571">
        <v>2921.03</v>
      </c>
      <c r="D1571">
        <v>2894.18</v>
      </c>
      <c r="E1571" s="2">
        <v>2908.58</v>
      </c>
      <c r="F1571" s="16">
        <v>43263823872</v>
      </c>
      <c r="G1571" s="3">
        <f t="shared" si="240"/>
        <v>-1.6843871065330696E-4</v>
      </c>
      <c r="H1571" s="3">
        <f>1-E1571/MAX(E$2:E1571)</f>
        <v>0.50510787449806027</v>
      </c>
      <c r="I1571" s="2">
        <f t="shared" si="243"/>
        <v>2897.5166666666664</v>
      </c>
      <c r="J1571" s="2">
        <f t="shared" si="246"/>
        <v>2910.9016666666666</v>
      </c>
      <c r="K1571" s="2">
        <f t="shared" si="247"/>
        <v>2944.6708333333331</v>
      </c>
      <c r="L1571" s="2">
        <f t="shared" si="248"/>
        <v>2977.5758333333338</v>
      </c>
      <c r="M1571" s="2">
        <f t="shared" si="239"/>
        <v>3091.4264583333329</v>
      </c>
      <c r="N1571" s="2">
        <f t="shared" si="244"/>
        <v>3004.5577083333333</v>
      </c>
      <c r="O1571" s="4" t="str">
        <f t="shared" si="245"/>
        <v>卖</v>
      </c>
      <c r="P1571" s="4" t="str">
        <f t="shared" si="241"/>
        <v/>
      </c>
      <c r="Q1571" s="3">
        <f>IF(O1570="买",E1571/E1570-1,0)-IF(P1571=1,计算结果!B$17,0)</f>
        <v>0</v>
      </c>
      <c r="R1571" s="2">
        <f t="shared" si="242"/>
        <v>5.7209788359544138</v>
      </c>
      <c r="S1571" s="3">
        <f>1-R1571/MAX(R$2:R1571)</f>
        <v>0.11172455996042518</v>
      </c>
    </row>
    <row r="1572" spans="1:19" x14ac:dyDescent="0.15">
      <c r="A1572" s="1">
        <v>40717</v>
      </c>
      <c r="B1572">
        <v>2899.01</v>
      </c>
      <c r="C1572">
        <v>2966.54</v>
      </c>
      <c r="D1572">
        <v>2888.68</v>
      </c>
      <c r="E1572" s="2">
        <v>2957.63</v>
      </c>
      <c r="F1572" s="16">
        <v>55276888064</v>
      </c>
      <c r="G1572" s="3">
        <f t="shared" si="240"/>
        <v>1.6863899222300915E-2</v>
      </c>
      <c r="H1572" s="3">
        <f>1-E1572/MAX(E$2:E1572)</f>
        <v>0.49676206356768526</v>
      </c>
      <c r="I1572" s="2">
        <f t="shared" si="243"/>
        <v>2925.0933333333328</v>
      </c>
      <c r="J1572" s="2">
        <f t="shared" si="246"/>
        <v>2909.9866666666662</v>
      </c>
      <c r="K1572" s="2">
        <f t="shared" si="247"/>
        <v>2940.7849999999999</v>
      </c>
      <c r="L1572" s="2">
        <f t="shared" si="248"/>
        <v>2970.7837500000005</v>
      </c>
      <c r="M1572" s="2">
        <f t="shared" si="239"/>
        <v>3083.1779166666661</v>
      </c>
      <c r="N1572" s="2">
        <f t="shared" si="244"/>
        <v>2998.2488888888888</v>
      </c>
      <c r="O1572" s="4" t="str">
        <f t="shared" si="245"/>
        <v>卖</v>
      </c>
      <c r="P1572" s="4" t="str">
        <f t="shared" si="241"/>
        <v/>
      </c>
      <c r="Q1572" s="3">
        <f>IF(O1571="买",E1572/E1571-1,0)-IF(P1572=1,计算结果!B$17,0)</f>
        <v>0</v>
      </c>
      <c r="R1572" s="2">
        <f t="shared" si="242"/>
        <v>5.7209788359544138</v>
      </c>
      <c r="S1572" s="3">
        <f>1-R1572/MAX(R$2:R1572)</f>
        <v>0.11172455996042518</v>
      </c>
    </row>
    <row r="1573" spans="1:19" x14ac:dyDescent="0.15">
      <c r="A1573" s="1">
        <v>40718</v>
      </c>
      <c r="B1573">
        <v>2946.61</v>
      </c>
      <c r="C1573">
        <v>3047.94</v>
      </c>
      <c r="D1573">
        <v>2944.05</v>
      </c>
      <c r="E1573" s="2">
        <v>3027.47</v>
      </c>
      <c r="F1573" s="16">
        <v>104972926976</v>
      </c>
      <c r="G1573" s="3">
        <f t="shared" si="240"/>
        <v>2.3613501350743471E-2</v>
      </c>
      <c r="H1573" s="3">
        <f>1-E1573/MAX(E$2:E1573)</f>
        <v>0.48487885387599539</v>
      </c>
      <c r="I1573" s="2">
        <f t="shared" si="243"/>
        <v>2964.56</v>
      </c>
      <c r="J1573" s="2">
        <f t="shared" si="246"/>
        <v>2928.3016666666667</v>
      </c>
      <c r="K1573" s="2">
        <f t="shared" si="247"/>
        <v>2942.353333333333</v>
      </c>
      <c r="L1573" s="2">
        <f t="shared" si="248"/>
        <v>2966.8616666666671</v>
      </c>
      <c r="M1573" s="2">
        <f t="shared" si="239"/>
        <v>3076.2722916666662</v>
      </c>
      <c r="N1573" s="2">
        <f t="shared" si="244"/>
        <v>2995.1624305555556</v>
      </c>
      <c r="O1573" s="4" t="str">
        <f t="shared" si="245"/>
        <v>买</v>
      </c>
      <c r="P1573" s="4">
        <f t="shared" si="241"/>
        <v>1</v>
      </c>
      <c r="Q1573" s="3">
        <f>IF(O1572="买",E1573/E1572-1,0)-IF(P1573=1,计算结果!B$17,0)</f>
        <v>0</v>
      </c>
      <c r="R1573" s="2">
        <f t="shared" si="242"/>
        <v>5.7209788359544138</v>
      </c>
      <c r="S1573" s="3">
        <f>1-R1573/MAX(R$2:R1573)</f>
        <v>0.11172455996042518</v>
      </c>
    </row>
    <row r="1574" spans="1:19" x14ac:dyDescent="0.15">
      <c r="A1574" s="1">
        <v>40721</v>
      </c>
      <c r="B1574">
        <v>3028.5</v>
      </c>
      <c r="C1574">
        <v>3056.02</v>
      </c>
      <c r="D1574">
        <v>3019.24</v>
      </c>
      <c r="E1574" s="2">
        <v>3036.49</v>
      </c>
      <c r="F1574" s="16">
        <v>79044149248</v>
      </c>
      <c r="G1574" s="3">
        <f t="shared" si="240"/>
        <v>2.9793854274360321E-3</v>
      </c>
      <c r="H1574" s="3">
        <f>1-E1574/MAX(E$2:E1574)</f>
        <v>0.48334410943986938</v>
      </c>
      <c r="I1574" s="2">
        <f t="shared" si="243"/>
        <v>3007.1966666666667</v>
      </c>
      <c r="J1574" s="2">
        <f t="shared" si="246"/>
        <v>2952.3566666666666</v>
      </c>
      <c r="K1574" s="2">
        <f t="shared" si="247"/>
        <v>2949.4033333333336</v>
      </c>
      <c r="L1574" s="2">
        <f t="shared" si="248"/>
        <v>2967.4245833333334</v>
      </c>
      <c r="M1574" s="2">
        <f t="shared" si="239"/>
        <v>3069.5441666666666</v>
      </c>
      <c r="N1574" s="2">
        <f t="shared" si="244"/>
        <v>2995.4573611111114</v>
      </c>
      <c r="O1574" s="4" t="str">
        <f t="shared" si="245"/>
        <v>买</v>
      </c>
      <c r="P1574" s="4" t="str">
        <f t="shared" si="241"/>
        <v/>
      </c>
      <c r="Q1574" s="3">
        <f>IF(O1573="买",E1574/E1573-1,0)-IF(P1574=1,计算结果!B$17,0)</f>
        <v>2.9793854274360321E-3</v>
      </c>
      <c r="R1574" s="2">
        <f t="shared" si="242"/>
        <v>5.7380238369289263</v>
      </c>
      <c r="S1574" s="3">
        <f>1-R1574/MAX(R$2:R1574)</f>
        <v>0.1090780450588219</v>
      </c>
    </row>
    <row r="1575" spans="1:19" x14ac:dyDescent="0.15">
      <c r="A1575" s="1">
        <v>40722</v>
      </c>
      <c r="B1575">
        <v>3040.18</v>
      </c>
      <c r="C1575">
        <v>3046.8</v>
      </c>
      <c r="D1575">
        <v>3014</v>
      </c>
      <c r="E1575" s="2">
        <v>3041.73</v>
      </c>
      <c r="F1575" s="16">
        <v>70333382656</v>
      </c>
      <c r="G1575" s="3">
        <f t="shared" si="240"/>
        <v>1.7256766859103934E-3</v>
      </c>
      <c r="H1575" s="3">
        <f>1-E1575/MAX(E$2:E1575)</f>
        <v>0.48245252841489139</v>
      </c>
      <c r="I1575" s="2">
        <f t="shared" si="243"/>
        <v>3035.2299999999996</v>
      </c>
      <c r="J1575" s="2">
        <f t="shared" si="246"/>
        <v>2980.1616666666664</v>
      </c>
      <c r="K1575" s="2">
        <f t="shared" si="247"/>
        <v>2956.0533333333337</v>
      </c>
      <c r="L1575" s="2">
        <f t="shared" si="248"/>
        <v>2968.0708333333332</v>
      </c>
      <c r="M1575" s="2">
        <f t="shared" si="239"/>
        <v>3064.250833333333</v>
      </c>
      <c r="N1575" s="2">
        <f t="shared" si="244"/>
        <v>2996.125</v>
      </c>
      <c r="O1575" s="4" t="str">
        <f t="shared" si="245"/>
        <v>买</v>
      </c>
      <c r="P1575" s="4" t="str">
        <f t="shared" si="241"/>
        <v/>
      </c>
      <c r="Q1575" s="3">
        <f>IF(O1574="买",E1575/E1574-1,0)-IF(P1575=1,计算结果!B$17,0)</f>
        <v>1.7256766859103934E-3</v>
      </c>
      <c r="R1575" s="2">
        <f t="shared" si="242"/>
        <v>5.7479258108875122</v>
      </c>
      <c r="S1575" s="3">
        <f>1-R1575/MAX(R$2:R1575)</f>
        <v>0.10754060181221425</v>
      </c>
    </row>
    <row r="1576" spans="1:19" x14ac:dyDescent="0.15">
      <c r="A1576" s="1">
        <v>40723</v>
      </c>
      <c r="B1576">
        <v>3039.05</v>
      </c>
      <c r="C1576">
        <v>3043.82</v>
      </c>
      <c r="D1576">
        <v>2999.95</v>
      </c>
      <c r="E1576" s="2">
        <v>3000.17</v>
      </c>
      <c r="F1576" s="16">
        <v>61717622784</v>
      </c>
      <c r="G1576" s="3">
        <f t="shared" si="240"/>
        <v>-1.3663277148201813E-2</v>
      </c>
      <c r="H1576" s="3">
        <f>1-E1576/MAX(E$2:E1576)</f>
        <v>0.48952392295650993</v>
      </c>
      <c r="I1576" s="2">
        <f t="shared" si="243"/>
        <v>3026.1299999999997</v>
      </c>
      <c r="J1576" s="2">
        <f t="shared" si="246"/>
        <v>2995.3449999999998</v>
      </c>
      <c r="K1576" s="2">
        <f t="shared" si="247"/>
        <v>2960.2050000000004</v>
      </c>
      <c r="L1576" s="2">
        <f t="shared" si="248"/>
        <v>2968.4804166666668</v>
      </c>
      <c r="M1576" s="2">
        <f t="shared" si="239"/>
        <v>3058.0927083333336</v>
      </c>
      <c r="N1576" s="2">
        <f t="shared" si="244"/>
        <v>2995.5927083333336</v>
      </c>
      <c r="O1576" s="4" t="str">
        <f t="shared" si="245"/>
        <v>买</v>
      </c>
      <c r="P1576" s="4" t="str">
        <f t="shared" si="241"/>
        <v/>
      </c>
      <c r="Q1576" s="3">
        <f>IF(O1575="买",E1576/E1575-1,0)-IF(P1576=1,计算结果!B$17,0)</f>
        <v>-1.3663277148201813E-2</v>
      </c>
      <c r="R1576" s="2">
        <f t="shared" si="242"/>
        <v>5.6693903075060534</v>
      </c>
      <c r="S1576" s="3">
        <f>1-R1576/MAX(R$2:R1576)</f>
        <v>0.11973452191317147</v>
      </c>
    </row>
    <row r="1577" spans="1:19" x14ac:dyDescent="0.15">
      <c r="A1577" s="1">
        <v>40724</v>
      </c>
      <c r="B1577">
        <v>3003.23</v>
      </c>
      <c r="C1577">
        <v>3058.63</v>
      </c>
      <c r="D1577">
        <v>3003.23</v>
      </c>
      <c r="E1577" s="2">
        <v>3044.09</v>
      </c>
      <c r="F1577" s="16">
        <v>73891667968</v>
      </c>
      <c r="G1577" s="3">
        <f t="shared" si="240"/>
        <v>1.4639170447008132E-2</v>
      </c>
      <c r="H1577" s="3">
        <f>1-E1577/MAX(E$2:E1577)</f>
        <v>0.48205097665555019</v>
      </c>
      <c r="I1577" s="2">
        <f t="shared" si="243"/>
        <v>3028.6633333333334</v>
      </c>
      <c r="J1577" s="2">
        <f t="shared" si="246"/>
        <v>3017.9300000000003</v>
      </c>
      <c r="K1577" s="2">
        <f t="shared" si="247"/>
        <v>2964.4158333333339</v>
      </c>
      <c r="L1577" s="2">
        <f t="shared" si="248"/>
        <v>2971.2183333333337</v>
      </c>
      <c r="M1577" s="2">
        <f t="shared" si="239"/>
        <v>3052.3993750000004</v>
      </c>
      <c r="N1577" s="2">
        <f t="shared" si="244"/>
        <v>2996.0111805555557</v>
      </c>
      <c r="O1577" s="4" t="str">
        <f t="shared" si="245"/>
        <v>买</v>
      </c>
      <c r="P1577" s="4" t="str">
        <f t="shared" si="241"/>
        <v/>
      </c>
      <c r="Q1577" s="3">
        <f>IF(O1576="买",E1577/E1576-1,0)-IF(P1577=1,计算结果!B$17,0)</f>
        <v>1.4639170447008132E-2</v>
      </c>
      <c r="R1577" s="2">
        <f t="shared" si="242"/>
        <v>5.7523854785482502</v>
      </c>
      <c r="S1577" s="3">
        <f>1-R1577/MAX(R$2:R1577)</f>
        <v>0.10684816554084131</v>
      </c>
    </row>
    <row r="1578" spans="1:19" x14ac:dyDescent="0.15">
      <c r="A1578" s="1">
        <v>40725</v>
      </c>
      <c r="B1578">
        <v>3052.12</v>
      </c>
      <c r="C1578">
        <v>3071.21</v>
      </c>
      <c r="D1578">
        <v>3034.07</v>
      </c>
      <c r="E1578" s="2">
        <v>3049.75</v>
      </c>
      <c r="F1578" s="16">
        <v>72614641664</v>
      </c>
      <c r="G1578" s="3">
        <f t="shared" si="240"/>
        <v>1.8593405582620903E-3</v>
      </c>
      <c r="H1578" s="3">
        <f>1-E1578/MAX(E$2:E1578)</f>
        <v>0.48108793302933373</v>
      </c>
      <c r="I1578" s="2">
        <f t="shared" si="243"/>
        <v>3031.3366666666666</v>
      </c>
      <c r="J1578" s="2">
        <f t="shared" si="246"/>
        <v>3033.2833333333328</v>
      </c>
      <c r="K1578" s="2">
        <f t="shared" si="247"/>
        <v>2971.6349999999998</v>
      </c>
      <c r="L1578" s="2">
        <f t="shared" si="248"/>
        <v>2974.82</v>
      </c>
      <c r="M1578" s="2">
        <f t="shared" si="239"/>
        <v>3047.1870833333337</v>
      </c>
      <c r="N1578" s="2">
        <f t="shared" si="244"/>
        <v>2997.8806944444445</v>
      </c>
      <c r="O1578" s="4" t="str">
        <f t="shared" si="245"/>
        <v>买</v>
      </c>
      <c r="P1578" s="4" t="str">
        <f t="shared" si="241"/>
        <v/>
      </c>
      <c r="Q1578" s="3">
        <f>IF(O1577="买",E1578/E1577-1,0)-IF(P1578=1,计算结果!B$17,0)</f>
        <v>1.8593405582620903E-3</v>
      </c>
      <c r="R1578" s="2">
        <f t="shared" si="242"/>
        <v>5.7630811221752731</v>
      </c>
      <c r="S1578" s="3">
        <f>1-R1578/MAX(R$2:R1578)</f>
        <v>0.10518749211034506</v>
      </c>
    </row>
    <row r="1579" spans="1:19" x14ac:dyDescent="0.15">
      <c r="A1579" s="1">
        <v>40728</v>
      </c>
      <c r="B1579">
        <v>3064.94</v>
      </c>
      <c r="C1579">
        <v>3124.58</v>
      </c>
      <c r="D1579">
        <v>3064.94</v>
      </c>
      <c r="E1579" s="2">
        <v>3121.98</v>
      </c>
      <c r="F1579" s="16">
        <v>102679822336</v>
      </c>
      <c r="G1579" s="3">
        <f t="shared" si="240"/>
        <v>2.3683908517091679E-2</v>
      </c>
      <c r="H1579" s="3">
        <f>1-E1579/MAX(E$2:E1579)</f>
        <v>0.46879806710678551</v>
      </c>
      <c r="I1579" s="2">
        <f t="shared" si="243"/>
        <v>3071.94</v>
      </c>
      <c r="J1579" s="2">
        <f t="shared" si="246"/>
        <v>3049.0349999999999</v>
      </c>
      <c r="K1579" s="2">
        <f t="shared" si="247"/>
        <v>2988.6683333333335</v>
      </c>
      <c r="L1579" s="2">
        <f t="shared" si="248"/>
        <v>2981.7979166666669</v>
      </c>
      <c r="M1579" s="2">
        <f t="shared" si="239"/>
        <v>3044.5289583333338</v>
      </c>
      <c r="N1579" s="2">
        <f t="shared" si="244"/>
        <v>3004.9984027777778</v>
      </c>
      <c r="O1579" s="4" t="str">
        <f t="shared" si="245"/>
        <v>买</v>
      </c>
      <c r="P1579" s="4" t="str">
        <f t="shared" si="241"/>
        <v/>
      </c>
      <c r="Q1579" s="3">
        <f>IF(O1578="买",E1579/E1578-1,0)-IF(P1579=1,计算结果!B$17,0)</f>
        <v>2.3683908517091679E-2</v>
      </c>
      <c r="R1579" s="2">
        <f t="shared" si="242"/>
        <v>5.8995734082494504</v>
      </c>
      <c r="S1579" s="3">
        <f>1-R1579/MAX(R$2:R1579)</f>
        <v>8.3994834533537177E-2</v>
      </c>
    </row>
    <row r="1580" spans="1:19" x14ac:dyDescent="0.15">
      <c r="A1580" s="1">
        <v>40729</v>
      </c>
      <c r="B1580">
        <v>3122.9</v>
      </c>
      <c r="C1580">
        <v>3128.53</v>
      </c>
      <c r="D1580">
        <v>3105.09</v>
      </c>
      <c r="E1580" s="2">
        <v>3122.5</v>
      </c>
      <c r="F1580" s="16">
        <v>81999831040</v>
      </c>
      <c r="G1580" s="3">
        <f t="shared" si="240"/>
        <v>1.6656096451606039E-4</v>
      </c>
      <c r="H1580" s="3">
        <f>1-E1580/MAX(E$2:E1580)</f>
        <v>0.46870958960049003</v>
      </c>
      <c r="I1580" s="2">
        <f t="shared" si="243"/>
        <v>3098.0766666666664</v>
      </c>
      <c r="J1580" s="2">
        <f t="shared" si="246"/>
        <v>3063.3700000000003</v>
      </c>
      <c r="K1580" s="2">
        <f t="shared" si="247"/>
        <v>3007.8633333333332</v>
      </c>
      <c r="L1580" s="2">
        <f t="shared" si="248"/>
        <v>2986.8370833333333</v>
      </c>
      <c r="M1580" s="2">
        <f t="shared" si="239"/>
        <v>3042.2693750000003</v>
      </c>
      <c r="N1580" s="2">
        <f t="shared" si="244"/>
        <v>3012.323263888889</v>
      </c>
      <c r="O1580" s="4" t="str">
        <f t="shared" si="245"/>
        <v>买</v>
      </c>
      <c r="P1580" s="4" t="str">
        <f t="shared" si="241"/>
        <v/>
      </c>
      <c r="Q1580" s="3">
        <f>IF(O1579="买",E1580/E1579-1,0)-IF(P1580=1,计算结果!B$17,0)</f>
        <v>1.6656096451606039E-4</v>
      </c>
      <c r="R1580" s="2">
        <f t="shared" si="242"/>
        <v>5.9005560468865621</v>
      </c>
      <c r="S1580" s="3">
        <f>1-R1580/MAX(R$2:R1580)</f>
        <v>8.3842263829675301E-2</v>
      </c>
    </row>
    <row r="1581" spans="1:19" x14ac:dyDescent="0.15">
      <c r="A1581" s="1">
        <v>40730</v>
      </c>
      <c r="B1581">
        <v>3116.12</v>
      </c>
      <c r="C1581">
        <v>3116.12</v>
      </c>
      <c r="D1581">
        <v>3084.83</v>
      </c>
      <c r="E1581" s="2">
        <v>3113.71</v>
      </c>
      <c r="F1581" s="16">
        <v>76557000704</v>
      </c>
      <c r="G1581" s="3">
        <f t="shared" si="240"/>
        <v>-2.815052041633348E-3</v>
      </c>
      <c r="H1581" s="3">
        <f>1-E1581/MAX(E$2:E1581)</f>
        <v>0.47020519975498531</v>
      </c>
      <c r="I1581" s="2">
        <f t="shared" si="243"/>
        <v>3119.3966666666661</v>
      </c>
      <c r="J1581" s="2">
        <f t="shared" si="246"/>
        <v>3075.3666666666668</v>
      </c>
      <c r="K1581" s="2">
        <f t="shared" si="247"/>
        <v>3027.7641666666664</v>
      </c>
      <c r="L1581" s="2">
        <f t="shared" si="248"/>
        <v>2991.4012499999994</v>
      </c>
      <c r="M1581" s="2">
        <f t="shared" si="239"/>
        <v>3040.2737500000003</v>
      </c>
      <c r="N1581" s="2">
        <f t="shared" si="244"/>
        <v>3019.8130555555558</v>
      </c>
      <c r="O1581" s="4" t="str">
        <f t="shared" si="245"/>
        <v>买</v>
      </c>
      <c r="P1581" s="4" t="str">
        <f t="shared" si="241"/>
        <v/>
      </c>
      <c r="Q1581" s="3">
        <f>IF(O1580="买",E1581/E1580-1,0)-IF(P1581=1,计算结果!B$17,0)</f>
        <v>-2.815052041633348E-3</v>
      </c>
      <c r="R1581" s="2">
        <f t="shared" si="242"/>
        <v>5.8839456745400023</v>
      </c>
      <c r="S1581" s="3">
        <f>1-R1581/MAX(R$2:R1581)</f>
        <v>8.6421295535339726E-2</v>
      </c>
    </row>
    <row r="1582" spans="1:19" x14ac:dyDescent="0.15">
      <c r="A1582" s="1">
        <v>40731</v>
      </c>
      <c r="B1582">
        <v>3123.29</v>
      </c>
      <c r="C1582">
        <v>3140.1</v>
      </c>
      <c r="D1582">
        <v>3101.1</v>
      </c>
      <c r="E1582" s="2">
        <v>3101.68</v>
      </c>
      <c r="F1582" s="16">
        <v>92120547328</v>
      </c>
      <c r="G1582" s="3">
        <f t="shared" si="240"/>
        <v>-3.8635582632936538E-3</v>
      </c>
      <c r="H1582" s="3">
        <f>1-E1582/MAX(E$2:E1582)</f>
        <v>0.47225209283332203</v>
      </c>
      <c r="I1582" s="2">
        <f t="shared" si="243"/>
        <v>3112.6299999999997</v>
      </c>
      <c r="J1582" s="2">
        <f t="shared" si="246"/>
        <v>3092.2849999999999</v>
      </c>
      <c r="K1582" s="2">
        <f t="shared" si="247"/>
        <v>3043.8150000000001</v>
      </c>
      <c r="L1582" s="2">
        <f t="shared" si="248"/>
        <v>2997.483333333334</v>
      </c>
      <c r="M1582" s="2">
        <f t="shared" si="239"/>
        <v>3039.0216666666661</v>
      </c>
      <c r="N1582" s="2">
        <f t="shared" si="244"/>
        <v>3026.7733333333331</v>
      </c>
      <c r="O1582" s="4" t="str">
        <f t="shared" si="245"/>
        <v>买</v>
      </c>
      <c r="P1582" s="4" t="str">
        <f t="shared" si="241"/>
        <v/>
      </c>
      <c r="Q1582" s="3">
        <f>IF(O1581="买",E1582/E1581-1,0)-IF(P1582=1,计算结果!B$17,0)</f>
        <v>-3.8635582632936538E-3</v>
      </c>
      <c r="R1582" s="2">
        <f t="shared" si="242"/>
        <v>5.8612127076083622</v>
      </c>
      <c r="S1582" s="3">
        <f>1-R1582/MAX(R$2:R1582)</f>
        <v>8.9950960088143295E-2</v>
      </c>
    </row>
    <row r="1583" spans="1:19" x14ac:dyDescent="0.15">
      <c r="A1583" s="1">
        <v>40732</v>
      </c>
      <c r="B1583">
        <v>3105.49</v>
      </c>
      <c r="C1583">
        <v>3124.39</v>
      </c>
      <c r="D1583">
        <v>3093.37</v>
      </c>
      <c r="E1583" s="2">
        <v>3109.18</v>
      </c>
      <c r="F1583" s="16">
        <v>65155543040</v>
      </c>
      <c r="G1583" s="3">
        <f t="shared" si="240"/>
        <v>2.418044414639775E-3</v>
      </c>
      <c r="H1583" s="3">
        <f>1-E1583/MAX(E$2:E1583)</f>
        <v>0.47097597495405974</v>
      </c>
      <c r="I1583" s="2">
        <f t="shared" si="243"/>
        <v>3108.19</v>
      </c>
      <c r="J1583" s="2">
        <f t="shared" si="246"/>
        <v>3103.1333333333332</v>
      </c>
      <c r="K1583" s="2">
        <f t="shared" si="247"/>
        <v>3060.5316666666663</v>
      </c>
      <c r="L1583" s="2">
        <f t="shared" si="248"/>
        <v>3002.6012499999993</v>
      </c>
      <c r="M1583" s="2">
        <f t="shared" si="239"/>
        <v>3037.2812499999995</v>
      </c>
      <c r="N1583" s="2">
        <f t="shared" si="244"/>
        <v>3033.4713888888887</v>
      </c>
      <c r="O1583" s="4" t="str">
        <f t="shared" si="245"/>
        <v>买</v>
      </c>
      <c r="P1583" s="4" t="str">
        <f t="shared" si="241"/>
        <v/>
      </c>
      <c r="Q1583" s="3">
        <f>IF(O1582="买",E1583/E1582-1,0)-IF(P1583=1,计算结果!B$17,0)</f>
        <v>2.418044414639775E-3</v>
      </c>
      <c r="R1583" s="2">
        <f t="shared" si="242"/>
        <v>5.8753853802590106</v>
      </c>
      <c r="S1583" s="3">
        <f>1-R1583/MAX(R$2:R1583)</f>
        <v>8.7750421090136088E-2</v>
      </c>
    </row>
    <row r="1584" spans="1:19" x14ac:dyDescent="0.15">
      <c r="A1584" s="1">
        <v>40735</v>
      </c>
      <c r="B1584">
        <v>3097.87</v>
      </c>
      <c r="C1584">
        <v>3121</v>
      </c>
      <c r="D1584">
        <v>3086.26</v>
      </c>
      <c r="E1584" s="2">
        <v>3113.21</v>
      </c>
      <c r="F1584" s="16">
        <v>62237249536</v>
      </c>
      <c r="G1584" s="3">
        <f t="shared" si="240"/>
        <v>1.2961616889342054E-3</v>
      </c>
      <c r="H1584" s="3">
        <f>1-E1584/MAX(E$2:E1584)</f>
        <v>0.47029027428026948</v>
      </c>
      <c r="I1584" s="2">
        <f t="shared" si="243"/>
        <v>3108.0233333333331</v>
      </c>
      <c r="J1584" s="2">
        <f t="shared" si="246"/>
        <v>3113.7099999999996</v>
      </c>
      <c r="K1584" s="2">
        <f t="shared" si="247"/>
        <v>3073.496666666666</v>
      </c>
      <c r="L1584" s="2">
        <f t="shared" si="248"/>
        <v>3007.1408333333329</v>
      </c>
      <c r="M1584" s="2">
        <f t="shared" si="239"/>
        <v>3035.2412499999991</v>
      </c>
      <c r="N1584" s="2">
        <f t="shared" si="244"/>
        <v>3038.6262499999993</v>
      </c>
      <c r="O1584" s="4" t="str">
        <f t="shared" si="245"/>
        <v>买</v>
      </c>
      <c r="P1584" s="4" t="str">
        <f t="shared" si="241"/>
        <v/>
      </c>
      <c r="Q1584" s="3">
        <f>IF(O1583="买",E1584/E1583-1,0)-IF(P1584=1,计算结果!B$17,0)</f>
        <v>1.2961616889342054E-3</v>
      </c>
      <c r="R1584" s="2">
        <f t="shared" si="242"/>
        <v>5.8830008296966261</v>
      </c>
      <c r="S1584" s="3">
        <f>1-R1584/MAX(R$2:R1584)</f>
        <v>8.656799813520677E-2</v>
      </c>
    </row>
    <row r="1585" spans="1:19" x14ac:dyDescent="0.15">
      <c r="A1585" s="1">
        <v>40736</v>
      </c>
      <c r="B1585">
        <v>3089.14</v>
      </c>
      <c r="C1585">
        <v>3090.1</v>
      </c>
      <c r="D1585">
        <v>3054.8</v>
      </c>
      <c r="E1585" s="2">
        <v>3056.91</v>
      </c>
      <c r="F1585" s="16">
        <v>71222640640</v>
      </c>
      <c r="G1585" s="3">
        <f t="shared" si="240"/>
        <v>-1.80842281760627E-2</v>
      </c>
      <c r="H1585" s="3">
        <f>1-E1585/MAX(E$2:E1585)</f>
        <v>0.47986966582726465</v>
      </c>
      <c r="I1585" s="2">
        <f t="shared" si="243"/>
        <v>3093.1</v>
      </c>
      <c r="J1585" s="2">
        <f t="shared" si="246"/>
        <v>3102.8649999999998</v>
      </c>
      <c r="K1585" s="2">
        <f t="shared" si="247"/>
        <v>3075.9499999999994</v>
      </c>
      <c r="L1585" s="2">
        <f t="shared" si="248"/>
        <v>3009.1516666666671</v>
      </c>
      <c r="M1585" s="2">
        <f t="shared" si="239"/>
        <v>3033.7387499999991</v>
      </c>
      <c r="N1585" s="2">
        <f t="shared" si="244"/>
        <v>3039.6134722222218</v>
      </c>
      <c r="O1585" s="4" t="str">
        <f t="shared" si="245"/>
        <v>买</v>
      </c>
      <c r="P1585" s="4" t="str">
        <f t="shared" si="241"/>
        <v/>
      </c>
      <c r="Q1585" s="3">
        <f>IF(O1584="买",E1585/E1584-1,0)-IF(P1585=1,计算结果!B$17,0)</f>
        <v>-1.80842281760627E-2</v>
      </c>
      <c r="R1585" s="2">
        <f t="shared" si="242"/>
        <v>5.7766113003324264</v>
      </c>
      <c r="S1585" s="3">
        <f>1-R1585/MAX(R$2:R1585)</f>
        <v>0.10308671088024746</v>
      </c>
    </row>
    <row r="1586" spans="1:19" x14ac:dyDescent="0.15">
      <c r="A1586" s="1">
        <v>40737</v>
      </c>
      <c r="B1586">
        <v>3060.42</v>
      </c>
      <c r="C1586">
        <v>3108.5</v>
      </c>
      <c r="D1586">
        <v>3060.42</v>
      </c>
      <c r="E1586" s="2">
        <v>3106.25</v>
      </c>
      <c r="F1586" s="16">
        <v>68294832128</v>
      </c>
      <c r="G1586" s="3">
        <f t="shared" si="240"/>
        <v>1.6140481728281308E-2</v>
      </c>
      <c r="H1586" s="3">
        <f>1-E1586/MAX(E$2:E1586)</f>
        <v>0.47147451167222487</v>
      </c>
      <c r="I1586" s="2">
        <f t="shared" si="243"/>
        <v>3092.123333333333</v>
      </c>
      <c r="J1586" s="2">
        <f t="shared" si="246"/>
        <v>3100.1566666666663</v>
      </c>
      <c r="K1586" s="2">
        <f t="shared" si="247"/>
        <v>3081.7633333333338</v>
      </c>
      <c r="L1586" s="2">
        <f t="shared" si="248"/>
        <v>3015.5833333333339</v>
      </c>
      <c r="M1586" s="2">
        <f t="shared" ref="M1586:M1649" si="249">AVERAGE(E1539:E1586)</f>
        <v>3033.324791666666</v>
      </c>
      <c r="N1586" s="2">
        <f t="shared" si="244"/>
        <v>3043.5571527777779</v>
      </c>
      <c r="O1586" s="4" t="str">
        <f t="shared" si="245"/>
        <v>买</v>
      </c>
      <c r="P1586" s="4" t="str">
        <f t="shared" si="241"/>
        <v/>
      </c>
      <c r="Q1586" s="3">
        <f>IF(O1585="买",E1586/E1585-1,0)-IF(P1586=1,计算结果!B$17,0)</f>
        <v>1.6140481728281308E-2</v>
      </c>
      <c r="R1586" s="2">
        <f t="shared" si="242"/>
        <v>5.8698485894768249</v>
      </c>
      <c r="S1586" s="3">
        <f>1-R1586/MAX(R$2:R1586)</f>
        <v>8.8610098325357378E-2</v>
      </c>
    </row>
    <row r="1587" spans="1:19" x14ac:dyDescent="0.15">
      <c r="A1587" s="1">
        <v>40738</v>
      </c>
      <c r="B1587">
        <v>3112.59</v>
      </c>
      <c r="C1587">
        <v>3126.15</v>
      </c>
      <c r="D1587">
        <v>3092.47</v>
      </c>
      <c r="E1587" s="2">
        <v>3115.75</v>
      </c>
      <c r="F1587" s="16">
        <v>79948505088</v>
      </c>
      <c r="G1587" s="3">
        <f t="shared" si="240"/>
        <v>3.058350100603624E-3</v>
      </c>
      <c r="H1587" s="3">
        <f>1-E1587/MAX(E$2:E1587)</f>
        <v>0.46985809569182602</v>
      </c>
      <c r="I1587" s="2">
        <f t="shared" si="243"/>
        <v>3092.97</v>
      </c>
      <c r="J1587" s="2">
        <f t="shared" si="246"/>
        <v>3100.4966666666664</v>
      </c>
      <c r="K1587" s="2">
        <f t="shared" si="247"/>
        <v>3087.9316666666668</v>
      </c>
      <c r="L1587" s="2">
        <f t="shared" si="248"/>
        <v>3021.9925000000003</v>
      </c>
      <c r="M1587" s="2">
        <f t="shared" si="249"/>
        <v>3033.2070833333328</v>
      </c>
      <c r="N1587" s="2">
        <f t="shared" si="244"/>
        <v>3047.7104166666668</v>
      </c>
      <c r="O1587" s="4" t="str">
        <f t="shared" si="245"/>
        <v>买</v>
      </c>
      <c r="P1587" s="4" t="str">
        <f t="shared" si="241"/>
        <v/>
      </c>
      <c r="Q1587" s="3">
        <f>IF(O1586="买",E1587/E1586-1,0)-IF(P1587=1,计算结果!B$17,0)</f>
        <v>3.058350100603624E-3</v>
      </c>
      <c r="R1587" s="2">
        <f t="shared" si="242"/>
        <v>5.8878006415009789</v>
      </c>
      <c r="S1587" s="3">
        <f>1-R1587/MAX(R$2:R1587)</f>
        <v>8.5822748927881776E-2</v>
      </c>
    </row>
    <row r="1588" spans="1:19" x14ac:dyDescent="0.15">
      <c r="A1588" s="1">
        <v>40739</v>
      </c>
      <c r="B1588">
        <v>3105.5</v>
      </c>
      <c r="C1588">
        <v>3130.78</v>
      </c>
      <c r="D1588">
        <v>3097.34</v>
      </c>
      <c r="E1588" s="2">
        <v>3128.89</v>
      </c>
      <c r="F1588" s="16">
        <v>79424847872</v>
      </c>
      <c r="G1588" s="3">
        <f t="shared" si="240"/>
        <v>4.2172831581481773E-3</v>
      </c>
      <c r="H1588" s="3">
        <f>1-E1588/MAX(E$2:E1588)</f>
        <v>0.46762233716735857</v>
      </c>
      <c r="I1588" s="2">
        <f t="shared" si="243"/>
        <v>3116.9633333333331</v>
      </c>
      <c r="J1588" s="2">
        <f t="shared" si="246"/>
        <v>3105.0316666666663</v>
      </c>
      <c r="K1588" s="2">
        <f t="shared" si="247"/>
        <v>3098.6583333333328</v>
      </c>
      <c r="L1588" s="2">
        <f t="shared" si="248"/>
        <v>3029.4316666666668</v>
      </c>
      <c r="M1588" s="2">
        <f t="shared" si="249"/>
        <v>3033.1889583333336</v>
      </c>
      <c r="N1588" s="2">
        <f t="shared" si="244"/>
        <v>3053.7596527777782</v>
      </c>
      <c r="O1588" s="4" t="str">
        <f t="shared" si="245"/>
        <v>买</v>
      </c>
      <c r="P1588" s="4" t="str">
        <f t="shared" si="241"/>
        <v/>
      </c>
      <c r="Q1588" s="3">
        <f>IF(O1587="买",E1588/E1587-1,0)-IF(P1588=1,计算结果!B$17,0)</f>
        <v>4.2172831581481773E-3</v>
      </c>
      <c r="R1588" s="2">
        <f t="shared" si="242"/>
        <v>5.9126311639849147</v>
      </c>
      <c r="S1588" s="3">
        <f>1-R1588/MAX(R$2:R1588)</f>
        <v>8.1967404603373151E-2</v>
      </c>
    </row>
    <row r="1589" spans="1:19" x14ac:dyDescent="0.15">
      <c r="A1589" s="1">
        <v>40742</v>
      </c>
      <c r="B1589">
        <v>3131.8</v>
      </c>
      <c r="C1589">
        <v>3137.92</v>
      </c>
      <c r="D1589">
        <v>3113.67</v>
      </c>
      <c r="E1589" s="2">
        <v>3122.6</v>
      </c>
      <c r="F1589" s="16">
        <v>78225031168</v>
      </c>
      <c r="G1589" s="3">
        <f t="shared" si="240"/>
        <v>-2.0102975815704527E-3</v>
      </c>
      <c r="H1589" s="3">
        <f>1-E1589/MAX(E$2:E1589)</f>
        <v>0.46869257469543324</v>
      </c>
      <c r="I1589" s="2">
        <f t="shared" si="243"/>
        <v>3122.4133333333334</v>
      </c>
      <c r="J1589" s="2">
        <f t="shared" si="246"/>
        <v>3107.268333333333</v>
      </c>
      <c r="K1589" s="2">
        <f t="shared" si="247"/>
        <v>3105.2008333333329</v>
      </c>
      <c r="L1589" s="2">
        <f t="shared" si="248"/>
        <v>3034.8083333333338</v>
      </c>
      <c r="M1589" s="2">
        <f t="shared" si="249"/>
        <v>3032.5510416666671</v>
      </c>
      <c r="N1589" s="2">
        <f t="shared" si="244"/>
        <v>3057.5200694444447</v>
      </c>
      <c r="O1589" s="4" t="str">
        <f t="shared" si="245"/>
        <v>买</v>
      </c>
      <c r="P1589" s="4" t="str">
        <f t="shared" si="241"/>
        <v/>
      </c>
      <c r="Q1589" s="3">
        <f>IF(O1588="买",E1589/E1588-1,0)-IF(P1589=1,计算结果!B$17,0)</f>
        <v>-2.0102975815704527E-3</v>
      </c>
      <c r="R1589" s="2">
        <f t="shared" si="242"/>
        <v>5.9007450158552377</v>
      </c>
      <c r="S1589" s="3">
        <f>1-R1589/MAX(R$2:R1589)</f>
        <v>8.3812923309701803E-2</v>
      </c>
    </row>
    <row r="1590" spans="1:19" x14ac:dyDescent="0.15">
      <c r="A1590" s="1">
        <v>40743</v>
      </c>
      <c r="B1590">
        <v>3108.47</v>
      </c>
      <c r="C1590">
        <v>3109.92</v>
      </c>
      <c r="D1590">
        <v>3088.38</v>
      </c>
      <c r="E1590" s="2">
        <v>3095.13</v>
      </c>
      <c r="F1590" s="16">
        <v>68506066944</v>
      </c>
      <c r="G1590" s="3">
        <f t="shared" si="240"/>
        <v>-8.7971562159737671E-3</v>
      </c>
      <c r="H1590" s="3">
        <f>1-E1590/MAX(E$2:E1590)</f>
        <v>0.47336656911454433</v>
      </c>
      <c r="I1590" s="2">
        <f t="shared" si="243"/>
        <v>3115.5399999999995</v>
      </c>
      <c r="J1590" s="2">
        <f t="shared" si="246"/>
        <v>3104.2549999999997</v>
      </c>
      <c r="K1590" s="2">
        <f t="shared" si="247"/>
        <v>3108.9824999999996</v>
      </c>
      <c r="L1590" s="2">
        <f t="shared" si="248"/>
        <v>3040.3087500000001</v>
      </c>
      <c r="M1590" s="2">
        <f t="shared" si="249"/>
        <v>3031.5104166666674</v>
      </c>
      <c r="N1590" s="2">
        <f t="shared" si="244"/>
        <v>3060.2672222222227</v>
      </c>
      <c r="O1590" s="4" t="str">
        <f t="shared" si="245"/>
        <v>买</v>
      </c>
      <c r="P1590" s="4" t="str">
        <f t="shared" si="241"/>
        <v/>
      </c>
      <c r="Q1590" s="3">
        <f>IF(O1589="买",E1590/E1589-1,0)-IF(P1590=1,计算结果!B$17,0)</f>
        <v>-8.7971562159737671E-3</v>
      </c>
      <c r="R1590" s="2">
        <f t="shared" si="242"/>
        <v>5.8488352401601302</v>
      </c>
      <c r="S1590" s="3">
        <f>1-R1590/MAX(R$2:R1590)</f>
        <v>9.1872764146402774E-2</v>
      </c>
    </row>
    <row r="1591" spans="1:19" x14ac:dyDescent="0.15">
      <c r="A1591" s="1">
        <v>40744</v>
      </c>
      <c r="B1591">
        <v>3113.71</v>
      </c>
      <c r="C1591">
        <v>3119.54</v>
      </c>
      <c r="D1591">
        <v>3071.85</v>
      </c>
      <c r="E1591" s="2">
        <v>3091.57</v>
      </c>
      <c r="F1591" s="16">
        <v>56930992128</v>
      </c>
      <c r="G1591" s="3">
        <f t="shared" si="240"/>
        <v>-1.1501940144679201E-3</v>
      </c>
      <c r="H1591" s="3">
        <f>1-E1591/MAX(E$2:E1591)</f>
        <v>0.47397229973456745</v>
      </c>
      <c r="I1591" s="2">
        <f t="shared" si="243"/>
        <v>3103.1</v>
      </c>
      <c r="J1591" s="2">
        <f t="shared" si="246"/>
        <v>3110.0316666666663</v>
      </c>
      <c r="K1591" s="2">
        <f t="shared" si="247"/>
        <v>3106.4483333333333</v>
      </c>
      <c r="L1591" s="2">
        <f t="shared" si="248"/>
        <v>3047.5583333333343</v>
      </c>
      <c r="M1591" s="2">
        <f t="shared" si="249"/>
        <v>3031.3014583333338</v>
      </c>
      <c r="N1591" s="2">
        <f t="shared" si="244"/>
        <v>3061.7693750000003</v>
      </c>
      <c r="O1591" s="4" t="str">
        <f t="shared" si="245"/>
        <v>买</v>
      </c>
      <c r="P1591" s="4" t="str">
        <f t="shared" si="241"/>
        <v/>
      </c>
      <c r="Q1591" s="3">
        <f>IF(O1590="买",E1591/E1590-1,0)-IF(P1591=1,计算结果!B$17,0)</f>
        <v>-1.1501940144679201E-3</v>
      </c>
      <c r="R1591" s="2">
        <f t="shared" si="242"/>
        <v>5.8421079448752886</v>
      </c>
      <c r="S1591" s="3">
        <f>1-R1591/MAX(R$2:R1591)</f>
        <v>9.291728665745691E-2</v>
      </c>
    </row>
    <row r="1592" spans="1:19" x14ac:dyDescent="0.15">
      <c r="A1592" s="1">
        <v>40745</v>
      </c>
      <c r="B1592">
        <v>3092.27</v>
      </c>
      <c r="C1592">
        <v>3099.28</v>
      </c>
      <c r="D1592">
        <v>3058.25</v>
      </c>
      <c r="E1592" s="2">
        <v>3059.14</v>
      </c>
      <c r="F1592" s="16">
        <v>57942638592</v>
      </c>
      <c r="G1592" s="3">
        <f t="shared" si="240"/>
        <v>-1.0489815854080708E-2</v>
      </c>
      <c r="H1592" s="3">
        <f>1-E1592/MAX(E$2:E1592)</f>
        <v>0.47949023344449737</v>
      </c>
      <c r="I1592" s="2">
        <f t="shared" si="243"/>
        <v>3081.9466666666667</v>
      </c>
      <c r="J1592" s="2">
        <f t="shared" si="246"/>
        <v>3102.18</v>
      </c>
      <c r="K1592" s="2">
        <f t="shared" si="247"/>
        <v>3101.1683333333331</v>
      </c>
      <c r="L1592" s="2">
        <f t="shared" si="248"/>
        <v>3054.5158333333334</v>
      </c>
      <c r="M1592" s="2">
        <f t="shared" si="249"/>
        <v>3029.8650000000011</v>
      </c>
      <c r="N1592" s="2">
        <f t="shared" si="244"/>
        <v>3061.8497222222227</v>
      </c>
      <c r="O1592" s="4" t="str">
        <f t="shared" si="245"/>
        <v>卖</v>
      </c>
      <c r="P1592" s="4">
        <f t="shared" si="241"/>
        <v>1</v>
      </c>
      <c r="Q1592" s="3">
        <f>IF(O1591="买",E1592/E1591-1,0)-IF(P1592=1,计算结果!B$17,0)</f>
        <v>-1.0489815854080708E-2</v>
      </c>
      <c r="R1592" s="2">
        <f t="shared" si="242"/>
        <v>5.7808253083338847</v>
      </c>
      <c r="S1592" s="3">
        <f>1-R1592/MAX(R$2:R1592)</f>
        <v>0.10243241728484009</v>
      </c>
    </row>
    <row r="1593" spans="1:19" x14ac:dyDescent="0.15">
      <c r="A1593" s="1">
        <v>40746</v>
      </c>
      <c r="B1593">
        <v>3066.19</v>
      </c>
      <c r="C1593">
        <v>3083.19</v>
      </c>
      <c r="D1593">
        <v>3059.6</v>
      </c>
      <c r="E1593" s="2">
        <v>3067.99</v>
      </c>
      <c r="F1593" s="16">
        <v>49618948096</v>
      </c>
      <c r="G1593" s="3">
        <f t="shared" si="240"/>
        <v>2.8929699196504899E-3</v>
      </c>
      <c r="H1593" s="3">
        <f>1-E1593/MAX(E$2:E1593)</f>
        <v>0.47798441434696792</v>
      </c>
      <c r="I1593" s="2">
        <f t="shared" si="243"/>
        <v>3072.9</v>
      </c>
      <c r="J1593" s="2">
        <f t="shared" si="246"/>
        <v>3094.22</v>
      </c>
      <c r="K1593" s="2">
        <f t="shared" si="247"/>
        <v>3097.3583333333331</v>
      </c>
      <c r="L1593" s="2">
        <f t="shared" si="248"/>
        <v>3062.5612500000002</v>
      </c>
      <c r="M1593" s="2">
        <f t="shared" si="249"/>
        <v>3029.1885416666669</v>
      </c>
      <c r="N1593" s="2">
        <f t="shared" si="244"/>
        <v>3063.0360416666667</v>
      </c>
      <c r="O1593" s="4" t="str">
        <f t="shared" si="245"/>
        <v>买</v>
      </c>
      <c r="P1593" s="4">
        <f t="shared" si="241"/>
        <v>1</v>
      </c>
      <c r="Q1593" s="3">
        <f>IF(O1592="买",E1593/E1592-1,0)-IF(P1593=1,计算结果!B$17,0)</f>
        <v>0</v>
      </c>
      <c r="R1593" s="2">
        <f t="shared" si="242"/>
        <v>5.7808253083338847</v>
      </c>
      <c r="S1593" s="3">
        <f>1-R1593/MAX(R$2:R1593)</f>
        <v>0.10243241728484009</v>
      </c>
    </row>
    <row r="1594" spans="1:19" x14ac:dyDescent="0.15">
      <c r="A1594" s="1">
        <v>40749</v>
      </c>
      <c r="B1594">
        <v>3050.9</v>
      </c>
      <c r="C1594">
        <v>3050.9</v>
      </c>
      <c r="D1594">
        <v>2958.88</v>
      </c>
      <c r="E1594" s="2">
        <v>2968.29</v>
      </c>
      <c r="F1594" s="16">
        <v>77513629696</v>
      </c>
      <c r="G1594" s="3">
        <f t="shared" si="240"/>
        <v>-3.2496846469512564E-2</v>
      </c>
      <c r="H1594" s="3">
        <f>1-E1594/MAX(E$2:E1594)</f>
        <v>0.49494827468862723</v>
      </c>
      <c r="I1594" s="2">
        <f t="shared" si="243"/>
        <v>3031.8066666666659</v>
      </c>
      <c r="J1594" s="2">
        <f t="shared" si="246"/>
        <v>3067.4533333333329</v>
      </c>
      <c r="K1594" s="2">
        <f t="shared" si="247"/>
        <v>3086.2424999999998</v>
      </c>
      <c r="L1594" s="2">
        <f t="shared" si="248"/>
        <v>3065.0287499999999</v>
      </c>
      <c r="M1594" s="2">
        <f t="shared" si="249"/>
        <v>3026.1106250000007</v>
      </c>
      <c r="N1594" s="2">
        <f t="shared" si="244"/>
        <v>3059.1272916666671</v>
      </c>
      <c r="O1594" s="4" t="str">
        <f t="shared" si="245"/>
        <v>卖</v>
      </c>
      <c r="P1594" s="4">
        <f t="shared" si="241"/>
        <v>1</v>
      </c>
      <c r="Q1594" s="3">
        <f>IF(O1593="买",E1594/E1593-1,0)-IF(P1594=1,计算结果!B$17,0)</f>
        <v>-3.2496846469512564E-2</v>
      </c>
      <c r="R1594" s="2">
        <f t="shared" si="242"/>
        <v>5.5929667158218859</v>
      </c>
      <c r="S1594" s="3">
        <f>1-R1594/MAX(R$2:R1594)</f>
        <v>0.13160053321634624</v>
      </c>
    </row>
    <row r="1595" spans="1:19" x14ac:dyDescent="0.15">
      <c r="A1595" s="1">
        <v>40750</v>
      </c>
      <c r="B1595">
        <v>2965.72</v>
      </c>
      <c r="C1595">
        <v>2980.86</v>
      </c>
      <c r="D1595">
        <v>2957.61</v>
      </c>
      <c r="E1595" s="2">
        <v>2977.77</v>
      </c>
      <c r="F1595" s="16">
        <v>49560682496</v>
      </c>
      <c r="G1595" s="3">
        <f t="shared" si="240"/>
        <v>3.1937580222956008E-3</v>
      </c>
      <c r="H1595" s="3">
        <f>1-E1595/MAX(E$2:E1595)</f>
        <v>0.4933352616892398</v>
      </c>
      <c r="I1595" s="2">
        <f t="shared" si="243"/>
        <v>3004.6833333333329</v>
      </c>
      <c r="J1595" s="2">
        <f t="shared" si="246"/>
        <v>3043.3150000000001</v>
      </c>
      <c r="K1595" s="2">
        <f t="shared" si="247"/>
        <v>3075.2916666666661</v>
      </c>
      <c r="L1595" s="2">
        <f t="shared" si="248"/>
        <v>3067.9116666666664</v>
      </c>
      <c r="M1595" s="2">
        <f t="shared" si="249"/>
        <v>3022.7437500000001</v>
      </c>
      <c r="N1595" s="2">
        <f t="shared" si="244"/>
        <v>3055.315694444444</v>
      </c>
      <c r="O1595" s="4" t="str">
        <f t="shared" si="245"/>
        <v>卖</v>
      </c>
      <c r="P1595" s="4" t="str">
        <f t="shared" si="241"/>
        <v/>
      </c>
      <c r="Q1595" s="3">
        <f>IF(O1594="买",E1595/E1594-1,0)-IF(P1595=1,计算结果!B$17,0)</f>
        <v>0</v>
      </c>
      <c r="R1595" s="2">
        <f t="shared" si="242"/>
        <v>5.5929667158218859</v>
      </c>
      <c r="S1595" s="3">
        <f>1-R1595/MAX(R$2:R1595)</f>
        <v>0.13160053321634624</v>
      </c>
    </row>
    <row r="1596" spans="1:19" x14ac:dyDescent="0.15">
      <c r="A1596" s="1">
        <v>40751</v>
      </c>
      <c r="B1596">
        <v>2961.58</v>
      </c>
      <c r="C1596">
        <v>3002.69</v>
      </c>
      <c r="D1596">
        <v>2951.52</v>
      </c>
      <c r="E1596" s="2">
        <v>3000.05</v>
      </c>
      <c r="F1596" s="16">
        <v>58746220544</v>
      </c>
      <c r="G1596" s="3">
        <f t="shared" si="240"/>
        <v>7.4821090950611957E-3</v>
      </c>
      <c r="H1596" s="3">
        <f>1-E1596/MAX(E$2:E1596)</f>
        <v>0.48954434084257803</v>
      </c>
      <c r="I1596" s="2">
        <f t="shared" si="243"/>
        <v>2982.0366666666669</v>
      </c>
      <c r="J1596" s="2">
        <f t="shared" si="246"/>
        <v>3027.4683333333337</v>
      </c>
      <c r="K1596" s="2">
        <f t="shared" si="247"/>
        <v>3065.8616666666662</v>
      </c>
      <c r="L1596" s="2">
        <f t="shared" si="248"/>
        <v>3069.6791666666663</v>
      </c>
      <c r="M1596" s="2">
        <f t="shared" si="249"/>
        <v>3020.2314583333336</v>
      </c>
      <c r="N1596" s="2">
        <f t="shared" si="244"/>
        <v>3051.9240972222219</v>
      </c>
      <c r="O1596" s="4" t="str">
        <f t="shared" si="245"/>
        <v>卖</v>
      </c>
      <c r="P1596" s="4" t="str">
        <f t="shared" si="241"/>
        <v/>
      </c>
      <c r="Q1596" s="3">
        <f>IF(O1595="买",E1596/E1595-1,0)-IF(P1596=1,计算结果!B$17,0)</f>
        <v>0</v>
      </c>
      <c r="R1596" s="2">
        <f t="shared" si="242"/>
        <v>5.5929667158218859</v>
      </c>
      <c r="S1596" s="3">
        <f>1-R1596/MAX(R$2:R1596)</f>
        <v>0.13160053321634624</v>
      </c>
    </row>
    <row r="1597" spans="1:19" x14ac:dyDescent="0.15">
      <c r="A1597" s="1">
        <v>40752</v>
      </c>
      <c r="B1597">
        <v>2973.64</v>
      </c>
      <c r="C1597">
        <v>2984.38</v>
      </c>
      <c r="D1597">
        <v>2956.71</v>
      </c>
      <c r="E1597" s="2">
        <v>2981</v>
      </c>
      <c r="F1597" s="16">
        <v>60678598656</v>
      </c>
      <c r="G1597" s="3">
        <f t="shared" si="240"/>
        <v>-6.3498941684305699E-3</v>
      </c>
      <c r="H1597" s="3">
        <f>1-E1597/MAX(E$2:E1597)</f>
        <v>0.49278568025590419</v>
      </c>
      <c r="I1597" s="2">
        <f t="shared" si="243"/>
        <v>2986.2733333333331</v>
      </c>
      <c r="J1597" s="2">
        <f t="shared" si="246"/>
        <v>3009.0399999999995</v>
      </c>
      <c r="K1597" s="2">
        <f t="shared" si="247"/>
        <v>3059.5358333333334</v>
      </c>
      <c r="L1597" s="2">
        <f t="shared" si="248"/>
        <v>3067.7429166666661</v>
      </c>
      <c r="M1597" s="2">
        <f t="shared" si="249"/>
        <v>3017.3022916666669</v>
      </c>
      <c r="N1597" s="2">
        <f t="shared" si="244"/>
        <v>3048.1936805555556</v>
      </c>
      <c r="O1597" s="4" t="str">
        <f t="shared" si="245"/>
        <v>卖</v>
      </c>
      <c r="P1597" s="4" t="str">
        <f t="shared" si="241"/>
        <v/>
      </c>
      <c r="Q1597" s="3">
        <f>IF(O1596="买",E1597/E1596-1,0)-IF(P1597=1,计算结果!B$17,0)</f>
        <v>0</v>
      </c>
      <c r="R1597" s="2">
        <f t="shared" si="242"/>
        <v>5.5929667158218859</v>
      </c>
      <c r="S1597" s="3">
        <f>1-R1597/MAX(R$2:R1597)</f>
        <v>0.13160053321634624</v>
      </c>
    </row>
    <row r="1598" spans="1:19" x14ac:dyDescent="0.15">
      <c r="A1598" s="1">
        <v>40753</v>
      </c>
      <c r="B1598">
        <v>2981.02</v>
      </c>
      <c r="C1598">
        <v>2995.97</v>
      </c>
      <c r="D1598">
        <v>2948.08</v>
      </c>
      <c r="E1598" s="2">
        <v>2972.08</v>
      </c>
      <c r="F1598" s="16">
        <v>54358237184</v>
      </c>
      <c r="G1598" s="3">
        <f t="shared" si="240"/>
        <v>-2.9922844682992444E-3</v>
      </c>
      <c r="H1598" s="3">
        <f>1-E1598/MAX(E$2:E1598)</f>
        <v>0.4943034097869734</v>
      </c>
      <c r="I1598" s="2">
        <f t="shared" si="243"/>
        <v>2984.376666666667</v>
      </c>
      <c r="J1598" s="2">
        <f t="shared" si="246"/>
        <v>2994.53</v>
      </c>
      <c r="K1598" s="2">
        <f t="shared" si="247"/>
        <v>3048.355</v>
      </c>
      <c r="L1598" s="2">
        <f t="shared" si="248"/>
        <v>3065.0591666666664</v>
      </c>
      <c r="M1598" s="2">
        <f t="shared" si="249"/>
        <v>3016.2418749999997</v>
      </c>
      <c r="N1598" s="2">
        <f t="shared" si="244"/>
        <v>3043.2186805555552</v>
      </c>
      <c r="O1598" s="4" t="str">
        <f t="shared" si="245"/>
        <v>卖</v>
      </c>
      <c r="P1598" s="4" t="str">
        <f t="shared" si="241"/>
        <v/>
      </c>
      <c r="Q1598" s="3">
        <f>IF(O1597="买",E1598/E1597-1,0)-IF(P1598=1,计算结果!B$17,0)</f>
        <v>0</v>
      </c>
      <c r="R1598" s="2">
        <f t="shared" si="242"/>
        <v>5.5929667158218859</v>
      </c>
      <c r="S1598" s="3">
        <f>1-R1598/MAX(R$2:R1598)</f>
        <v>0.13160053321634624</v>
      </c>
    </row>
    <row r="1599" spans="1:19" x14ac:dyDescent="0.15">
      <c r="A1599" s="1">
        <v>40756</v>
      </c>
      <c r="B1599">
        <v>2969.11</v>
      </c>
      <c r="C1599">
        <v>2991.05</v>
      </c>
      <c r="D1599">
        <v>2958.83</v>
      </c>
      <c r="E1599" s="2">
        <v>2977.72</v>
      </c>
      <c r="F1599" s="16">
        <v>41203122176</v>
      </c>
      <c r="G1599" s="3">
        <f t="shared" si="240"/>
        <v>1.8976608974186071E-3</v>
      </c>
      <c r="H1599" s="3">
        <f>1-E1599/MAX(E$2:E1599)</f>
        <v>0.49334376914176825</v>
      </c>
      <c r="I1599" s="2">
        <f t="shared" si="243"/>
        <v>2976.9333333333329</v>
      </c>
      <c r="J1599" s="2">
        <f t="shared" si="246"/>
        <v>2979.4850000000001</v>
      </c>
      <c r="K1599" s="2">
        <f t="shared" si="247"/>
        <v>3036.8525000000004</v>
      </c>
      <c r="L1599" s="2">
        <f t="shared" si="248"/>
        <v>3062.3920833333327</v>
      </c>
      <c r="M1599" s="2">
        <f t="shared" si="249"/>
        <v>3015.2314583333332</v>
      </c>
      <c r="N1599" s="2">
        <f t="shared" si="244"/>
        <v>3038.1586805555557</v>
      </c>
      <c r="O1599" s="4" t="str">
        <f t="shared" si="245"/>
        <v>卖</v>
      </c>
      <c r="P1599" s="4" t="str">
        <f t="shared" si="241"/>
        <v/>
      </c>
      <c r="Q1599" s="3">
        <f>IF(O1598="买",E1599/E1598-1,0)-IF(P1599=1,计算结果!B$17,0)</f>
        <v>0</v>
      </c>
      <c r="R1599" s="2">
        <f t="shared" si="242"/>
        <v>5.5929667158218859</v>
      </c>
      <c r="S1599" s="3">
        <f>1-R1599/MAX(R$2:R1599)</f>
        <v>0.13160053321634624</v>
      </c>
    </row>
    <row r="1600" spans="1:19" x14ac:dyDescent="0.15">
      <c r="A1600" s="1">
        <v>40757</v>
      </c>
      <c r="B1600">
        <v>2958.85</v>
      </c>
      <c r="C1600">
        <v>2958.85</v>
      </c>
      <c r="D1600">
        <v>2919.01</v>
      </c>
      <c r="E1600" s="2">
        <v>2956.38</v>
      </c>
      <c r="F1600" s="16">
        <v>48435294208</v>
      </c>
      <c r="G1600" s="3">
        <f t="shared" si="240"/>
        <v>-7.1665569630454673E-3</v>
      </c>
      <c r="H1600" s="3">
        <f>1-E1600/MAX(E$2:E1600)</f>
        <v>0.49697474988089563</v>
      </c>
      <c r="I1600" s="2">
        <f t="shared" si="243"/>
        <v>2968.7266666666669</v>
      </c>
      <c r="J1600" s="2">
        <f t="shared" si="246"/>
        <v>2977.5</v>
      </c>
      <c r="K1600" s="2">
        <f t="shared" si="247"/>
        <v>3022.476666666666</v>
      </c>
      <c r="L1600" s="2">
        <f t="shared" si="248"/>
        <v>3060.5674999999997</v>
      </c>
      <c r="M1600" s="2">
        <f t="shared" si="249"/>
        <v>3014.5239583333332</v>
      </c>
      <c r="N1600" s="2">
        <f t="shared" si="244"/>
        <v>3032.5227083333325</v>
      </c>
      <c r="O1600" s="4" t="str">
        <f t="shared" si="245"/>
        <v>卖</v>
      </c>
      <c r="P1600" s="4" t="str">
        <f t="shared" si="241"/>
        <v/>
      </c>
      <c r="Q1600" s="3">
        <f>IF(O1599="买",E1600/E1599-1,0)-IF(P1600=1,计算结果!B$17,0)</f>
        <v>0</v>
      </c>
      <c r="R1600" s="2">
        <f t="shared" si="242"/>
        <v>5.5929667158218859</v>
      </c>
      <c r="S1600" s="3">
        <f>1-R1600/MAX(R$2:R1600)</f>
        <v>0.13160053321634624</v>
      </c>
    </row>
    <row r="1601" spans="1:19" x14ac:dyDescent="0.15">
      <c r="A1601" s="1">
        <v>40758</v>
      </c>
      <c r="B1601">
        <v>2930.19</v>
      </c>
      <c r="C1601">
        <v>2969.13</v>
      </c>
      <c r="D1601">
        <v>2927.1</v>
      </c>
      <c r="E1601" s="2">
        <v>2954.87</v>
      </c>
      <c r="F1601" s="16">
        <v>49593982976</v>
      </c>
      <c r="G1601" s="3">
        <f t="shared" si="240"/>
        <v>-5.1075978054249127E-4</v>
      </c>
      <c r="H1601" s="3">
        <f>1-E1601/MAX(E$2:E1601)</f>
        <v>0.49723167494725384</v>
      </c>
      <c r="I1601" s="2">
        <f t="shared" si="243"/>
        <v>2962.9900000000002</v>
      </c>
      <c r="J1601" s="2">
        <f t="shared" si="246"/>
        <v>2973.6833333333329</v>
      </c>
      <c r="K1601" s="2">
        <f t="shared" si="247"/>
        <v>3008.4991666666665</v>
      </c>
      <c r="L1601" s="2">
        <f t="shared" si="248"/>
        <v>3056.85</v>
      </c>
      <c r="M1601" s="2">
        <f t="shared" si="249"/>
        <v>3014.0341666666668</v>
      </c>
      <c r="N1601" s="2">
        <f t="shared" si="244"/>
        <v>3026.4611111111112</v>
      </c>
      <c r="O1601" s="4" t="str">
        <f t="shared" si="245"/>
        <v>卖</v>
      </c>
      <c r="P1601" s="4" t="str">
        <f t="shared" si="241"/>
        <v/>
      </c>
      <c r="Q1601" s="3">
        <f>IF(O1600="买",E1601/E1600-1,0)-IF(P1601=1,计算结果!B$17,0)</f>
        <v>0</v>
      </c>
      <c r="R1601" s="2">
        <f t="shared" si="242"/>
        <v>5.5929667158218859</v>
      </c>
      <c r="S1601" s="3">
        <f>1-R1601/MAX(R$2:R1601)</f>
        <v>0.13160053321634624</v>
      </c>
    </row>
    <row r="1602" spans="1:19" x14ac:dyDescent="0.15">
      <c r="A1602" s="1">
        <v>40759</v>
      </c>
      <c r="B1602">
        <v>2962.91</v>
      </c>
      <c r="C1602">
        <v>2983.01</v>
      </c>
      <c r="D1602">
        <v>2951.84</v>
      </c>
      <c r="E1602" s="2">
        <v>2960.31</v>
      </c>
      <c r="F1602" s="16">
        <v>41335656448</v>
      </c>
      <c r="G1602" s="3">
        <f t="shared" si="240"/>
        <v>1.8410285393266612E-3</v>
      </c>
      <c r="H1602" s="3">
        <f>1-E1602/MAX(E$2:E1602)</f>
        <v>0.49630606411216227</v>
      </c>
      <c r="I1602" s="2">
        <f t="shared" si="243"/>
        <v>2957.1866666666665</v>
      </c>
      <c r="J1602" s="2">
        <f t="shared" si="246"/>
        <v>2967.06</v>
      </c>
      <c r="K1602" s="2">
        <f t="shared" si="247"/>
        <v>2997.2641666666664</v>
      </c>
      <c r="L1602" s="2">
        <f t="shared" si="248"/>
        <v>3053.123333333333</v>
      </c>
      <c r="M1602" s="2">
        <f t="shared" si="249"/>
        <v>3013.9716666666668</v>
      </c>
      <c r="N1602" s="2">
        <f t="shared" si="244"/>
        <v>3021.4530555555552</v>
      </c>
      <c r="O1602" s="4" t="str">
        <f t="shared" si="245"/>
        <v>卖</v>
      </c>
      <c r="P1602" s="4" t="str">
        <f t="shared" si="241"/>
        <v/>
      </c>
      <c r="Q1602" s="3">
        <f>IF(O1601="买",E1602/E1601-1,0)-IF(P1602=1,计算结果!B$17,0)</f>
        <v>0</v>
      </c>
      <c r="R1602" s="2">
        <f t="shared" si="242"/>
        <v>5.5929667158218859</v>
      </c>
      <c r="S1602" s="3">
        <f>1-R1602/MAX(R$2:R1602)</f>
        <v>0.13160053321634624</v>
      </c>
    </row>
    <row r="1603" spans="1:19" x14ac:dyDescent="0.15">
      <c r="A1603" s="1">
        <v>40760</v>
      </c>
      <c r="B1603">
        <v>2881.74</v>
      </c>
      <c r="C1603">
        <v>2916.41</v>
      </c>
      <c r="D1603">
        <v>2868.16</v>
      </c>
      <c r="E1603" s="2">
        <v>2897.42</v>
      </c>
      <c r="F1603" s="16">
        <v>60240015360</v>
      </c>
      <c r="G1603" s="3">
        <f t="shared" ref="G1603:G1666" si="250">E1603/E1602-1</f>
        <v>-2.1244396701696755E-2</v>
      </c>
      <c r="H1603" s="3">
        <f>1-E1603/MAX(E$2:E1603)</f>
        <v>0.50700673790240247</v>
      </c>
      <c r="I1603" s="2">
        <f t="shared" si="243"/>
        <v>2937.5333333333333</v>
      </c>
      <c r="J1603" s="2">
        <f t="shared" si="246"/>
        <v>2953.1299999999997</v>
      </c>
      <c r="K1603" s="2">
        <f t="shared" si="247"/>
        <v>2981.0849999999996</v>
      </c>
      <c r="L1603" s="2">
        <f t="shared" si="248"/>
        <v>3043.7666666666664</v>
      </c>
      <c r="M1603" s="2">
        <f t="shared" si="249"/>
        <v>3012.7822916666678</v>
      </c>
      <c r="N1603" s="2">
        <f t="shared" si="244"/>
        <v>3012.5446527777781</v>
      </c>
      <c r="O1603" s="4" t="str">
        <f t="shared" si="245"/>
        <v>卖</v>
      </c>
      <c r="P1603" s="4" t="str">
        <f t="shared" si="241"/>
        <v/>
      </c>
      <c r="Q1603" s="3">
        <f>IF(O1602="买",E1603/E1602-1,0)-IF(P1603=1,计算结果!B$17,0)</f>
        <v>0</v>
      </c>
      <c r="R1603" s="2">
        <f t="shared" si="242"/>
        <v>5.5929667158218859</v>
      </c>
      <c r="S1603" s="3">
        <f>1-R1603/MAX(R$2:R1603)</f>
        <v>0.13160053321634624</v>
      </c>
    </row>
    <row r="1604" spans="1:19" x14ac:dyDescent="0.15">
      <c r="A1604" s="1">
        <v>40763</v>
      </c>
      <c r="B1604">
        <v>2864.51</v>
      </c>
      <c r="C1604">
        <v>2888.77</v>
      </c>
      <c r="D1604">
        <v>2747.97</v>
      </c>
      <c r="E1604" s="2">
        <v>2793.9</v>
      </c>
      <c r="F1604" s="16">
        <v>83694788608</v>
      </c>
      <c r="G1604" s="3">
        <f t="shared" si="250"/>
        <v>-3.5728337624507334E-2</v>
      </c>
      <c r="H1604" s="3">
        <f>1-E1604/MAX(E$2:E1604)</f>
        <v>0.52462056761723264</v>
      </c>
      <c r="I1604" s="2">
        <f t="shared" si="243"/>
        <v>2883.8766666666666</v>
      </c>
      <c r="J1604" s="2">
        <f t="shared" si="246"/>
        <v>2923.4333333333338</v>
      </c>
      <c r="K1604" s="2">
        <f t="shared" si="247"/>
        <v>2958.981666666667</v>
      </c>
      <c r="L1604" s="2">
        <f t="shared" si="248"/>
        <v>3030.0749999999994</v>
      </c>
      <c r="M1604" s="2">
        <f t="shared" si="249"/>
        <v>3008.4560416666668</v>
      </c>
      <c r="N1604" s="2">
        <f t="shared" si="244"/>
        <v>2999.1709027777779</v>
      </c>
      <c r="O1604" s="4" t="str">
        <f t="shared" si="245"/>
        <v>卖</v>
      </c>
      <c r="P1604" s="4" t="str">
        <f t="shared" ref="P1604:P1667" si="251">IF(O1603&lt;&gt;O1604,1,"")</f>
        <v/>
      </c>
      <c r="Q1604" s="3">
        <f>IF(O1603="买",E1604/E1603-1,0)-IF(P1604=1,计算结果!B$17,0)</f>
        <v>0</v>
      </c>
      <c r="R1604" s="2">
        <f t="shared" ref="R1604:R1667" si="252">IFERROR(R1603*(1+Q1604),R1603)</f>
        <v>5.5929667158218859</v>
      </c>
      <c r="S1604" s="3">
        <f>1-R1604/MAX(R$2:R1604)</f>
        <v>0.13160053321634624</v>
      </c>
    </row>
    <row r="1605" spans="1:19" x14ac:dyDescent="0.15">
      <c r="A1605" s="1">
        <v>40764</v>
      </c>
      <c r="B1605">
        <v>2720.95</v>
      </c>
      <c r="C1605">
        <v>2812.77</v>
      </c>
      <c r="D1605">
        <v>2697.06</v>
      </c>
      <c r="E1605" s="2">
        <v>2798.19</v>
      </c>
      <c r="F1605" s="16">
        <v>79653281792</v>
      </c>
      <c r="G1605" s="3">
        <f t="shared" si="250"/>
        <v>1.5354880274884852E-3</v>
      </c>
      <c r="H1605" s="3">
        <f>1-E1605/MAX(E$2:E1605)</f>
        <v>0.52389062819029464</v>
      </c>
      <c r="I1605" s="2">
        <f t="shared" ref="I1605:I1668" si="253">AVERAGE(E1603:E1605)</f>
        <v>2829.8366666666666</v>
      </c>
      <c r="J1605" s="2">
        <f t="shared" si="246"/>
        <v>2893.5116666666668</v>
      </c>
      <c r="K1605" s="2">
        <f t="shared" si="247"/>
        <v>2936.4983333333334</v>
      </c>
      <c r="L1605" s="2">
        <f t="shared" si="248"/>
        <v>3016.9283333333333</v>
      </c>
      <c r="M1605" s="2">
        <f t="shared" si="249"/>
        <v>3004.1647916666675</v>
      </c>
      <c r="N1605" s="2">
        <f t="shared" ref="N1605:N1668" si="254">IFERROR(AVERAGE(K1605:M1605),"")</f>
        <v>2985.8638194444447</v>
      </c>
      <c r="O1605" s="4" t="str">
        <f t="shared" ref="O1605:O1668" si="255">IF(E1605&gt;N1605,"买","卖")</f>
        <v>卖</v>
      </c>
      <c r="P1605" s="4" t="str">
        <f t="shared" si="251"/>
        <v/>
      </c>
      <c r="Q1605" s="3">
        <f>IF(O1604="买",E1605/E1604-1,0)-IF(P1605=1,计算结果!B$17,0)</f>
        <v>0</v>
      </c>
      <c r="R1605" s="2">
        <f t="shared" si="252"/>
        <v>5.5929667158218859</v>
      </c>
      <c r="S1605" s="3">
        <f>1-R1605/MAX(R$2:R1605)</f>
        <v>0.13160053321634624</v>
      </c>
    </row>
    <row r="1606" spans="1:19" x14ac:dyDescent="0.15">
      <c r="A1606" s="1">
        <v>40765</v>
      </c>
      <c r="B1606">
        <v>2845.35</v>
      </c>
      <c r="C1606">
        <v>2858.55</v>
      </c>
      <c r="D1606">
        <v>2820.12</v>
      </c>
      <c r="E1606" s="2">
        <v>2824.12</v>
      </c>
      <c r="F1606" s="16">
        <v>68580540416</v>
      </c>
      <c r="G1606" s="3">
        <f t="shared" si="250"/>
        <v>9.2667045482972554E-3</v>
      </c>
      <c r="H1606" s="3">
        <f>1-E1606/MAX(E$2:E1606)</f>
        <v>0.51947866330905867</v>
      </c>
      <c r="I1606" s="2">
        <f t="shared" si="253"/>
        <v>2805.4033333333332</v>
      </c>
      <c r="J1606" s="2">
        <f t="shared" si="246"/>
        <v>2871.4683333333337</v>
      </c>
      <c r="K1606" s="2">
        <f t="shared" si="247"/>
        <v>2924.4841666666666</v>
      </c>
      <c r="L1606" s="2">
        <f t="shared" si="248"/>
        <v>3005.3633333333328</v>
      </c>
      <c r="M1606" s="2">
        <f t="shared" si="249"/>
        <v>3001.4233333333345</v>
      </c>
      <c r="N1606" s="2">
        <f t="shared" si="254"/>
        <v>2977.0902777777778</v>
      </c>
      <c r="O1606" s="4" t="str">
        <f t="shared" si="255"/>
        <v>卖</v>
      </c>
      <c r="P1606" s="4" t="str">
        <f t="shared" si="251"/>
        <v/>
      </c>
      <c r="Q1606" s="3">
        <f>IF(O1605="买",E1606/E1605-1,0)-IF(P1606=1,计算结果!B$17,0)</f>
        <v>0</v>
      </c>
      <c r="R1606" s="2">
        <f t="shared" si="252"/>
        <v>5.5929667158218859</v>
      </c>
      <c r="S1606" s="3">
        <f>1-R1606/MAX(R$2:R1606)</f>
        <v>0.13160053321634624</v>
      </c>
    </row>
    <row r="1607" spans="1:19" x14ac:dyDescent="0.15">
      <c r="A1607" s="1">
        <v>40766</v>
      </c>
      <c r="B1607">
        <v>2779.72</v>
      </c>
      <c r="C1607">
        <v>2867.31</v>
      </c>
      <c r="D1607">
        <v>2777.76</v>
      </c>
      <c r="E1607" s="2">
        <v>2866.92</v>
      </c>
      <c r="F1607" s="16">
        <v>69223948288</v>
      </c>
      <c r="G1607" s="3">
        <f t="shared" si="250"/>
        <v>1.5155163378326675E-2</v>
      </c>
      <c r="H1607" s="3">
        <f>1-E1607/MAX(E$2:E1607)</f>
        <v>0.5121962839447356</v>
      </c>
      <c r="I1607" s="2">
        <f t="shared" si="253"/>
        <v>2829.7433333333333</v>
      </c>
      <c r="J1607" s="2">
        <f t="shared" si="246"/>
        <v>2856.81</v>
      </c>
      <c r="K1607" s="2">
        <f t="shared" si="247"/>
        <v>2915.2466666666664</v>
      </c>
      <c r="L1607" s="2">
        <f t="shared" si="248"/>
        <v>2995.2691666666665</v>
      </c>
      <c r="M1607" s="2">
        <f t="shared" si="249"/>
        <v>2998.9352083333338</v>
      </c>
      <c r="N1607" s="2">
        <f t="shared" si="254"/>
        <v>2969.8170138888891</v>
      </c>
      <c r="O1607" s="4" t="str">
        <f t="shared" si="255"/>
        <v>卖</v>
      </c>
      <c r="P1607" s="4" t="str">
        <f t="shared" si="251"/>
        <v/>
      </c>
      <c r="Q1607" s="3">
        <f>IF(O1606="买",E1607/E1606-1,0)-IF(P1607=1,计算结果!B$17,0)</f>
        <v>0</v>
      </c>
      <c r="R1607" s="2">
        <f t="shared" si="252"/>
        <v>5.5929667158218859</v>
      </c>
      <c r="S1607" s="3">
        <f>1-R1607/MAX(R$2:R1607)</f>
        <v>0.13160053321634624</v>
      </c>
    </row>
    <row r="1608" spans="1:19" x14ac:dyDescent="0.15">
      <c r="A1608" s="1">
        <v>40767</v>
      </c>
      <c r="B1608">
        <v>2881.55</v>
      </c>
      <c r="C1608">
        <v>2894.22</v>
      </c>
      <c r="D1608">
        <v>2868.87</v>
      </c>
      <c r="E1608" s="2">
        <v>2875.37</v>
      </c>
      <c r="F1608" s="16">
        <v>63487643648</v>
      </c>
      <c r="G1608" s="3">
        <f t="shared" si="250"/>
        <v>2.9474139494649609E-3</v>
      </c>
      <c r="H1608" s="3">
        <f>1-E1608/MAX(E$2:E1608)</f>
        <v>0.51075852446743353</v>
      </c>
      <c r="I1608" s="2">
        <f t="shared" si="253"/>
        <v>2855.47</v>
      </c>
      <c r="J1608" s="2">
        <f t="shared" ref="J1608:J1671" si="256">AVERAGE(E1603:E1608)</f>
        <v>2842.6533333333336</v>
      </c>
      <c r="K1608" s="2">
        <f t="shared" si="247"/>
        <v>2904.8566666666666</v>
      </c>
      <c r="L1608" s="2">
        <f t="shared" si="248"/>
        <v>2985.3591666666666</v>
      </c>
      <c r="M1608" s="2">
        <f t="shared" si="249"/>
        <v>2996.2500000000005</v>
      </c>
      <c r="N1608" s="2">
        <f t="shared" si="254"/>
        <v>2962.1552777777779</v>
      </c>
      <c r="O1608" s="4" t="str">
        <f t="shared" si="255"/>
        <v>卖</v>
      </c>
      <c r="P1608" s="4" t="str">
        <f t="shared" si="251"/>
        <v/>
      </c>
      <c r="Q1608" s="3">
        <f>IF(O1607="买",E1608/E1607-1,0)-IF(P1608=1,计算结果!B$17,0)</f>
        <v>0</v>
      </c>
      <c r="R1608" s="2">
        <f t="shared" si="252"/>
        <v>5.5929667158218859</v>
      </c>
      <c r="S1608" s="3">
        <f>1-R1608/MAX(R$2:R1608)</f>
        <v>0.13160053321634624</v>
      </c>
    </row>
    <row r="1609" spans="1:19" x14ac:dyDescent="0.15">
      <c r="A1609" s="1">
        <v>40770</v>
      </c>
      <c r="B1609">
        <v>2883.17</v>
      </c>
      <c r="C1609">
        <v>2917.88</v>
      </c>
      <c r="D1609">
        <v>2870.19</v>
      </c>
      <c r="E1609" s="2">
        <v>2917.88</v>
      </c>
      <c r="F1609" s="16">
        <v>61102227456</v>
      </c>
      <c r="G1609" s="3">
        <f t="shared" si="250"/>
        <v>1.4784184296281921E-2</v>
      </c>
      <c r="H1609" s="3">
        <f>1-E1609/MAX(E$2:E1609)</f>
        <v>0.50352548832777511</v>
      </c>
      <c r="I1609" s="2">
        <f t="shared" si="253"/>
        <v>2886.7233333333334</v>
      </c>
      <c r="J1609" s="2">
        <f t="shared" si="256"/>
        <v>2846.0633333333335</v>
      </c>
      <c r="K1609" s="2">
        <f t="shared" si="247"/>
        <v>2899.5966666666664</v>
      </c>
      <c r="L1609" s="2">
        <f t="shared" si="248"/>
        <v>2979.5662500000003</v>
      </c>
      <c r="M1609" s="2">
        <f t="shared" si="249"/>
        <v>2994.3589583333342</v>
      </c>
      <c r="N1609" s="2">
        <f t="shared" si="254"/>
        <v>2957.8406250000003</v>
      </c>
      <c r="O1609" s="4" t="str">
        <f t="shared" si="255"/>
        <v>卖</v>
      </c>
      <c r="P1609" s="4" t="str">
        <f t="shared" si="251"/>
        <v/>
      </c>
      <c r="Q1609" s="3">
        <f>IF(O1608="买",E1609/E1608-1,0)-IF(P1609=1,计算结果!B$17,0)</f>
        <v>0</v>
      </c>
      <c r="R1609" s="2">
        <f t="shared" si="252"/>
        <v>5.5929667158218859</v>
      </c>
      <c r="S1609" s="3">
        <f>1-R1609/MAX(R$2:R1609)</f>
        <v>0.13160053321634624</v>
      </c>
    </row>
    <row r="1610" spans="1:19" x14ac:dyDescent="0.15">
      <c r="A1610" s="1">
        <v>40771</v>
      </c>
      <c r="B1610">
        <v>2920.83</v>
      </c>
      <c r="C1610">
        <v>2932.14</v>
      </c>
      <c r="D1610">
        <v>2888.33</v>
      </c>
      <c r="E1610" s="2">
        <v>2897.58</v>
      </c>
      <c r="F1610" s="16">
        <v>57496629248</v>
      </c>
      <c r="G1610" s="3">
        <f t="shared" si="250"/>
        <v>-6.9571058439690248E-3</v>
      </c>
      <c r="H1610" s="3">
        <f>1-E1610/MAX(E$2:E1610)</f>
        <v>0.50697951405431163</v>
      </c>
      <c r="I1610" s="2">
        <f t="shared" si="253"/>
        <v>2896.9433333333332</v>
      </c>
      <c r="J1610" s="2">
        <f t="shared" si="256"/>
        <v>2863.3433333333328</v>
      </c>
      <c r="K1610" s="2">
        <f t="shared" si="247"/>
        <v>2893.3883333333338</v>
      </c>
      <c r="L1610" s="2">
        <f t="shared" si="248"/>
        <v>2970.8716666666674</v>
      </c>
      <c r="M1610" s="2">
        <f t="shared" si="249"/>
        <v>2993.2275000000009</v>
      </c>
      <c r="N1610" s="2">
        <f t="shared" si="254"/>
        <v>2952.4958333333343</v>
      </c>
      <c r="O1610" s="4" t="str">
        <f t="shared" si="255"/>
        <v>卖</v>
      </c>
      <c r="P1610" s="4" t="str">
        <f t="shared" si="251"/>
        <v/>
      </c>
      <c r="Q1610" s="3">
        <f>IF(O1609="买",E1610/E1609-1,0)-IF(P1610=1,计算结果!B$17,0)</f>
        <v>0</v>
      </c>
      <c r="R1610" s="2">
        <f t="shared" si="252"/>
        <v>5.5929667158218859</v>
      </c>
      <c r="S1610" s="3">
        <f>1-R1610/MAX(R$2:R1610)</f>
        <v>0.13160053321634624</v>
      </c>
    </row>
    <row r="1611" spans="1:19" x14ac:dyDescent="0.15">
      <c r="A1611" s="1">
        <v>40772</v>
      </c>
      <c r="B1611">
        <v>2893.85</v>
      </c>
      <c r="C1611">
        <v>2910.84</v>
      </c>
      <c r="D1611">
        <v>2881.63</v>
      </c>
      <c r="E1611" s="2">
        <v>2886.01</v>
      </c>
      <c r="F1611" s="16">
        <v>41891852288</v>
      </c>
      <c r="G1611" s="3">
        <f t="shared" si="250"/>
        <v>-3.9929872514303799E-3</v>
      </c>
      <c r="H1611" s="3">
        <f>1-E1611/MAX(E$2:E1611)</f>
        <v>0.50894813856938681</v>
      </c>
      <c r="I1611" s="2">
        <f t="shared" si="253"/>
        <v>2900.4900000000002</v>
      </c>
      <c r="J1611" s="2">
        <f t="shared" si="256"/>
        <v>2877.98</v>
      </c>
      <c r="K1611" s="2">
        <f t="shared" si="247"/>
        <v>2885.7458333333338</v>
      </c>
      <c r="L1611" s="2">
        <f t="shared" si="248"/>
        <v>2961.2991666666662</v>
      </c>
      <c r="M1611" s="2">
        <f t="shared" si="249"/>
        <v>2991.6458333333339</v>
      </c>
      <c r="N1611" s="2">
        <f t="shared" si="254"/>
        <v>2946.2302777777782</v>
      </c>
      <c r="O1611" s="4" t="str">
        <f t="shared" si="255"/>
        <v>卖</v>
      </c>
      <c r="P1611" s="4" t="str">
        <f t="shared" si="251"/>
        <v/>
      </c>
      <c r="Q1611" s="3">
        <f>IF(O1610="买",E1611/E1610-1,0)-IF(P1611=1,计算结果!B$17,0)</f>
        <v>0</v>
      </c>
      <c r="R1611" s="2">
        <f t="shared" si="252"/>
        <v>5.5929667158218859</v>
      </c>
      <c r="S1611" s="3">
        <f>1-R1611/MAX(R$2:R1611)</f>
        <v>0.13160053321634624</v>
      </c>
    </row>
    <row r="1612" spans="1:19" x14ac:dyDescent="0.15">
      <c r="A1612" s="1">
        <v>40773</v>
      </c>
      <c r="B1612">
        <v>2887.1</v>
      </c>
      <c r="C1612">
        <v>2890</v>
      </c>
      <c r="D1612">
        <v>2832.27</v>
      </c>
      <c r="E1612" s="2">
        <v>2834.25</v>
      </c>
      <c r="F1612" s="16">
        <v>45784424448</v>
      </c>
      <c r="G1612" s="3">
        <f t="shared" si="250"/>
        <v>-1.7934795790728431E-2</v>
      </c>
      <c r="H1612" s="3">
        <f>1-E1612/MAX(E$2:E1612)</f>
        <v>0.51775505342680184</v>
      </c>
      <c r="I1612" s="2">
        <f t="shared" si="253"/>
        <v>2872.6133333333332</v>
      </c>
      <c r="J1612" s="2">
        <f t="shared" si="256"/>
        <v>2879.6683333333335</v>
      </c>
      <c r="K1612" s="2">
        <f t="shared" si="247"/>
        <v>2875.5683333333341</v>
      </c>
      <c r="L1612" s="2">
        <f t="shared" si="248"/>
        <v>2949.0224999999996</v>
      </c>
      <c r="M1612" s="2">
        <f t="shared" si="249"/>
        <v>2989.2270833333337</v>
      </c>
      <c r="N1612" s="2">
        <f t="shared" si="254"/>
        <v>2937.9393055555556</v>
      </c>
      <c r="O1612" s="4" t="str">
        <f t="shared" si="255"/>
        <v>卖</v>
      </c>
      <c r="P1612" s="4" t="str">
        <f t="shared" si="251"/>
        <v/>
      </c>
      <c r="Q1612" s="3">
        <f>IF(O1611="买",E1612/E1611-1,0)-IF(P1612=1,计算结果!B$17,0)</f>
        <v>0</v>
      </c>
      <c r="R1612" s="2">
        <f t="shared" si="252"/>
        <v>5.5929667158218859</v>
      </c>
      <c r="S1612" s="3">
        <f>1-R1612/MAX(R$2:R1612)</f>
        <v>0.13160053321634624</v>
      </c>
    </row>
    <row r="1613" spans="1:19" x14ac:dyDescent="0.15">
      <c r="A1613" s="1">
        <v>40774</v>
      </c>
      <c r="B1613">
        <v>2789.35</v>
      </c>
      <c r="C1613">
        <v>2814.1</v>
      </c>
      <c r="D1613">
        <v>2782.56</v>
      </c>
      <c r="E1613" s="2">
        <v>2807.66</v>
      </c>
      <c r="F1613" s="16">
        <v>48442961920</v>
      </c>
      <c r="G1613" s="3">
        <f t="shared" si="250"/>
        <v>-9.3816706359707291E-3</v>
      </c>
      <c r="H1613" s="3">
        <f>1-E1613/MAX(E$2:E1613)</f>
        <v>0.52227931668141292</v>
      </c>
      <c r="I1613" s="2">
        <f t="shared" si="253"/>
        <v>2842.64</v>
      </c>
      <c r="J1613" s="2">
        <f t="shared" si="256"/>
        <v>2869.7916666666665</v>
      </c>
      <c r="K1613" s="2">
        <f t="shared" si="247"/>
        <v>2863.3008333333332</v>
      </c>
      <c r="L1613" s="2">
        <f t="shared" si="248"/>
        <v>2935.9</v>
      </c>
      <c r="M1613" s="2">
        <f t="shared" si="249"/>
        <v>2985.3541666666665</v>
      </c>
      <c r="N1613" s="2">
        <f t="shared" si="254"/>
        <v>2928.1849999999999</v>
      </c>
      <c r="O1613" s="4" t="str">
        <f t="shared" si="255"/>
        <v>卖</v>
      </c>
      <c r="P1613" s="4" t="str">
        <f t="shared" si="251"/>
        <v/>
      </c>
      <c r="Q1613" s="3">
        <f>IF(O1612="买",E1613/E1612-1,0)-IF(P1613=1,计算结果!B$17,0)</f>
        <v>0</v>
      </c>
      <c r="R1613" s="2">
        <f t="shared" si="252"/>
        <v>5.5929667158218859</v>
      </c>
      <c r="S1613" s="3">
        <f>1-R1613/MAX(R$2:R1613)</f>
        <v>0.13160053321634624</v>
      </c>
    </row>
    <row r="1614" spans="1:19" x14ac:dyDescent="0.15">
      <c r="A1614" s="1">
        <v>40777</v>
      </c>
      <c r="B1614">
        <v>2809.33</v>
      </c>
      <c r="C1614">
        <v>2829.69</v>
      </c>
      <c r="D1614">
        <v>2768.42</v>
      </c>
      <c r="E1614" s="2">
        <v>2777.79</v>
      </c>
      <c r="F1614" s="16">
        <v>40136540160</v>
      </c>
      <c r="G1614" s="3">
        <f t="shared" si="250"/>
        <v>-1.0638752555508835E-2</v>
      </c>
      <c r="H1614" s="3">
        <f>1-E1614/MAX(E$2:E1614)</f>
        <v>0.52736166882188795</v>
      </c>
      <c r="I1614" s="2">
        <f t="shared" si="253"/>
        <v>2806.5666666666671</v>
      </c>
      <c r="J1614" s="2">
        <f t="shared" si="256"/>
        <v>2853.5283333333336</v>
      </c>
      <c r="K1614" s="2">
        <f t="shared" ref="K1614:K1677" si="257">AVERAGE(E1603:E1614)</f>
        <v>2848.0908333333336</v>
      </c>
      <c r="L1614" s="2">
        <f t="shared" si="248"/>
        <v>2922.6774999999998</v>
      </c>
      <c r="M1614" s="2">
        <f t="shared" si="249"/>
        <v>2981.4931250000004</v>
      </c>
      <c r="N1614" s="2">
        <f t="shared" si="254"/>
        <v>2917.4204861111116</v>
      </c>
      <c r="O1614" s="4" t="str">
        <f t="shared" si="255"/>
        <v>卖</v>
      </c>
      <c r="P1614" s="4" t="str">
        <f t="shared" si="251"/>
        <v/>
      </c>
      <c r="Q1614" s="3">
        <f>IF(O1613="买",E1614/E1613-1,0)-IF(P1614=1,计算结果!B$17,0)</f>
        <v>0</v>
      </c>
      <c r="R1614" s="2">
        <f t="shared" si="252"/>
        <v>5.5929667158218859</v>
      </c>
      <c r="S1614" s="3">
        <f>1-R1614/MAX(R$2:R1614)</f>
        <v>0.13160053321634624</v>
      </c>
    </row>
    <row r="1615" spans="1:19" x14ac:dyDescent="0.15">
      <c r="A1615" s="1">
        <v>40778</v>
      </c>
      <c r="B1615">
        <v>2788.7</v>
      </c>
      <c r="C1615">
        <v>2821</v>
      </c>
      <c r="D1615">
        <v>2777.29</v>
      </c>
      <c r="E1615" s="2">
        <v>2821</v>
      </c>
      <c r="F1615" s="16">
        <v>36441993216</v>
      </c>
      <c r="G1615" s="3">
        <f t="shared" si="250"/>
        <v>1.5555531555661251E-2</v>
      </c>
      <c r="H1615" s="3">
        <f>1-E1615/MAX(E$2:E1615)</f>
        <v>0.52000952834683178</v>
      </c>
      <c r="I1615" s="2">
        <f t="shared" si="253"/>
        <v>2802.15</v>
      </c>
      <c r="J1615" s="2">
        <f t="shared" si="256"/>
        <v>2837.3816666666667</v>
      </c>
      <c r="K1615" s="2">
        <f t="shared" si="257"/>
        <v>2841.7224999999999</v>
      </c>
      <c r="L1615" s="2">
        <f t="shared" si="248"/>
        <v>2911.4037499999999</v>
      </c>
      <c r="M1615" s="2">
        <f t="shared" si="249"/>
        <v>2979.4810416666674</v>
      </c>
      <c r="N1615" s="2">
        <f t="shared" si="254"/>
        <v>2910.8690972222225</v>
      </c>
      <c r="O1615" s="4" t="str">
        <f t="shared" si="255"/>
        <v>卖</v>
      </c>
      <c r="P1615" s="4" t="str">
        <f t="shared" si="251"/>
        <v/>
      </c>
      <c r="Q1615" s="3">
        <f>IF(O1614="买",E1615/E1614-1,0)-IF(P1615=1,计算结果!B$17,0)</f>
        <v>0</v>
      </c>
      <c r="R1615" s="2">
        <f t="shared" si="252"/>
        <v>5.5929667158218859</v>
      </c>
      <c r="S1615" s="3">
        <f>1-R1615/MAX(R$2:R1615)</f>
        <v>0.13160053321634624</v>
      </c>
    </row>
    <row r="1616" spans="1:19" x14ac:dyDescent="0.15">
      <c r="A1616" s="1">
        <v>40779</v>
      </c>
      <c r="B1616">
        <v>2834.58</v>
      </c>
      <c r="C1616">
        <v>2845.47</v>
      </c>
      <c r="D1616">
        <v>2804.82</v>
      </c>
      <c r="E1616" s="2">
        <v>2810.02</v>
      </c>
      <c r="F1616" s="16">
        <v>41939779584</v>
      </c>
      <c r="G1616" s="3">
        <f t="shared" si="250"/>
        <v>-3.8922367954625781E-3</v>
      </c>
      <c r="H1616" s="3">
        <f>1-E1616/MAX(E$2:E1616)</f>
        <v>0.52187776492207172</v>
      </c>
      <c r="I1616" s="2">
        <f t="shared" si="253"/>
        <v>2802.9366666666665</v>
      </c>
      <c r="J1616" s="2">
        <f t="shared" si="256"/>
        <v>2822.7883333333334</v>
      </c>
      <c r="K1616" s="2">
        <f t="shared" si="257"/>
        <v>2843.0658333333336</v>
      </c>
      <c r="L1616" s="2">
        <f t="shared" si="248"/>
        <v>2901.0237500000007</v>
      </c>
      <c r="M1616" s="2">
        <f t="shared" si="249"/>
        <v>2977.7697916666662</v>
      </c>
      <c r="N1616" s="2">
        <f t="shared" si="254"/>
        <v>2907.2864583333335</v>
      </c>
      <c r="O1616" s="4" t="str">
        <f t="shared" si="255"/>
        <v>卖</v>
      </c>
      <c r="P1616" s="4" t="str">
        <f t="shared" si="251"/>
        <v/>
      </c>
      <c r="Q1616" s="3">
        <f>IF(O1615="买",E1616/E1615-1,0)-IF(P1616=1,计算结果!B$17,0)</f>
        <v>0</v>
      </c>
      <c r="R1616" s="2">
        <f t="shared" si="252"/>
        <v>5.5929667158218859</v>
      </c>
      <c r="S1616" s="3">
        <f>1-R1616/MAX(R$2:R1616)</f>
        <v>0.13160053321634624</v>
      </c>
    </row>
    <row r="1617" spans="1:19" x14ac:dyDescent="0.15">
      <c r="A1617" s="1">
        <v>40780</v>
      </c>
      <c r="B1617">
        <v>2818.7</v>
      </c>
      <c r="C1617">
        <v>2904.44</v>
      </c>
      <c r="D1617">
        <v>2815.91</v>
      </c>
      <c r="E1617" s="2">
        <v>2903.84</v>
      </c>
      <c r="F1617" s="16">
        <v>75745959936</v>
      </c>
      <c r="G1617" s="3">
        <f t="shared" si="250"/>
        <v>3.3387662721261924E-2</v>
      </c>
      <c r="H1617" s="3">
        <f>1-E1617/MAX(E$2:E1617)</f>
        <v>0.50591438099775399</v>
      </c>
      <c r="I1617" s="2">
        <f t="shared" si="253"/>
        <v>2844.9533333333334</v>
      </c>
      <c r="J1617" s="2">
        <f t="shared" si="256"/>
        <v>2825.76</v>
      </c>
      <c r="K1617" s="2">
        <f t="shared" si="257"/>
        <v>2851.8700000000003</v>
      </c>
      <c r="L1617" s="2">
        <f t="shared" si="248"/>
        <v>2894.1841666666664</v>
      </c>
      <c r="M1617" s="2">
        <f t="shared" si="249"/>
        <v>2978.3727083333329</v>
      </c>
      <c r="N1617" s="2">
        <f t="shared" si="254"/>
        <v>2908.1422916666666</v>
      </c>
      <c r="O1617" s="4" t="str">
        <f t="shared" si="255"/>
        <v>卖</v>
      </c>
      <c r="P1617" s="4" t="str">
        <f t="shared" si="251"/>
        <v/>
      </c>
      <c r="Q1617" s="3">
        <f>IF(O1616="买",E1617/E1616-1,0)-IF(P1617=1,计算结果!B$17,0)</f>
        <v>0</v>
      </c>
      <c r="R1617" s="2">
        <f t="shared" si="252"/>
        <v>5.5929667158218859</v>
      </c>
      <c r="S1617" s="3">
        <f>1-R1617/MAX(R$2:R1617)</f>
        <v>0.13160053321634624</v>
      </c>
    </row>
    <row r="1618" spans="1:19" x14ac:dyDescent="0.15">
      <c r="A1618" s="1">
        <v>40781</v>
      </c>
      <c r="B1618">
        <v>2889.38</v>
      </c>
      <c r="C1618">
        <v>2907.4</v>
      </c>
      <c r="D1618">
        <v>2876.83</v>
      </c>
      <c r="E1618" s="2">
        <v>2901.22</v>
      </c>
      <c r="F1618" s="16">
        <v>51759427584</v>
      </c>
      <c r="G1618" s="3">
        <f t="shared" si="250"/>
        <v>-9.0225356768980358E-4</v>
      </c>
      <c r="H1618" s="3">
        <f>1-E1618/MAX(E$2:E1618)</f>
        <v>0.50636017151024304</v>
      </c>
      <c r="I1618" s="2">
        <f t="shared" si="253"/>
        <v>2871.6933333333332</v>
      </c>
      <c r="J1618" s="2">
        <f t="shared" si="256"/>
        <v>2836.9216666666671</v>
      </c>
      <c r="K1618" s="2">
        <f t="shared" si="257"/>
        <v>2858.2950000000001</v>
      </c>
      <c r="L1618" s="2">
        <f t="shared" si="248"/>
        <v>2891.3895833333331</v>
      </c>
      <c r="M1618" s="2">
        <f t="shared" si="249"/>
        <v>2978.2091666666661</v>
      </c>
      <c r="N1618" s="2">
        <f t="shared" si="254"/>
        <v>2909.2979166666664</v>
      </c>
      <c r="O1618" s="4" t="str">
        <f t="shared" si="255"/>
        <v>卖</v>
      </c>
      <c r="P1618" s="4" t="str">
        <f t="shared" si="251"/>
        <v/>
      </c>
      <c r="Q1618" s="3">
        <f>IF(O1617="买",E1618/E1617-1,0)-IF(P1618=1,计算结果!B$17,0)</f>
        <v>0</v>
      </c>
      <c r="R1618" s="2">
        <f t="shared" si="252"/>
        <v>5.5929667158218859</v>
      </c>
      <c r="S1618" s="3">
        <f>1-R1618/MAX(R$2:R1618)</f>
        <v>0.13160053321634624</v>
      </c>
    </row>
    <row r="1619" spans="1:19" x14ac:dyDescent="0.15">
      <c r="A1619" s="1">
        <v>40784</v>
      </c>
      <c r="B1619">
        <v>2875.78</v>
      </c>
      <c r="C1619">
        <v>2875.78</v>
      </c>
      <c r="D1619">
        <v>2847.48</v>
      </c>
      <c r="E1619" s="2">
        <v>2852.81</v>
      </c>
      <c r="F1619" s="16">
        <v>49892655104</v>
      </c>
      <c r="G1619" s="3">
        <f t="shared" si="250"/>
        <v>-1.6686083785441896E-2</v>
      </c>
      <c r="H1619" s="3">
        <f>1-E1619/MAX(E$2:E1619)</f>
        <v>0.51459708704825424</v>
      </c>
      <c r="I1619" s="2">
        <f t="shared" si="253"/>
        <v>2885.9566666666665</v>
      </c>
      <c r="J1619" s="2">
        <f t="shared" si="256"/>
        <v>2844.4466666666667</v>
      </c>
      <c r="K1619" s="2">
        <f t="shared" si="257"/>
        <v>2857.1191666666668</v>
      </c>
      <c r="L1619" s="2">
        <f t="shared" si="248"/>
        <v>2886.1829166666666</v>
      </c>
      <c r="M1619" s="2">
        <f t="shared" si="249"/>
        <v>2977.0472916666658</v>
      </c>
      <c r="N1619" s="2">
        <f t="shared" si="254"/>
        <v>2906.7831249999999</v>
      </c>
      <c r="O1619" s="4" t="str">
        <f t="shared" si="255"/>
        <v>卖</v>
      </c>
      <c r="P1619" s="4" t="str">
        <f t="shared" si="251"/>
        <v/>
      </c>
      <c r="Q1619" s="3">
        <f>IF(O1618="买",E1619/E1618-1,0)-IF(P1619=1,计算结果!B$17,0)</f>
        <v>0</v>
      </c>
      <c r="R1619" s="2">
        <f t="shared" si="252"/>
        <v>5.5929667158218859</v>
      </c>
      <c r="S1619" s="3">
        <f>1-R1619/MAX(R$2:R1619)</f>
        <v>0.13160053321634624</v>
      </c>
    </row>
    <row r="1620" spans="1:19" x14ac:dyDescent="0.15">
      <c r="A1620" s="1">
        <v>40785</v>
      </c>
      <c r="B1620">
        <v>2875.14</v>
      </c>
      <c r="C1620">
        <v>2901.73</v>
      </c>
      <c r="D1620">
        <v>2838.33</v>
      </c>
      <c r="E1620" s="2">
        <v>2841.74</v>
      </c>
      <c r="F1620" s="16">
        <v>48565788672</v>
      </c>
      <c r="G1620" s="3">
        <f t="shared" si="250"/>
        <v>-3.8803846032509082E-3</v>
      </c>
      <c r="H1620" s="3">
        <f>1-E1620/MAX(E$2:E1620)</f>
        <v>0.51648063703804536</v>
      </c>
      <c r="I1620" s="2">
        <f t="shared" si="253"/>
        <v>2865.2566666666667</v>
      </c>
      <c r="J1620" s="2">
        <f t="shared" si="256"/>
        <v>2855.1049999999996</v>
      </c>
      <c r="K1620" s="2">
        <f t="shared" si="257"/>
        <v>2854.3166666666671</v>
      </c>
      <c r="L1620" s="2">
        <f t="shared" si="248"/>
        <v>2879.5866666666666</v>
      </c>
      <c r="M1620" s="2">
        <f t="shared" si="249"/>
        <v>2974.6329166666656</v>
      </c>
      <c r="N1620" s="2">
        <f t="shared" si="254"/>
        <v>2902.8454166666666</v>
      </c>
      <c r="O1620" s="4" t="str">
        <f t="shared" si="255"/>
        <v>卖</v>
      </c>
      <c r="P1620" s="4" t="str">
        <f t="shared" si="251"/>
        <v/>
      </c>
      <c r="Q1620" s="3">
        <f>IF(O1619="买",E1620/E1619-1,0)-IF(P1620=1,计算结果!B$17,0)</f>
        <v>0</v>
      </c>
      <c r="R1620" s="2">
        <f t="shared" si="252"/>
        <v>5.5929667158218859</v>
      </c>
      <c r="S1620" s="3">
        <f>1-R1620/MAX(R$2:R1620)</f>
        <v>0.13160053321634624</v>
      </c>
    </row>
    <row r="1621" spans="1:19" x14ac:dyDescent="0.15">
      <c r="A1621" s="1">
        <v>40786</v>
      </c>
      <c r="B1621">
        <v>2843.99</v>
      </c>
      <c r="C1621">
        <v>2855.31</v>
      </c>
      <c r="D1621">
        <v>2823.77</v>
      </c>
      <c r="E1621" s="2">
        <v>2846.78</v>
      </c>
      <c r="F1621" s="16">
        <v>37624545280</v>
      </c>
      <c r="G1621" s="3">
        <f t="shared" si="250"/>
        <v>1.7735612688003499E-3</v>
      </c>
      <c r="H1621" s="3">
        <f>1-E1621/MAX(E$2:E1621)</f>
        <v>0.51562308582318106</v>
      </c>
      <c r="I1621" s="2">
        <f t="shared" si="253"/>
        <v>2847.11</v>
      </c>
      <c r="J1621" s="2">
        <f t="shared" si="256"/>
        <v>2859.4016666666666</v>
      </c>
      <c r="K1621" s="2">
        <f t="shared" si="257"/>
        <v>2848.3916666666669</v>
      </c>
      <c r="L1621" s="2">
        <f t="shared" si="248"/>
        <v>2873.9941666666668</v>
      </c>
      <c r="M1621" s="2">
        <f t="shared" si="249"/>
        <v>2970.8685416666663</v>
      </c>
      <c r="N1621" s="2">
        <f t="shared" si="254"/>
        <v>2897.7514583333336</v>
      </c>
      <c r="O1621" s="4" t="str">
        <f t="shared" si="255"/>
        <v>卖</v>
      </c>
      <c r="P1621" s="4" t="str">
        <f t="shared" si="251"/>
        <v/>
      </c>
      <c r="Q1621" s="3">
        <f>IF(O1620="买",E1621/E1620-1,0)-IF(P1621=1,计算结果!B$17,0)</f>
        <v>0</v>
      </c>
      <c r="R1621" s="2">
        <f t="shared" si="252"/>
        <v>5.5929667158218859</v>
      </c>
      <c r="S1621" s="3">
        <f>1-R1621/MAX(R$2:R1621)</f>
        <v>0.13160053321634624</v>
      </c>
    </row>
    <row r="1622" spans="1:19" x14ac:dyDescent="0.15">
      <c r="A1622" s="1">
        <v>40787</v>
      </c>
      <c r="B1622">
        <v>2852.39</v>
      </c>
      <c r="C1622">
        <v>2869.25</v>
      </c>
      <c r="D1622">
        <v>2825.96</v>
      </c>
      <c r="E1622" s="2">
        <v>2834.54</v>
      </c>
      <c r="F1622" s="16">
        <v>35143729152</v>
      </c>
      <c r="G1622" s="3">
        <f t="shared" si="250"/>
        <v>-4.29959462972207E-3</v>
      </c>
      <c r="H1622" s="3">
        <f>1-E1622/MAX(E$2:E1622)</f>
        <v>0.51770571020213707</v>
      </c>
      <c r="I1622" s="2">
        <f t="shared" si="253"/>
        <v>2841.0200000000004</v>
      </c>
      <c r="J1622" s="2">
        <f t="shared" si="256"/>
        <v>2863.4883333333332</v>
      </c>
      <c r="K1622" s="2">
        <f t="shared" si="257"/>
        <v>2843.1383333333338</v>
      </c>
      <c r="L1622" s="2">
        <f t="shared" si="248"/>
        <v>2868.2633333333329</v>
      </c>
      <c r="M1622" s="2">
        <f t="shared" si="249"/>
        <v>2966.6612499999997</v>
      </c>
      <c r="N1622" s="2">
        <f t="shared" si="254"/>
        <v>2892.6876388888886</v>
      </c>
      <c r="O1622" s="4" t="str">
        <f t="shared" si="255"/>
        <v>卖</v>
      </c>
      <c r="P1622" s="4" t="str">
        <f t="shared" si="251"/>
        <v/>
      </c>
      <c r="Q1622" s="3">
        <f>IF(O1621="买",E1622/E1621-1,0)-IF(P1622=1,计算结果!B$17,0)</f>
        <v>0</v>
      </c>
      <c r="R1622" s="2">
        <f t="shared" si="252"/>
        <v>5.5929667158218859</v>
      </c>
      <c r="S1622" s="3">
        <f>1-R1622/MAX(R$2:R1622)</f>
        <v>0.13160053321634624</v>
      </c>
    </row>
    <row r="1623" spans="1:19" x14ac:dyDescent="0.15">
      <c r="A1623" s="1">
        <v>40788</v>
      </c>
      <c r="B1623">
        <v>2828.84</v>
      </c>
      <c r="C1623">
        <v>2836.62</v>
      </c>
      <c r="D1623">
        <v>2790.77</v>
      </c>
      <c r="E1623" s="2">
        <v>2803.85</v>
      </c>
      <c r="F1623" s="16">
        <v>31960598528</v>
      </c>
      <c r="G1623" s="3">
        <f t="shared" si="250"/>
        <v>-1.0827153612226303E-2</v>
      </c>
      <c r="H1623" s="3">
        <f>1-E1623/MAX(E$2:E1623)</f>
        <v>0.52292758456407817</v>
      </c>
      <c r="I1623" s="2">
        <f t="shared" si="253"/>
        <v>2828.39</v>
      </c>
      <c r="J1623" s="2">
        <f t="shared" si="256"/>
        <v>2846.8233333333333</v>
      </c>
      <c r="K1623" s="2">
        <f t="shared" si="257"/>
        <v>2836.2916666666665</v>
      </c>
      <c r="L1623" s="2">
        <f t="shared" si="248"/>
        <v>2861.0187499999997</v>
      </c>
      <c r="M1623" s="2">
        <f t="shared" si="249"/>
        <v>2961.7054166666662</v>
      </c>
      <c r="N1623" s="2">
        <f t="shared" si="254"/>
        <v>2886.3386111111108</v>
      </c>
      <c r="O1623" s="4" t="str">
        <f t="shared" si="255"/>
        <v>卖</v>
      </c>
      <c r="P1623" s="4" t="str">
        <f t="shared" si="251"/>
        <v/>
      </c>
      <c r="Q1623" s="3">
        <f>IF(O1622="买",E1623/E1622-1,0)-IF(P1623=1,计算结果!B$17,0)</f>
        <v>0</v>
      </c>
      <c r="R1623" s="2">
        <f t="shared" si="252"/>
        <v>5.5929667158218859</v>
      </c>
      <c r="S1623" s="3">
        <f>1-R1623/MAX(R$2:R1623)</f>
        <v>0.13160053321634624</v>
      </c>
    </row>
    <row r="1624" spans="1:19" x14ac:dyDescent="0.15">
      <c r="A1624" s="1">
        <v>40791</v>
      </c>
      <c r="B1624">
        <v>2780.83</v>
      </c>
      <c r="C1624">
        <v>2780.83</v>
      </c>
      <c r="D1624">
        <v>2743.38</v>
      </c>
      <c r="E1624" s="2">
        <v>2743.82</v>
      </c>
      <c r="F1624" s="16">
        <v>36040310784</v>
      </c>
      <c r="G1624" s="3">
        <f t="shared" si="250"/>
        <v>-2.1409847174420849E-2</v>
      </c>
      <c r="H1624" s="3">
        <f>1-E1624/MAX(E$2:E1624)</f>
        <v>0.53314163206969301</v>
      </c>
      <c r="I1624" s="2">
        <f t="shared" si="253"/>
        <v>2794.0699999999997</v>
      </c>
      <c r="J1624" s="2">
        <f t="shared" si="256"/>
        <v>2820.59</v>
      </c>
      <c r="K1624" s="2">
        <f t="shared" si="257"/>
        <v>2828.7558333333332</v>
      </c>
      <c r="L1624" s="2">
        <f t="shared" si="248"/>
        <v>2852.1620833333341</v>
      </c>
      <c r="M1624" s="2">
        <f t="shared" si="249"/>
        <v>2956.3647916666669</v>
      </c>
      <c r="N1624" s="2">
        <f t="shared" si="254"/>
        <v>2879.0942361111115</v>
      </c>
      <c r="O1624" s="4" t="str">
        <f t="shared" si="255"/>
        <v>卖</v>
      </c>
      <c r="P1624" s="4" t="str">
        <f t="shared" si="251"/>
        <v/>
      </c>
      <c r="Q1624" s="3">
        <f>IF(O1623="买",E1624/E1623-1,0)-IF(P1624=1,计算结果!B$17,0)</f>
        <v>0</v>
      </c>
      <c r="R1624" s="2">
        <f t="shared" si="252"/>
        <v>5.5929667158218859</v>
      </c>
      <c r="S1624" s="3">
        <f>1-R1624/MAX(R$2:R1624)</f>
        <v>0.13160053321634624</v>
      </c>
    </row>
    <row r="1625" spans="1:19" x14ac:dyDescent="0.15">
      <c r="A1625" s="1">
        <v>40792</v>
      </c>
      <c r="B1625">
        <v>2727.75</v>
      </c>
      <c r="C1625">
        <v>2745.36</v>
      </c>
      <c r="D1625">
        <v>2711.07</v>
      </c>
      <c r="E1625" s="2">
        <v>2723.3</v>
      </c>
      <c r="F1625" s="16">
        <v>33746804736</v>
      </c>
      <c r="G1625" s="3">
        <f t="shared" si="250"/>
        <v>-7.4786246911240362E-3</v>
      </c>
      <c r="H1625" s="3">
        <f>1-E1625/MAX(E$2:E1625)</f>
        <v>0.53663309058735442</v>
      </c>
      <c r="I1625" s="2">
        <f t="shared" si="253"/>
        <v>2756.9900000000002</v>
      </c>
      <c r="J1625" s="2">
        <f t="shared" si="256"/>
        <v>2799.0050000000006</v>
      </c>
      <c r="K1625" s="2">
        <f t="shared" si="257"/>
        <v>2821.7258333333334</v>
      </c>
      <c r="L1625" s="2">
        <f t="shared" si="248"/>
        <v>2842.5133333333329</v>
      </c>
      <c r="M1625" s="2">
        <f t="shared" si="249"/>
        <v>2949.6816666666659</v>
      </c>
      <c r="N1625" s="2">
        <f t="shared" si="254"/>
        <v>2871.3069444444441</v>
      </c>
      <c r="O1625" s="4" t="str">
        <f t="shared" si="255"/>
        <v>卖</v>
      </c>
      <c r="P1625" s="4" t="str">
        <f t="shared" si="251"/>
        <v/>
      </c>
      <c r="Q1625" s="3">
        <f>IF(O1624="买",E1625/E1624-1,0)-IF(P1625=1,计算结果!B$17,0)</f>
        <v>0</v>
      </c>
      <c r="R1625" s="2">
        <f t="shared" si="252"/>
        <v>5.5929667158218859</v>
      </c>
      <c r="S1625" s="3">
        <f>1-R1625/MAX(R$2:R1625)</f>
        <v>0.13160053321634624</v>
      </c>
    </row>
    <row r="1626" spans="1:19" x14ac:dyDescent="0.15">
      <c r="A1626" s="1">
        <v>40793</v>
      </c>
      <c r="B1626">
        <v>2738.79</v>
      </c>
      <c r="C1626">
        <v>2779.21</v>
      </c>
      <c r="D1626">
        <v>2730.06</v>
      </c>
      <c r="E1626" s="2">
        <v>2779.09</v>
      </c>
      <c r="F1626" s="16">
        <v>37096660992</v>
      </c>
      <c r="G1626" s="3">
        <f t="shared" si="250"/>
        <v>2.0486174861381379E-2</v>
      </c>
      <c r="H1626" s="3">
        <f>1-E1626/MAX(E$2:E1626)</f>
        <v>0.52714047505614914</v>
      </c>
      <c r="I1626" s="2">
        <f t="shared" si="253"/>
        <v>2748.7366666666671</v>
      </c>
      <c r="J1626" s="2">
        <f t="shared" si="256"/>
        <v>2788.5633333333335</v>
      </c>
      <c r="K1626" s="2">
        <f t="shared" si="257"/>
        <v>2821.8341666666661</v>
      </c>
      <c r="L1626" s="2">
        <f t="shared" ref="L1626:L1689" si="258">AVERAGE(E1603:E1626)</f>
        <v>2834.9624999999996</v>
      </c>
      <c r="M1626" s="2">
        <f t="shared" si="249"/>
        <v>2944.0429166666659</v>
      </c>
      <c r="N1626" s="2">
        <f t="shared" si="254"/>
        <v>2866.9465277777767</v>
      </c>
      <c r="O1626" s="4" t="str">
        <f t="shared" si="255"/>
        <v>卖</v>
      </c>
      <c r="P1626" s="4" t="str">
        <f t="shared" si="251"/>
        <v/>
      </c>
      <c r="Q1626" s="3">
        <f>IF(O1625="买",E1626/E1625-1,0)-IF(P1626=1,计算结果!B$17,0)</f>
        <v>0</v>
      </c>
      <c r="R1626" s="2">
        <f t="shared" si="252"/>
        <v>5.5929667158218859</v>
      </c>
      <c r="S1626" s="3">
        <f>1-R1626/MAX(R$2:R1626)</f>
        <v>0.13160053321634624</v>
      </c>
    </row>
    <row r="1627" spans="1:19" x14ac:dyDescent="0.15">
      <c r="A1627" s="1">
        <v>40794</v>
      </c>
      <c r="B1627">
        <v>2788.83</v>
      </c>
      <c r="C1627">
        <v>2789.11</v>
      </c>
      <c r="D1627">
        <v>2755.8</v>
      </c>
      <c r="E1627" s="2">
        <v>2756.11</v>
      </c>
      <c r="F1627" s="16">
        <v>31209441280</v>
      </c>
      <c r="G1627" s="3">
        <f t="shared" si="250"/>
        <v>-8.2688937745808433E-3</v>
      </c>
      <c r="H1627" s="3">
        <f>1-E1627/MAX(E$2:E1627)</f>
        <v>0.53105050023820866</v>
      </c>
      <c r="I1627" s="2">
        <f t="shared" si="253"/>
        <v>2752.8333333333335</v>
      </c>
      <c r="J1627" s="2">
        <f t="shared" si="256"/>
        <v>2773.4516666666664</v>
      </c>
      <c r="K1627" s="2">
        <f t="shared" si="257"/>
        <v>2816.4266666666663</v>
      </c>
      <c r="L1627" s="2">
        <f t="shared" si="258"/>
        <v>2829.0745833333331</v>
      </c>
      <c r="M1627" s="2">
        <f t="shared" si="249"/>
        <v>2936.4206249999988</v>
      </c>
      <c r="N1627" s="2">
        <f t="shared" si="254"/>
        <v>2860.6406249999995</v>
      </c>
      <c r="O1627" s="4" t="str">
        <f t="shared" si="255"/>
        <v>卖</v>
      </c>
      <c r="P1627" s="4" t="str">
        <f t="shared" si="251"/>
        <v/>
      </c>
      <c r="Q1627" s="3">
        <f>IF(O1626="买",E1627/E1626-1,0)-IF(P1627=1,计算结果!B$17,0)</f>
        <v>0</v>
      </c>
      <c r="R1627" s="2">
        <f t="shared" si="252"/>
        <v>5.5929667158218859</v>
      </c>
      <c r="S1627" s="3">
        <f>1-R1627/MAX(R$2:R1627)</f>
        <v>0.13160053321634624</v>
      </c>
    </row>
    <row r="1628" spans="1:19" x14ac:dyDescent="0.15">
      <c r="A1628" s="1">
        <v>40795</v>
      </c>
      <c r="B1628">
        <v>2770.15</v>
      </c>
      <c r="C1628">
        <v>2796.35</v>
      </c>
      <c r="D1628">
        <v>2739.62</v>
      </c>
      <c r="E1628" s="2">
        <v>2751.1</v>
      </c>
      <c r="F1628" s="16">
        <v>30348130304</v>
      </c>
      <c r="G1628" s="3">
        <f t="shared" si="250"/>
        <v>-1.8177794064824226E-3</v>
      </c>
      <c r="H1628" s="3">
        <f>1-E1628/MAX(E$2:E1628)</f>
        <v>0.53190294698155582</v>
      </c>
      <c r="I1628" s="2">
        <f t="shared" si="253"/>
        <v>2762.1000000000004</v>
      </c>
      <c r="J1628" s="2">
        <f t="shared" si="256"/>
        <v>2759.5450000000001</v>
      </c>
      <c r="K1628" s="2">
        <f t="shared" si="257"/>
        <v>2811.5166666666664</v>
      </c>
      <c r="L1628" s="2">
        <f t="shared" si="258"/>
        <v>2827.2912500000002</v>
      </c>
      <c r="M1628" s="2">
        <f t="shared" si="249"/>
        <v>2928.6831249999996</v>
      </c>
      <c r="N1628" s="2">
        <f t="shared" si="254"/>
        <v>2855.8303472222219</v>
      </c>
      <c r="O1628" s="4" t="str">
        <f t="shared" si="255"/>
        <v>卖</v>
      </c>
      <c r="P1628" s="4" t="str">
        <f t="shared" si="251"/>
        <v/>
      </c>
      <c r="Q1628" s="3">
        <f>IF(O1627="买",E1628/E1627-1,0)-IF(P1628=1,计算结果!B$17,0)</f>
        <v>0</v>
      </c>
      <c r="R1628" s="2">
        <f t="shared" si="252"/>
        <v>5.5929667158218859</v>
      </c>
      <c r="S1628" s="3">
        <f>1-R1628/MAX(R$2:R1628)</f>
        <v>0.13160053321634624</v>
      </c>
    </row>
    <row r="1629" spans="1:19" x14ac:dyDescent="0.15">
      <c r="A1629" s="1">
        <v>40799</v>
      </c>
      <c r="B1629">
        <v>2712.44</v>
      </c>
      <c r="C1629">
        <v>2726.19</v>
      </c>
      <c r="D1629">
        <v>2698.66</v>
      </c>
      <c r="E1629" s="2">
        <v>2720.28</v>
      </c>
      <c r="F1629" s="16">
        <v>30034339840</v>
      </c>
      <c r="G1629" s="3">
        <f t="shared" si="250"/>
        <v>-1.1202791610628315E-2</v>
      </c>
      <c r="H1629" s="3">
        <f>1-E1629/MAX(E$2:E1629)</f>
        <v>0.53714694072007074</v>
      </c>
      <c r="I1629" s="2">
        <f t="shared" si="253"/>
        <v>2742.4966666666664</v>
      </c>
      <c r="J1629" s="2">
        <f t="shared" si="256"/>
        <v>2745.6166666666668</v>
      </c>
      <c r="K1629" s="2">
        <f t="shared" si="257"/>
        <v>2796.22</v>
      </c>
      <c r="L1629" s="2">
        <f t="shared" si="258"/>
        <v>2824.0450000000001</v>
      </c>
      <c r="M1629" s="2">
        <f t="shared" si="249"/>
        <v>2920.4866666666662</v>
      </c>
      <c r="N1629" s="2">
        <f t="shared" si="254"/>
        <v>2846.9172222222219</v>
      </c>
      <c r="O1629" s="4" t="str">
        <f t="shared" si="255"/>
        <v>卖</v>
      </c>
      <c r="P1629" s="4" t="str">
        <f t="shared" si="251"/>
        <v/>
      </c>
      <c r="Q1629" s="3">
        <f>IF(O1628="买",E1629/E1628-1,0)-IF(P1629=1,计算结果!B$17,0)</f>
        <v>0</v>
      </c>
      <c r="R1629" s="2">
        <f t="shared" si="252"/>
        <v>5.5929667158218859</v>
      </c>
      <c r="S1629" s="3">
        <f>1-R1629/MAX(R$2:R1629)</f>
        <v>0.13160053321634624</v>
      </c>
    </row>
    <row r="1630" spans="1:19" x14ac:dyDescent="0.15">
      <c r="A1630" s="1">
        <v>40800</v>
      </c>
      <c r="B1630">
        <v>2729.26</v>
      </c>
      <c r="C1630">
        <v>2736.91</v>
      </c>
      <c r="D1630">
        <v>2677.13</v>
      </c>
      <c r="E1630" s="2">
        <v>2733.11</v>
      </c>
      <c r="F1630" s="16">
        <v>32858417152</v>
      </c>
      <c r="G1630" s="3">
        <f t="shared" si="250"/>
        <v>4.7164262502388254E-3</v>
      </c>
      <c r="H1630" s="3">
        <f>1-E1630/MAX(E$2:E1630)</f>
        <v>0.53496392840127949</v>
      </c>
      <c r="I1630" s="2">
        <f t="shared" si="253"/>
        <v>2734.83</v>
      </c>
      <c r="J1630" s="2">
        <f t="shared" si="256"/>
        <v>2743.8316666666669</v>
      </c>
      <c r="K1630" s="2">
        <f t="shared" si="257"/>
        <v>2782.2108333333331</v>
      </c>
      <c r="L1630" s="2">
        <f t="shared" si="258"/>
        <v>2820.2529166666664</v>
      </c>
      <c r="M1630" s="2">
        <f t="shared" si="249"/>
        <v>2912.8081249999996</v>
      </c>
      <c r="N1630" s="2">
        <f t="shared" si="254"/>
        <v>2838.4239583333328</v>
      </c>
      <c r="O1630" s="4" t="str">
        <f t="shared" si="255"/>
        <v>卖</v>
      </c>
      <c r="P1630" s="4" t="str">
        <f t="shared" si="251"/>
        <v/>
      </c>
      <c r="Q1630" s="3">
        <f>IF(O1629="买",E1630/E1629-1,0)-IF(P1630=1,计算结果!B$17,0)</f>
        <v>0</v>
      </c>
      <c r="R1630" s="2">
        <f t="shared" si="252"/>
        <v>5.5929667158218859</v>
      </c>
      <c r="S1630" s="3">
        <f>1-R1630/MAX(R$2:R1630)</f>
        <v>0.13160053321634624</v>
      </c>
    </row>
    <row r="1631" spans="1:19" x14ac:dyDescent="0.15">
      <c r="A1631" s="1">
        <v>40801</v>
      </c>
      <c r="B1631">
        <v>2734.55</v>
      </c>
      <c r="C1631">
        <v>2754.19</v>
      </c>
      <c r="D1631">
        <v>2728.91</v>
      </c>
      <c r="E1631" s="2">
        <v>2729.05</v>
      </c>
      <c r="F1631" s="16">
        <v>32507109376</v>
      </c>
      <c r="G1631" s="3">
        <f t="shared" si="250"/>
        <v>-1.48548722883457E-3</v>
      </c>
      <c r="H1631" s="3">
        <f>1-E1631/MAX(E$2:E1631)</f>
        <v>0.53565473354658677</v>
      </c>
      <c r="I1631" s="2">
        <f t="shared" si="253"/>
        <v>2727.48</v>
      </c>
      <c r="J1631" s="2">
        <f t="shared" si="256"/>
        <v>2744.7900000000004</v>
      </c>
      <c r="K1631" s="2">
        <f t="shared" si="257"/>
        <v>2771.8975000000005</v>
      </c>
      <c r="L1631" s="2">
        <f t="shared" si="258"/>
        <v>2814.5083333333332</v>
      </c>
      <c r="M1631" s="2">
        <f t="shared" si="249"/>
        <v>2904.8887499999996</v>
      </c>
      <c r="N1631" s="2">
        <f t="shared" si="254"/>
        <v>2830.4315277777782</v>
      </c>
      <c r="O1631" s="4" t="str">
        <f t="shared" si="255"/>
        <v>卖</v>
      </c>
      <c r="P1631" s="4" t="str">
        <f t="shared" si="251"/>
        <v/>
      </c>
      <c r="Q1631" s="3">
        <f>IF(O1630="买",E1631/E1630-1,0)-IF(P1631=1,计算结果!B$17,0)</f>
        <v>0</v>
      </c>
      <c r="R1631" s="2">
        <f t="shared" si="252"/>
        <v>5.5929667158218859</v>
      </c>
      <c r="S1631" s="3">
        <f>1-R1631/MAX(R$2:R1631)</f>
        <v>0.13160053321634624</v>
      </c>
    </row>
    <row r="1632" spans="1:19" x14ac:dyDescent="0.15">
      <c r="A1632" s="1">
        <v>40802</v>
      </c>
      <c r="B1632">
        <v>2744.22</v>
      </c>
      <c r="C1632">
        <v>2755.89</v>
      </c>
      <c r="D1632">
        <v>2729</v>
      </c>
      <c r="E1632" s="2">
        <v>2733.99</v>
      </c>
      <c r="F1632" s="16">
        <v>29743912960</v>
      </c>
      <c r="G1632" s="3">
        <f t="shared" si="250"/>
        <v>1.8101537164945114E-3</v>
      </c>
      <c r="H1632" s="3">
        <f>1-E1632/MAX(E$2:E1632)</f>
        <v>0.53481419723677948</v>
      </c>
      <c r="I1632" s="2">
        <f t="shared" si="253"/>
        <v>2732.0499999999997</v>
      </c>
      <c r="J1632" s="2">
        <f t="shared" si="256"/>
        <v>2737.2733333333331</v>
      </c>
      <c r="K1632" s="2">
        <f t="shared" si="257"/>
        <v>2762.9183333333331</v>
      </c>
      <c r="L1632" s="2">
        <f t="shared" si="258"/>
        <v>2808.6175000000003</v>
      </c>
      <c r="M1632" s="2">
        <f t="shared" si="249"/>
        <v>2896.9883333333328</v>
      </c>
      <c r="N1632" s="2">
        <f t="shared" si="254"/>
        <v>2822.8413888888886</v>
      </c>
      <c r="O1632" s="4" t="str">
        <f t="shared" si="255"/>
        <v>卖</v>
      </c>
      <c r="P1632" s="4" t="str">
        <f t="shared" si="251"/>
        <v/>
      </c>
      <c r="Q1632" s="3">
        <f>IF(O1631="买",E1632/E1631-1,0)-IF(P1632=1,计算结果!B$17,0)</f>
        <v>0</v>
      </c>
      <c r="R1632" s="2">
        <f t="shared" si="252"/>
        <v>5.5929667158218859</v>
      </c>
      <c r="S1632" s="3">
        <f>1-R1632/MAX(R$2:R1632)</f>
        <v>0.13160053321634624</v>
      </c>
    </row>
    <row r="1633" spans="1:19" x14ac:dyDescent="0.15">
      <c r="A1633" s="1">
        <v>40805</v>
      </c>
      <c r="B1633">
        <v>2718.32</v>
      </c>
      <c r="C1633">
        <v>2718.32</v>
      </c>
      <c r="D1633">
        <v>2678.8</v>
      </c>
      <c r="E1633" s="2">
        <v>2679.27</v>
      </c>
      <c r="F1633" s="16">
        <v>29731416064</v>
      </c>
      <c r="G1633" s="3">
        <f t="shared" si="250"/>
        <v>-2.001470378457848E-2</v>
      </c>
      <c r="H1633" s="3">
        <f>1-E1633/MAX(E$2:E1633)</f>
        <v>0.54412475328387666</v>
      </c>
      <c r="I1633" s="2">
        <f t="shared" si="253"/>
        <v>2714.103333333333</v>
      </c>
      <c r="J1633" s="2">
        <f t="shared" si="256"/>
        <v>2724.4666666666667</v>
      </c>
      <c r="K1633" s="2">
        <f t="shared" si="257"/>
        <v>2748.9591666666661</v>
      </c>
      <c r="L1633" s="2">
        <f t="shared" si="258"/>
        <v>2798.6754166666669</v>
      </c>
      <c r="M1633" s="2">
        <f t="shared" si="249"/>
        <v>2889.1208333333329</v>
      </c>
      <c r="N1633" s="2">
        <f t="shared" si="254"/>
        <v>2812.2518055555552</v>
      </c>
      <c r="O1633" s="4" t="str">
        <f t="shared" si="255"/>
        <v>卖</v>
      </c>
      <c r="P1633" s="4" t="str">
        <f t="shared" si="251"/>
        <v/>
      </c>
      <c r="Q1633" s="3">
        <f>IF(O1632="买",E1633/E1632-1,0)-IF(P1633=1,计算结果!B$17,0)</f>
        <v>0</v>
      </c>
      <c r="R1633" s="2">
        <f t="shared" si="252"/>
        <v>5.5929667158218859</v>
      </c>
      <c r="S1633" s="3">
        <f>1-R1633/MAX(R$2:R1633)</f>
        <v>0.13160053321634624</v>
      </c>
    </row>
    <row r="1634" spans="1:19" x14ac:dyDescent="0.15">
      <c r="A1634" s="1">
        <v>40806</v>
      </c>
      <c r="B1634">
        <v>2675.04</v>
      </c>
      <c r="C1634">
        <v>2702.28</v>
      </c>
      <c r="D1634">
        <v>2664.1</v>
      </c>
      <c r="E1634" s="2">
        <v>2689.85</v>
      </c>
      <c r="F1634" s="16">
        <v>27274346496</v>
      </c>
      <c r="G1634" s="3">
        <f t="shared" si="250"/>
        <v>3.948836810026668E-3</v>
      </c>
      <c r="H1634" s="3">
        <f>1-E1634/MAX(E$2:E1634)</f>
        <v>0.54232457632886411</v>
      </c>
      <c r="I1634" s="2">
        <f t="shared" si="253"/>
        <v>2701.0366666666669</v>
      </c>
      <c r="J1634" s="2">
        <f t="shared" si="256"/>
        <v>2714.2583333333337</v>
      </c>
      <c r="K1634" s="2">
        <f t="shared" si="257"/>
        <v>2736.9016666666666</v>
      </c>
      <c r="L1634" s="2">
        <f t="shared" si="258"/>
        <v>2790.02</v>
      </c>
      <c r="M1634" s="2">
        <f t="shared" si="249"/>
        <v>2880.4458333333337</v>
      </c>
      <c r="N1634" s="2">
        <f t="shared" si="254"/>
        <v>2802.4558333333334</v>
      </c>
      <c r="O1634" s="4" t="str">
        <f t="shared" si="255"/>
        <v>卖</v>
      </c>
      <c r="P1634" s="4" t="str">
        <f t="shared" si="251"/>
        <v/>
      </c>
      <c r="Q1634" s="3">
        <f>IF(O1633="买",E1634/E1633-1,0)-IF(P1634=1,计算结果!B$17,0)</f>
        <v>0</v>
      </c>
      <c r="R1634" s="2">
        <f t="shared" si="252"/>
        <v>5.5929667158218859</v>
      </c>
      <c r="S1634" s="3">
        <f>1-R1634/MAX(R$2:R1634)</f>
        <v>0.13160053321634624</v>
      </c>
    </row>
    <row r="1635" spans="1:19" x14ac:dyDescent="0.15">
      <c r="A1635" s="1">
        <v>40807</v>
      </c>
      <c r="B1635">
        <v>2691.7</v>
      </c>
      <c r="C1635">
        <v>2778.35</v>
      </c>
      <c r="D1635">
        <v>2677.35</v>
      </c>
      <c r="E1635" s="2">
        <v>2771.01</v>
      </c>
      <c r="F1635" s="16">
        <v>59146485760</v>
      </c>
      <c r="G1635" s="3">
        <f t="shared" si="250"/>
        <v>3.0172686209268385E-2</v>
      </c>
      <c r="H1635" s="3">
        <f>1-E1635/MAX(E$2:E1635)</f>
        <v>0.52851527938474097</v>
      </c>
      <c r="I1635" s="2">
        <f t="shared" si="253"/>
        <v>2713.3766666666666</v>
      </c>
      <c r="J1635" s="2">
        <f t="shared" si="256"/>
        <v>2722.7133333333336</v>
      </c>
      <c r="K1635" s="2">
        <f t="shared" si="257"/>
        <v>2734.1649999999995</v>
      </c>
      <c r="L1635" s="2">
        <f t="shared" si="258"/>
        <v>2785.228333333333</v>
      </c>
      <c r="M1635" s="2">
        <f t="shared" si="249"/>
        <v>2873.2637500000005</v>
      </c>
      <c r="N1635" s="2">
        <f t="shared" si="254"/>
        <v>2797.5523611111112</v>
      </c>
      <c r="O1635" s="4" t="str">
        <f t="shared" si="255"/>
        <v>卖</v>
      </c>
      <c r="P1635" s="4" t="str">
        <f t="shared" si="251"/>
        <v/>
      </c>
      <c r="Q1635" s="3">
        <f>IF(O1634="买",E1635/E1634-1,0)-IF(P1635=1,计算结果!B$17,0)</f>
        <v>0</v>
      </c>
      <c r="R1635" s="2">
        <f t="shared" si="252"/>
        <v>5.5929667158218859</v>
      </c>
      <c r="S1635" s="3">
        <f>1-R1635/MAX(R$2:R1635)</f>
        <v>0.13160053321634624</v>
      </c>
    </row>
    <row r="1636" spans="1:19" x14ac:dyDescent="0.15">
      <c r="A1636" s="1">
        <v>40808</v>
      </c>
      <c r="B1636">
        <v>2745.15</v>
      </c>
      <c r="C1636">
        <v>2754.92</v>
      </c>
      <c r="D1636">
        <v>2684.94</v>
      </c>
      <c r="E1636" s="2">
        <v>2685.69</v>
      </c>
      <c r="F1636" s="16">
        <v>47793332224</v>
      </c>
      <c r="G1636" s="3">
        <f t="shared" si="250"/>
        <v>-3.0790217285394217E-2</v>
      </c>
      <c r="H1636" s="3">
        <f>1-E1636/MAX(E$2:E1636)</f>
        <v>0.54303239637922818</v>
      </c>
      <c r="I1636" s="2">
        <f t="shared" si="253"/>
        <v>2715.5166666666669</v>
      </c>
      <c r="J1636" s="2">
        <f t="shared" si="256"/>
        <v>2714.81</v>
      </c>
      <c r="K1636" s="2">
        <f t="shared" si="257"/>
        <v>2729.3208333333328</v>
      </c>
      <c r="L1636" s="2">
        <f t="shared" si="258"/>
        <v>2779.0383333333334</v>
      </c>
      <c r="M1636" s="2">
        <f t="shared" si="249"/>
        <v>2864.030416666667</v>
      </c>
      <c r="N1636" s="2">
        <f t="shared" si="254"/>
        <v>2790.796527777778</v>
      </c>
      <c r="O1636" s="4" t="str">
        <f t="shared" si="255"/>
        <v>卖</v>
      </c>
      <c r="P1636" s="4" t="str">
        <f t="shared" si="251"/>
        <v/>
      </c>
      <c r="Q1636" s="3">
        <f>IF(O1635="买",E1636/E1635-1,0)-IF(P1636=1,计算结果!B$17,0)</f>
        <v>0</v>
      </c>
      <c r="R1636" s="2">
        <f t="shared" si="252"/>
        <v>5.5929667158218859</v>
      </c>
      <c r="S1636" s="3">
        <f>1-R1636/MAX(R$2:R1636)</f>
        <v>0.13160053321634624</v>
      </c>
    </row>
    <row r="1637" spans="1:19" x14ac:dyDescent="0.15">
      <c r="A1637" s="1">
        <v>40809</v>
      </c>
      <c r="B1637">
        <v>2644.29</v>
      </c>
      <c r="C1637">
        <v>2681.23</v>
      </c>
      <c r="D1637">
        <v>2631.43</v>
      </c>
      <c r="E1637" s="2">
        <v>2669.48</v>
      </c>
      <c r="F1637" s="16">
        <v>45934333952</v>
      </c>
      <c r="G1637" s="3">
        <f t="shared" si="250"/>
        <v>-6.0356928759461859E-3</v>
      </c>
      <c r="H1637" s="3">
        <f>1-E1637/MAX(E$2:E1637)</f>
        <v>0.54579051248894028</v>
      </c>
      <c r="I1637" s="2">
        <f t="shared" si="253"/>
        <v>2708.7266666666669</v>
      </c>
      <c r="J1637" s="2">
        <f t="shared" si="256"/>
        <v>2704.8816666666667</v>
      </c>
      <c r="K1637" s="2">
        <f t="shared" si="257"/>
        <v>2724.8358333333331</v>
      </c>
      <c r="L1637" s="2">
        <f t="shared" si="258"/>
        <v>2773.2808333333337</v>
      </c>
      <c r="M1637" s="2">
        <f t="shared" si="249"/>
        <v>2854.5904166666678</v>
      </c>
      <c r="N1637" s="2">
        <f t="shared" si="254"/>
        <v>2784.235694444445</v>
      </c>
      <c r="O1637" s="4" t="str">
        <f t="shared" si="255"/>
        <v>卖</v>
      </c>
      <c r="P1637" s="4" t="str">
        <f t="shared" si="251"/>
        <v/>
      </c>
      <c r="Q1637" s="3">
        <f>IF(O1636="买",E1637/E1636-1,0)-IF(P1637=1,计算结果!B$17,0)</f>
        <v>0</v>
      </c>
      <c r="R1637" s="2">
        <f t="shared" si="252"/>
        <v>5.5929667158218859</v>
      </c>
      <c r="S1637" s="3">
        <f>1-R1637/MAX(R$2:R1637)</f>
        <v>0.13160053321634624</v>
      </c>
    </row>
    <row r="1638" spans="1:19" x14ac:dyDescent="0.15">
      <c r="A1638" s="1">
        <v>40812</v>
      </c>
      <c r="B1638">
        <v>2645.25</v>
      </c>
      <c r="C1638">
        <v>2679.56</v>
      </c>
      <c r="D1638">
        <v>2603.11</v>
      </c>
      <c r="E1638" s="2">
        <v>2610.92</v>
      </c>
      <c r="F1638" s="16">
        <v>40495022080</v>
      </c>
      <c r="G1638" s="3">
        <f t="shared" si="250"/>
        <v>-2.1936856616269762E-2</v>
      </c>
      <c r="H1638" s="3">
        <f>1-E1638/MAX(E$2:E1638)</f>
        <v>0.55575444089021975</v>
      </c>
      <c r="I1638" s="2">
        <f t="shared" si="253"/>
        <v>2655.3633333333332</v>
      </c>
      <c r="J1638" s="2">
        <f t="shared" si="256"/>
        <v>2684.37</v>
      </c>
      <c r="K1638" s="2">
        <f t="shared" si="257"/>
        <v>2710.8216666666663</v>
      </c>
      <c r="L1638" s="2">
        <f t="shared" si="258"/>
        <v>2766.3279166666666</v>
      </c>
      <c r="M1638" s="2">
        <f t="shared" si="249"/>
        <v>2844.5027083333339</v>
      </c>
      <c r="N1638" s="2">
        <f t="shared" si="254"/>
        <v>2773.8840972222224</v>
      </c>
      <c r="O1638" s="4" t="str">
        <f t="shared" si="255"/>
        <v>卖</v>
      </c>
      <c r="P1638" s="4" t="str">
        <f t="shared" si="251"/>
        <v/>
      </c>
      <c r="Q1638" s="3">
        <f>IF(O1637="买",E1638/E1637-1,0)-IF(P1638=1,计算结果!B$17,0)</f>
        <v>0</v>
      </c>
      <c r="R1638" s="2">
        <f t="shared" si="252"/>
        <v>5.5929667158218859</v>
      </c>
      <c r="S1638" s="3">
        <f>1-R1638/MAX(R$2:R1638)</f>
        <v>0.13160053321634624</v>
      </c>
    </row>
    <row r="1639" spans="1:19" x14ac:dyDescent="0.15">
      <c r="A1639" s="1">
        <v>40813</v>
      </c>
      <c r="B1639">
        <v>2634.93</v>
      </c>
      <c r="C1639">
        <v>2652.56</v>
      </c>
      <c r="D1639">
        <v>2613.42</v>
      </c>
      <c r="E1639" s="2">
        <v>2637.88</v>
      </c>
      <c r="F1639" s="16">
        <v>37301309440</v>
      </c>
      <c r="G1639" s="3">
        <f t="shared" si="250"/>
        <v>1.0325862148208298E-2</v>
      </c>
      <c r="H1639" s="3">
        <f>1-E1639/MAX(E$2:E1639)</f>
        <v>0.55116722248689842</v>
      </c>
      <c r="I1639" s="2">
        <f t="shared" si="253"/>
        <v>2639.4266666666667</v>
      </c>
      <c r="J1639" s="2">
        <f t="shared" si="256"/>
        <v>2677.4716666666668</v>
      </c>
      <c r="K1639" s="2">
        <f t="shared" si="257"/>
        <v>2700.9691666666668</v>
      </c>
      <c r="L1639" s="2">
        <f t="shared" si="258"/>
        <v>2758.6979166666665</v>
      </c>
      <c r="M1639" s="2">
        <f t="shared" si="249"/>
        <v>2835.0508333333341</v>
      </c>
      <c r="N1639" s="2">
        <f t="shared" si="254"/>
        <v>2764.9059722222228</v>
      </c>
      <c r="O1639" s="4" t="str">
        <f t="shared" si="255"/>
        <v>卖</v>
      </c>
      <c r="P1639" s="4" t="str">
        <f t="shared" si="251"/>
        <v/>
      </c>
      <c r="Q1639" s="3">
        <f>IF(O1638="买",E1639/E1638-1,0)-IF(P1639=1,计算结果!B$17,0)</f>
        <v>0</v>
      </c>
      <c r="R1639" s="2">
        <f t="shared" si="252"/>
        <v>5.5929667158218859</v>
      </c>
      <c r="S1639" s="3">
        <f>1-R1639/MAX(R$2:R1639)</f>
        <v>0.13160053321634624</v>
      </c>
    </row>
    <row r="1640" spans="1:19" x14ac:dyDescent="0.15">
      <c r="A1640" s="1">
        <v>40814</v>
      </c>
      <c r="B1640">
        <v>2654.83</v>
      </c>
      <c r="C1640">
        <v>2660.1</v>
      </c>
      <c r="D1640">
        <v>2602.63</v>
      </c>
      <c r="E1640" s="2">
        <v>2610.59</v>
      </c>
      <c r="F1640" s="16">
        <v>36195917824</v>
      </c>
      <c r="G1640" s="3">
        <f t="shared" si="250"/>
        <v>-1.0345428905029763E-2</v>
      </c>
      <c r="H1640" s="3">
        <f>1-E1640/MAX(E$2:E1640)</f>
        <v>0.55581059007690725</v>
      </c>
      <c r="I1640" s="2">
        <f t="shared" si="253"/>
        <v>2619.7966666666666</v>
      </c>
      <c r="J1640" s="2">
        <f t="shared" si="256"/>
        <v>2664.2616666666668</v>
      </c>
      <c r="K1640" s="2">
        <f t="shared" si="257"/>
        <v>2689.26</v>
      </c>
      <c r="L1640" s="2">
        <f t="shared" si="258"/>
        <v>2750.3883333333329</v>
      </c>
      <c r="M1640" s="2">
        <f t="shared" si="249"/>
        <v>2825.7060416666677</v>
      </c>
      <c r="N1640" s="2">
        <f t="shared" si="254"/>
        <v>2755.1181250000004</v>
      </c>
      <c r="O1640" s="4" t="str">
        <f t="shared" si="255"/>
        <v>卖</v>
      </c>
      <c r="P1640" s="4" t="str">
        <f t="shared" si="251"/>
        <v/>
      </c>
      <c r="Q1640" s="3">
        <f>IF(O1639="买",E1640/E1639-1,0)-IF(P1640=1,计算结果!B$17,0)</f>
        <v>0</v>
      </c>
      <c r="R1640" s="2">
        <f t="shared" si="252"/>
        <v>5.5929667158218859</v>
      </c>
      <c r="S1640" s="3">
        <f>1-R1640/MAX(R$2:R1640)</f>
        <v>0.13160053321634624</v>
      </c>
    </row>
    <row r="1641" spans="1:19" x14ac:dyDescent="0.15">
      <c r="A1641" s="1">
        <v>40815</v>
      </c>
      <c r="B1641">
        <v>2593.56</v>
      </c>
      <c r="C1641">
        <v>2615.14</v>
      </c>
      <c r="D1641">
        <v>2577.29</v>
      </c>
      <c r="E1641" s="2">
        <v>2588.19</v>
      </c>
      <c r="F1641" s="16">
        <v>37708582912</v>
      </c>
      <c r="G1641" s="3">
        <f t="shared" si="250"/>
        <v>-8.5804358401740943E-3</v>
      </c>
      <c r="H1641" s="3">
        <f>1-E1641/MAX(E$2:E1641)</f>
        <v>0.55962192880963724</v>
      </c>
      <c r="I1641" s="2">
        <f t="shared" si="253"/>
        <v>2612.2199999999998</v>
      </c>
      <c r="J1641" s="2">
        <f t="shared" si="256"/>
        <v>2633.791666666667</v>
      </c>
      <c r="K1641" s="2">
        <f t="shared" si="257"/>
        <v>2678.2525000000001</v>
      </c>
      <c r="L1641" s="2">
        <f t="shared" si="258"/>
        <v>2737.2362499999999</v>
      </c>
      <c r="M1641" s="2">
        <f t="shared" si="249"/>
        <v>2815.7102083333339</v>
      </c>
      <c r="N1641" s="2">
        <f t="shared" si="254"/>
        <v>2743.7329861111116</v>
      </c>
      <c r="O1641" s="4" t="str">
        <f t="shared" si="255"/>
        <v>卖</v>
      </c>
      <c r="P1641" s="4" t="str">
        <f t="shared" si="251"/>
        <v/>
      </c>
      <c r="Q1641" s="3">
        <f>IF(O1640="买",E1641/E1640-1,0)-IF(P1641=1,计算结果!B$17,0)</f>
        <v>0</v>
      </c>
      <c r="R1641" s="2">
        <f t="shared" si="252"/>
        <v>5.5929667158218859</v>
      </c>
      <c r="S1641" s="3">
        <f>1-R1641/MAX(R$2:R1641)</f>
        <v>0.13160053321634624</v>
      </c>
    </row>
    <row r="1642" spans="1:19" x14ac:dyDescent="0.15">
      <c r="A1642" s="1">
        <v>40816</v>
      </c>
      <c r="B1642">
        <v>2595.58</v>
      </c>
      <c r="C1642">
        <v>2607.5700000000002</v>
      </c>
      <c r="D1642">
        <v>2572.19</v>
      </c>
      <c r="E1642" s="2">
        <v>2581.35</v>
      </c>
      <c r="F1642" s="16">
        <v>32376678400</v>
      </c>
      <c r="G1642" s="3">
        <f t="shared" si="250"/>
        <v>-2.6427735212639636E-3</v>
      </c>
      <c r="H1642" s="3">
        <f>1-E1642/MAX(E$2:E1642)</f>
        <v>0.56078574831552441</v>
      </c>
      <c r="I1642" s="2">
        <f t="shared" si="253"/>
        <v>2593.376666666667</v>
      </c>
      <c r="J1642" s="2">
        <f t="shared" si="256"/>
        <v>2616.4016666666666</v>
      </c>
      <c r="K1642" s="2">
        <f t="shared" si="257"/>
        <v>2665.6058333333335</v>
      </c>
      <c r="L1642" s="2">
        <f t="shared" si="258"/>
        <v>2723.9083333333333</v>
      </c>
      <c r="M1642" s="2">
        <f t="shared" si="249"/>
        <v>2807.6489583333337</v>
      </c>
      <c r="N1642" s="2">
        <f t="shared" si="254"/>
        <v>2732.3877083333336</v>
      </c>
      <c r="O1642" s="4" t="str">
        <f t="shared" si="255"/>
        <v>卖</v>
      </c>
      <c r="P1642" s="4" t="str">
        <f t="shared" si="251"/>
        <v/>
      </c>
      <c r="Q1642" s="3">
        <f>IF(O1641="买",E1642/E1641-1,0)-IF(P1642=1,计算结果!B$17,0)</f>
        <v>0</v>
      </c>
      <c r="R1642" s="2">
        <f t="shared" si="252"/>
        <v>5.5929667158218859</v>
      </c>
      <c r="S1642" s="3">
        <f>1-R1642/MAX(R$2:R1642)</f>
        <v>0.13160053321634624</v>
      </c>
    </row>
    <row r="1643" spans="1:19" x14ac:dyDescent="0.15">
      <c r="A1643" s="1">
        <v>40826</v>
      </c>
      <c r="B1643">
        <v>2588.35</v>
      </c>
      <c r="C1643">
        <v>2595.3200000000002</v>
      </c>
      <c r="D1643">
        <v>2552.2800000000002</v>
      </c>
      <c r="E1643" s="2">
        <v>2557.08</v>
      </c>
      <c r="F1643" s="16">
        <v>28149901312</v>
      </c>
      <c r="G1643" s="3">
        <f t="shared" si="250"/>
        <v>-9.4020570631646594E-3</v>
      </c>
      <c r="H1643" s="3">
        <f>1-E1643/MAX(E$2:E1643)</f>
        <v>0.56491526577281692</v>
      </c>
      <c r="I1643" s="2">
        <f t="shared" si="253"/>
        <v>2575.54</v>
      </c>
      <c r="J1643" s="2">
        <f t="shared" si="256"/>
        <v>2597.6683333333335</v>
      </c>
      <c r="K1643" s="2">
        <f t="shared" si="257"/>
        <v>2651.2749999999996</v>
      </c>
      <c r="L1643" s="2">
        <f t="shared" si="258"/>
        <v>2711.5862499999998</v>
      </c>
      <c r="M1643" s="2">
        <f t="shared" si="249"/>
        <v>2798.8845833333339</v>
      </c>
      <c r="N1643" s="2">
        <f t="shared" si="254"/>
        <v>2720.5819444444446</v>
      </c>
      <c r="O1643" s="4" t="str">
        <f t="shared" si="255"/>
        <v>卖</v>
      </c>
      <c r="P1643" s="4" t="str">
        <f t="shared" si="251"/>
        <v/>
      </c>
      <c r="Q1643" s="3">
        <f>IF(O1642="买",E1643/E1642-1,0)-IF(P1643=1,计算结果!B$17,0)</f>
        <v>0</v>
      </c>
      <c r="R1643" s="2">
        <f t="shared" si="252"/>
        <v>5.5929667158218859</v>
      </c>
      <c r="S1643" s="3">
        <f>1-R1643/MAX(R$2:R1643)</f>
        <v>0.13160053321634624</v>
      </c>
    </row>
    <row r="1644" spans="1:19" x14ac:dyDescent="0.15">
      <c r="A1644" s="1">
        <v>40827</v>
      </c>
      <c r="B1644">
        <v>2625.16</v>
      </c>
      <c r="C1644">
        <v>2635.69</v>
      </c>
      <c r="D1644">
        <v>2526.65</v>
      </c>
      <c r="E1644" s="2">
        <v>2551.9899999999998</v>
      </c>
      <c r="F1644" s="16">
        <v>47409893376</v>
      </c>
      <c r="G1644" s="3">
        <f t="shared" si="250"/>
        <v>-1.9905517230591752E-3</v>
      </c>
      <c r="H1644" s="3">
        <f>1-E1644/MAX(E$2:E1644)</f>
        <v>0.56578132444020968</v>
      </c>
      <c r="I1644" s="2">
        <f t="shared" si="253"/>
        <v>2563.4733333333334</v>
      </c>
      <c r="J1644" s="2">
        <f t="shared" si="256"/>
        <v>2587.8466666666668</v>
      </c>
      <c r="K1644" s="2">
        <f t="shared" si="257"/>
        <v>2636.1083333333331</v>
      </c>
      <c r="L1644" s="2">
        <f t="shared" si="258"/>
        <v>2699.5133333333329</v>
      </c>
      <c r="M1644" s="2">
        <f t="shared" si="249"/>
        <v>2789.5500000000006</v>
      </c>
      <c r="N1644" s="2">
        <f t="shared" si="254"/>
        <v>2708.3905555555557</v>
      </c>
      <c r="O1644" s="4" t="str">
        <f t="shared" si="255"/>
        <v>卖</v>
      </c>
      <c r="P1644" s="4" t="str">
        <f t="shared" si="251"/>
        <v/>
      </c>
      <c r="Q1644" s="3">
        <f>IF(O1643="买",E1644/E1643-1,0)-IF(P1644=1,计算结果!B$17,0)</f>
        <v>0</v>
      </c>
      <c r="R1644" s="2">
        <f t="shared" si="252"/>
        <v>5.5929667158218859</v>
      </c>
      <c r="S1644" s="3">
        <f>1-R1644/MAX(R$2:R1644)</f>
        <v>0.13160053321634624</v>
      </c>
    </row>
    <row r="1645" spans="1:19" x14ac:dyDescent="0.15">
      <c r="A1645" s="1">
        <v>40828</v>
      </c>
      <c r="B1645">
        <v>2537.4</v>
      </c>
      <c r="C1645">
        <v>2647.01</v>
      </c>
      <c r="D1645">
        <v>2523.34</v>
      </c>
      <c r="E1645" s="2">
        <v>2644.76</v>
      </c>
      <c r="F1645" s="16">
        <v>62822830080</v>
      </c>
      <c r="G1645" s="3">
        <f t="shared" si="250"/>
        <v>3.6352023322975491E-2</v>
      </c>
      <c r="H1645" s="3">
        <f>1-E1645/MAX(E$2:E1645)</f>
        <v>0.54999659701898862</v>
      </c>
      <c r="I1645" s="2">
        <f t="shared" si="253"/>
        <v>2584.61</v>
      </c>
      <c r="J1645" s="2">
        <f t="shared" si="256"/>
        <v>2588.9933333333333</v>
      </c>
      <c r="K1645" s="2">
        <f t="shared" si="257"/>
        <v>2633.2325000000001</v>
      </c>
      <c r="L1645" s="2">
        <f t="shared" si="258"/>
        <v>2691.0958333333333</v>
      </c>
      <c r="M1645" s="2">
        <f t="shared" si="249"/>
        <v>2782.5450000000005</v>
      </c>
      <c r="N1645" s="2">
        <f t="shared" si="254"/>
        <v>2702.2911111111111</v>
      </c>
      <c r="O1645" s="4" t="str">
        <f t="shared" si="255"/>
        <v>卖</v>
      </c>
      <c r="P1645" s="4" t="str">
        <f t="shared" si="251"/>
        <v/>
      </c>
      <c r="Q1645" s="3">
        <f>IF(O1644="买",E1645/E1644-1,0)-IF(P1645=1,计算结果!B$17,0)</f>
        <v>0</v>
      </c>
      <c r="R1645" s="2">
        <f t="shared" si="252"/>
        <v>5.5929667158218859</v>
      </c>
      <c r="S1645" s="3">
        <f>1-R1645/MAX(R$2:R1645)</f>
        <v>0.13160053321634624</v>
      </c>
    </row>
    <row r="1646" spans="1:19" x14ac:dyDescent="0.15">
      <c r="A1646" s="1">
        <v>40829</v>
      </c>
      <c r="B1646">
        <v>2636.86</v>
      </c>
      <c r="C1646">
        <v>2672.91</v>
      </c>
      <c r="D1646">
        <v>2629.41</v>
      </c>
      <c r="E1646" s="2">
        <v>2662.6</v>
      </c>
      <c r="F1646" s="16">
        <v>56631042048</v>
      </c>
      <c r="G1646" s="3">
        <f t="shared" si="250"/>
        <v>6.7454135724980269E-3</v>
      </c>
      <c r="H1646" s="3">
        <f>1-E1646/MAX(E$2:E1646)</f>
        <v>0.5469611379568502</v>
      </c>
      <c r="I1646" s="2">
        <f t="shared" si="253"/>
        <v>2619.7833333333333</v>
      </c>
      <c r="J1646" s="2">
        <f t="shared" si="256"/>
        <v>2597.6616666666669</v>
      </c>
      <c r="K1646" s="2">
        <f t="shared" si="257"/>
        <v>2630.9616666666661</v>
      </c>
      <c r="L1646" s="2">
        <f t="shared" si="258"/>
        <v>2683.9316666666668</v>
      </c>
      <c r="M1646" s="2">
        <f t="shared" si="249"/>
        <v>2776.0975000000003</v>
      </c>
      <c r="N1646" s="2">
        <f t="shared" si="254"/>
        <v>2696.9969444444446</v>
      </c>
      <c r="O1646" s="4" t="str">
        <f t="shared" si="255"/>
        <v>卖</v>
      </c>
      <c r="P1646" s="4" t="str">
        <f t="shared" si="251"/>
        <v/>
      </c>
      <c r="Q1646" s="3">
        <f>IF(O1645="买",E1646/E1645-1,0)-IF(P1646=1,计算结果!B$17,0)</f>
        <v>0</v>
      </c>
      <c r="R1646" s="2">
        <f t="shared" si="252"/>
        <v>5.5929667158218859</v>
      </c>
      <c r="S1646" s="3">
        <f>1-R1646/MAX(R$2:R1646)</f>
        <v>0.13160053321634624</v>
      </c>
    </row>
    <row r="1647" spans="1:19" x14ac:dyDescent="0.15">
      <c r="A1647" s="1">
        <v>40830</v>
      </c>
      <c r="B1647">
        <v>2655.36</v>
      </c>
      <c r="C1647">
        <v>2665.44</v>
      </c>
      <c r="D1647">
        <v>2629.88</v>
      </c>
      <c r="E1647" s="2">
        <v>2653.78</v>
      </c>
      <c r="F1647" s="16">
        <v>37326708736</v>
      </c>
      <c r="G1647" s="3">
        <f t="shared" si="250"/>
        <v>-3.31255164125277E-3</v>
      </c>
      <c r="H1647" s="3">
        <f>1-E1647/MAX(E$2:E1647)</f>
        <v>0.54846185258286262</v>
      </c>
      <c r="I1647" s="2">
        <f t="shared" si="253"/>
        <v>2653.7133333333336</v>
      </c>
      <c r="J1647" s="2">
        <f t="shared" si="256"/>
        <v>2608.5933333333337</v>
      </c>
      <c r="K1647" s="2">
        <f t="shared" si="257"/>
        <v>2621.1924999999997</v>
      </c>
      <c r="L1647" s="2">
        <f t="shared" si="258"/>
        <v>2677.6787499999996</v>
      </c>
      <c r="M1647" s="2">
        <f t="shared" si="249"/>
        <v>2769.348750000001</v>
      </c>
      <c r="N1647" s="2">
        <f t="shared" si="254"/>
        <v>2689.4066666666668</v>
      </c>
      <c r="O1647" s="4" t="str">
        <f t="shared" si="255"/>
        <v>卖</v>
      </c>
      <c r="P1647" s="4" t="str">
        <f t="shared" si="251"/>
        <v/>
      </c>
      <c r="Q1647" s="3">
        <f>IF(O1646="买",E1647/E1646-1,0)-IF(P1647=1,计算结果!B$17,0)</f>
        <v>0</v>
      </c>
      <c r="R1647" s="2">
        <f t="shared" si="252"/>
        <v>5.5929667158218859</v>
      </c>
      <c r="S1647" s="3">
        <f>1-R1647/MAX(R$2:R1647)</f>
        <v>0.13160053321634624</v>
      </c>
    </row>
    <row r="1648" spans="1:19" x14ac:dyDescent="0.15">
      <c r="A1648" s="1">
        <v>40833</v>
      </c>
      <c r="B1648">
        <v>2658.95</v>
      </c>
      <c r="C1648">
        <v>2687.1</v>
      </c>
      <c r="D1648">
        <v>2653.38</v>
      </c>
      <c r="E1648" s="2">
        <v>2666.95</v>
      </c>
      <c r="F1648" s="16">
        <v>38101618688</v>
      </c>
      <c r="G1648" s="3">
        <f t="shared" si="250"/>
        <v>4.9627324043437504E-3</v>
      </c>
      <c r="H1648" s="3">
        <f>1-E1648/MAX(E$2:E1648)</f>
        <v>0.54622098958687815</v>
      </c>
      <c r="I1648" s="2">
        <f t="shared" si="253"/>
        <v>2661.11</v>
      </c>
      <c r="J1648" s="2">
        <f t="shared" si="256"/>
        <v>2622.86</v>
      </c>
      <c r="K1648" s="2">
        <f t="shared" si="257"/>
        <v>2619.6308333333332</v>
      </c>
      <c r="L1648" s="2">
        <f t="shared" si="258"/>
        <v>2674.4758333333325</v>
      </c>
      <c r="M1648" s="2">
        <f t="shared" si="249"/>
        <v>2763.3189583333346</v>
      </c>
      <c r="N1648" s="2">
        <f t="shared" si="254"/>
        <v>2685.8085416666668</v>
      </c>
      <c r="O1648" s="4" t="str">
        <f t="shared" si="255"/>
        <v>卖</v>
      </c>
      <c r="P1648" s="4" t="str">
        <f t="shared" si="251"/>
        <v/>
      </c>
      <c r="Q1648" s="3">
        <f>IF(O1647="买",E1648/E1647-1,0)-IF(P1648=1,计算结果!B$17,0)</f>
        <v>0</v>
      </c>
      <c r="R1648" s="2">
        <f t="shared" si="252"/>
        <v>5.5929667158218859</v>
      </c>
      <c r="S1648" s="3">
        <f>1-R1648/MAX(R$2:R1648)</f>
        <v>0.13160053321634624</v>
      </c>
    </row>
    <row r="1649" spans="1:19" x14ac:dyDescent="0.15">
      <c r="A1649" s="1">
        <v>40834</v>
      </c>
      <c r="B1649">
        <v>2646.84</v>
      </c>
      <c r="C1649">
        <v>2651.73</v>
      </c>
      <c r="D1649">
        <v>2589.21</v>
      </c>
      <c r="E1649" s="2">
        <v>2592.21</v>
      </c>
      <c r="F1649" s="16">
        <v>39453302784</v>
      </c>
      <c r="G1649" s="3">
        <f t="shared" si="250"/>
        <v>-2.8024522394495488E-2</v>
      </c>
      <c r="H1649" s="3">
        <f>1-E1649/MAX(E$2:E1649)</f>
        <v>0.55893792962635269</v>
      </c>
      <c r="I1649" s="2">
        <f t="shared" si="253"/>
        <v>2637.6466666666665</v>
      </c>
      <c r="J1649" s="2">
        <f t="shared" si="256"/>
        <v>2628.7150000000001</v>
      </c>
      <c r="K1649" s="2">
        <f t="shared" si="257"/>
        <v>2613.1916666666666</v>
      </c>
      <c r="L1649" s="2">
        <f t="shared" si="258"/>
        <v>2669.0137499999996</v>
      </c>
      <c r="M1649" s="2">
        <f t="shared" si="249"/>
        <v>2755.7635416666672</v>
      </c>
      <c r="N1649" s="2">
        <f t="shared" si="254"/>
        <v>2679.3229861111108</v>
      </c>
      <c r="O1649" s="4" t="str">
        <f t="shared" si="255"/>
        <v>卖</v>
      </c>
      <c r="P1649" s="4" t="str">
        <f t="shared" si="251"/>
        <v/>
      </c>
      <c r="Q1649" s="3">
        <f>IF(O1648="买",E1649/E1648-1,0)-IF(P1649=1,计算结果!B$17,0)</f>
        <v>0</v>
      </c>
      <c r="R1649" s="2">
        <f t="shared" si="252"/>
        <v>5.5929667158218859</v>
      </c>
      <c r="S1649" s="3">
        <f>1-R1649/MAX(R$2:R1649)</f>
        <v>0.13160053321634624</v>
      </c>
    </row>
    <row r="1650" spans="1:19" x14ac:dyDescent="0.15">
      <c r="A1650" s="1">
        <v>40835</v>
      </c>
      <c r="B1650">
        <v>2599.92</v>
      </c>
      <c r="C1650">
        <v>2617.41</v>
      </c>
      <c r="D1650">
        <v>2580.66</v>
      </c>
      <c r="E1650" s="2">
        <v>2583.08</v>
      </c>
      <c r="F1650" s="16">
        <v>32114966528</v>
      </c>
      <c r="G1650" s="3">
        <f t="shared" si="250"/>
        <v>-3.5220911885996964E-3</v>
      </c>
      <c r="H1650" s="3">
        <f>1-E1650/MAX(E$2:E1650)</f>
        <v>0.56049139045804131</v>
      </c>
      <c r="I1650" s="2">
        <f t="shared" si="253"/>
        <v>2614.08</v>
      </c>
      <c r="J1650" s="2">
        <f t="shared" si="256"/>
        <v>2633.8966666666665</v>
      </c>
      <c r="K1650" s="2">
        <f t="shared" si="257"/>
        <v>2610.8716666666664</v>
      </c>
      <c r="L1650" s="2">
        <f t="shared" si="258"/>
        <v>2660.8466666666659</v>
      </c>
      <c r="M1650" s="2">
        <f t="shared" ref="M1650:M1713" si="259">AVERAGE(E1603:E1650)</f>
        <v>2747.9045833333334</v>
      </c>
      <c r="N1650" s="2">
        <f t="shared" si="254"/>
        <v>2673.2076388888886</v>
      </c>
      <c r="O1650" s="4" t="str">
        <f t="shared" si="255"/>
        <v>卖</v>
      </c>
      <c r="P1650" s="4" t="str">
        <f t="shared" si="251"/>
        <v/>
      </c>
      <c r="Q1650" s="3">
        <f>IF(O1649="买",E1650/E1649-1,0)-IF(P1650=1,计算结果!B$17,0)</f>
        <v>0</v>
      </c>
      <c r="R1650" s="2">
        <f t="shared" si="252"/>
        <v>5.5929667158218859</v>
      </c>
      <c r="S1650" s="3">
        <f>1-R1650/MAX(R$2:R1650)</f>
        <v>0.13160053321634624</v>
      </c>
    </row>
    <row r="1651" spans="1:19" x14ac:dyDescent="0.15">
      <c r="A1651" s="1">
        <v>40836</v>
      </c>
      <c r="B1651">
        <v>2566.6</v>
      </c>
      <c r="C1651">
        <v>2570.1</v>
      </c>
      <c r="D1651">
        <v>2500.4899999999998</v>
      </c>
      <c r="E1651" s="2">
        <v>2520.5300000000002</v>
      </c>
      <c r="F1651" s="16">
        <v>39409598464</v>
      </c>
      <c r="G1651" s="3">
        <f t="shared" si="250"/>
        <v>-2.4215277885315079E-2</v>
      </c>
      <c r="H1651" s="3">
        <f>1-E1651/MAX(E$2:E1651)</f>
        <v>0.57113421357108818</v>
      </c>
      <c r="I1651" s="2">
        <f t="shared" si="253"/>
        <v>2565.2733333333331</v>
      </c>
      <c r="J1651" s="2">
        <f t="shared" si="256"/>
        <v>2613.1916666666671</v>
      </c>
      <c r="K1651" s="2">
        <f t="shared" si="257"/>
        <v>2601.0925000000002</v>
      </c>
      <c r="L1651" s="2">
        <f t="shared" si="258"/>
        <v>2651.0308333333332</v>
      </c>
      <c r="M1651" s="2">
        <f t="shared" si="259"/>
        <v>2740.0527083333341</v>
      </c>
      <c r="N1651" s="2">
        <f t="shared" si="254"/>
        <v>2664.0586805555558</v>
      </c>
      <c r="O1651" s="4" t="str">
        <f t="shared" si="255"/>
        <v>卖</v>
      </c>
      <c r="P1651" s="4" t="str">
        <f t="shared" si="251"/>
        <v/>
      </c>
      <c r="Q1651" s="3">
        <f>IF(O1650="买",E1651/E1650-1,0)-IF(P1651=1,计算结果!B$17,0)</f>
        <v>0</v>
      </c>
      <c r="R1651" s="2">
        <f t="shared" si="252"/>
        <v>5.5929667158218859</v>
      </c>
      <c r="S1651" s="3">
        <f>1-R1651/MAX(R$2:R1651)</f>
        <v>0.13160053321634624</v>
      </c>
    </row>
    <row r="1652" spans="1:19" x14ac:dyDescent="0.15">
      <c r="A1652" s="1">
        <v>40837</v>
      </c>
      <c r="B1652">
        <v>2522.2600000000002</v>
      </c>
      <c r="C1652">
        <v>2538.12</v>
      </c>
      <c r="D1652">
        <v>2504.69</v>
      </c>
      <c r="E1652" s="2">
        <v>2507.88</v>
      </c>
      <c r="F1652" s="16">
        <v>29090707456</v>
      </c>
      <c r="G1652" s="3">
        <f t="shared" si="250"/>
        <v>-5.0187857315723283E-3</v>
      </c>
      <c r="H1652" s="3">
        <f>1-E1652/MAX(E$2:E1652)</f>
        <v>0.57328659906077717</v>
      </c>
      <c r="I1652" s="2">
        <f t="shared" si="253"/>
        <v>2537.1633333333334</v>
      </c>
      <c r="J1652" s="2">
        <f t="shared" si="256"/>
        <v>2587.4050000000002</v>
      </c>
      <c r="K1652" s="2">
        <f t="shared" si="257"/>
        <v>2592.5333333333333</v>
      </c>
      <c r="L1652" s="2">
        <f t="shared" si="258"/>
        <v>2640.8966666666665</v>
      </c>
      <c r="M1652" s="2">
        <f t="shared" si="259"/>
        <v>2734.0939583333343</v>
      </c>
      <c r="N1652" s="2">
        <f t="shared" si="254"/>
        <v>2655.8413194444452</v>
      </c>
      <c r="O1652" s="4" t="str">
        <f t="shared" si="255"/>
        <v>卖</v>
      </c>
      <c r="P1652" s="4" t="str">
        <f t="shared" si="251"/>
        <v/>
      </c>
      <c r="Q1652" s="3">
        <f>IF(O1651="买",E1652/E1651-1,0)-IF(P1652=1,计算结果!B$17,0)</f>
        <v>0</v>
      </c>
      <c r="R1652" s="2">
        <f t="shared" si="252"/>
        <v>5.5929667158218859</v>
      </c>
      <c r="S1652" s="3">
        <f>1-R1652/MAX(R$2:R1652)</f>
        <v>0.13160053321634624</v>
      </c>
    </row>
    <row r="1653" spans="1:19" x14ac:dyDescent="0.15">
      <c r="A1653" s="1">
        <v>40840</v>
      </c>
      <c r="B1653">
        <v>2517.06</v>
      </c>
      <c r="C1653">
        <v>2581.13</v>
      </c>
      <c r="D1653">
        <v>2501.96</v>
      </c>
      <c r="E1653" s="2">
        <v>2576.67</v>
      </c>
      <c r="F1653" s="16">
        <v>44056731648</v>
      </c>
      <c r="G1653" s="3">
        <f t="shared" si="250"/>
        <v>2.7429542083353242E-2</v>
      </c>
      <c r="H1653" s="3">
        <f>1-E1653/MAX(E$2:E1653)</f>
        <v>0.56158204587218408</v>
      </c>
      <c r="I1653" s="2">
        <f t="shared" si="253"/>
        <v>2535.0266666666666</v>
      </c>
      <c r="J1653" s="2">
        <f t="shared" si="256"/>
        <v>2574.5533333333337</v>
      </c>
      <c r="K1653" s="2">
        <f t="shared" si="257"/>
        <v>2591.5733333333337</v>
      </c>
      <c r="L1653" s="2">
        <f t="shared" si="258"/>
        <v>2634.9129166666667</v>
      </c>
      <c r="M1653" s="2">
        <f t="shared" si="259"/>
        <v>2729.478958333334</v>
      </c>
      <c r="N1653" s="2">
        <f t="shared" si="254"/>
        <v>2651.988402777778</v>
      </c>
      <c r="O1653" s="4" t="str">
        <f t="shared" si="255"/>
        <v>卖</v>
      </c>
      <c r="P1653" s="4" t="str">
        <f t="shared" si="251"/>
        <v/>
      </c>
      <c r="Q1653" s="3">
        <f>IF(O1652="买",E1653/E1652-1,0)-IF(P1653=1,计算结果!B$17,0)</f>
        <v>0</v>
      </c>
      <c r="R1653" s="2">
        <f t="shared" si="252"/>
        <v>5.5929667158218859</v>
      </c>
      <c r="S1653" s="3">
        <f>1-R1653/MAX(R$2:R1653)</f>
        <v>0.13160053321634624</v>
      </c>
    </row>
    <row r="1654" spans="1:19" x14ac:dyDescent="0.15">
      <c r="A1654" s="1">
        <v>40841</v>
      </c>
      <c r="B1654">
        <v>2572.71</v>
      </c>
      <c r="C1654">
        <v>2633.97</v>
      </c>
      <c r="D1654">
        <v>2560.0500000000002</v>
      </c>
      <c r="E1654" s="2">
        <v>2625.43</v>
      </c>
      <c r="F1654" s="16">
        <v>57533460480</v>
      </c>
      <c r="G1654" s="3">
        <f t="shared" si="250"/>
        <v>1.8923649516624064E-2</v>
      </c>
      <c r="H1654" s="3">
        <f>1-E1654/MAX(E$2:E1654)</f>
        <v>0.55328557816647383</v>
      </c>
      <c r="I1654" s="2">
        <f t="shared" si="253"/>
        <v>2569.9933333333333</v>
      </c>
      <c r="J1654" s="2">
        <f t="shared" si="256"/>
        <v>2567.6333333333337</v>
      </c>
      <c r="K1654" s="2">
        <f t="shared" si="257"/>
        <v>2595.2466666666664</v>
      </c>
      <c r="L1654" s="2">
        <f t="shared" si="258"/>
        <v>2630.4262499999995</v>
      </c>
      <c r="M1654" s="2">
        <f t="shared" si="259"/>
        <v>2725.3395833333338</v>
      </c>
      <c r="N1654" s="2">
        <f t="shared" si="254"/>
        <v>2650.3375000000001</v>
      </c>
      <c r="O1654" s="4" t="str">
        <f t="shared" si="255"/>
        <v>卖</v>
      </c>
      <c r="P1654" s="4" t="str">
        <f t="shared" si="251"/>
        <v/>
      </c>
      <c r="Q1654" s="3">
        <f>IF(O1653="买",E1654/E1653-1,0)-IF(P1654=1,计算结果!B$17,0)</f>
        <v>0</v>
      </c>
      <c r="R1654" s="2">
        <f t="shared" si="252"/>
        <v>5.5929667158218859</v>
      </c>
      <c r="S1654" s="3">
        <f>1-R1654/MAX(R$2:R1654)</f>
        <v>0.13160053321634624</v>
      </c>
    </row>
    <row r="1655" spans="1:19" x14ac:dyDescent="0.15">
      <c r="A1655" s="1">
        <v>40842</v>
      </c>
      <c r="B1655">
        <v>2613.27</v>
      </c>
      <c r="C1655">
        <v>2679.66</v>
      </c>
      <c r="D1655">
        <v>2611.0100000000002</v>
      </c>
      <c r="E1655" s="2">
        <v>2651.65</v>
      </c>
      <c r="F1655" s="16">
        <v>69534359552</v>
      </c>
      <c r="G1655" s="3">
        <f t="shared" si="250"/>
        <v>9.9869354734272164E-3</v>
      </c>
      <c r="H1655" s="3">
        <f>1-E1655/MAX(E$2:E1655)</f>
        <v>0.54882427006057299</v>
      </c>
      <c r="I1655" s="2">
        <f t="shared" si="253"/>
        <v>2617.9166666666665</v>
      </c>
      <c r="J1655" s="2">
        <f t="shared" si="256"/>
        <v>2577.54</v>
      </c>
      <c r="K1655" s="2">
        <f t="shared" si="257"/>
        <v>2603.1275000000005</v>
      </c>
      <c r="L1655" s="2">
        <f t="shared" si="258"/>
        <v>2627.2012499999996</v>
      </c>
      <c r="M1655" s="2">
        <f t="shared" si="259"/>
        <v>2720.8547916666671</v>
      </c>
      <c r="N1655" s="2">
        <f t="shared" si="254"/>
        <v>2650.3945138888889</v>
      </c>
      <c r="O1655" s="4" t="str">
        <f t="shared" si="255"/>
        <v>买</v>
      </c>
      <c r="P1655" s="4">
        <f t="shared" si="251"/>
        <v>1</v>
      </c>
      <c r="Q1655" s="3">
        <f>IF(O1654="买",E1655/E1654-1,0)-IF(P1655=1,计算结果!B$17,0)</f>
        <v>0</v>
      </c>
      <c r="R1655" s="2">
        <f t="shared" si="252"/>
        <v>5.5929667158218859</v>
      </c>
      <c r="S1655" s="3">
        <f>1-R1655/MAX(R$2:R1655)</f>
        <v>0.13160053321634624</v>
      </c>
    </row>
    <row r="1656" spans="1:19" x14ac:dyDescent="0.15">
      <c r="A1656" s="1">
        <v>40843</v>
      </c>
      <c r="B1656">
        <v>2658.43</v>
      </c>
      <c r="C1656">
        <v>2672.84</v>
      </c>
      <c r="D1656">
        <v>2647.3</v>
      </c>
      <c r="E1656" s="2">
        <v>2657.48</v>
      </c>
      <c r="F1656" s="16">
        <v>47403220992</v>
      </c>
      <c r="G1656" s="3">
        <f t="shared" si="250"/>
        <v>2.1986310410497811E-3</v>
      </c>
      <c r="H1656" s="3">
        <f>1-E1656/MAX(E$2:E1656)</f>
        <v>0.54783230109575987</v>
      </c>
      <c r="I1656" s="2">
        <f t="shared" si="253"/>
        <v>2644.853333333333</v>
      </c>
      <c r="J1656" s="2">
        <f t="shared" si="256"/>
        <v>2589.94</v>
      </c>
      <c r="K1656" s="2">
        <f t="shared" si="257"/>
        <v>2611.9183333333335</v>
      </c>
      <c r="L1656" s="2">
        <f t="shared" si="258"/>
        <v>2624.0133333333329</v>
      </c>
      <c r="M1656" s="2">
        <f t="shared" si="259"/>
        <v>2716.3154166666668</v>
      </c>
      <c r="N1656" s="2">
        <f t="shared" si="254"/>
        <v>2650.7490277777779</v>
      </c>
      <c r="O1656" s="4" t="str">
        <f t="shared" si="255"/>
        <v>买</v>
      </c>
      <c r="P1656" s="4" t="str">
        <f t="shared" si="251"/>
        <v/>
      </c>
      <c r="Q1656" s="3">
        <f>IF(O1655="买",E1656/E1655-1,0)-IF(P1656=1,计算结果!B$17,0)</f>
        <v>2.1986310410497811E-3</v>
      </c>
      <c r="R1656" s="2">
        <f t="shared" si="252"/>
        <v>5.6052635860548499</v>
      </c>
      <c r="S1656" s="3">
        <f>1-R1656/MAX(R$2:R1656)</f>
        <v>0.12969124319264458</v>
      </c>
    </row>
    <row r="1657" spans="1:19" x14ac:dyDescent="0.15">
      <c r="A1657" s="1">
        <v>40844</v>
      </c>
      <c r="B1657">
        <v>2694.54</v>
      </c>
      <c r="C1657">
        <v>2729.14</v>
      </c>
      <c r="D1657">
        <v>2689.38</v>
      </c>
      <c r="E1657" s="2">
        <v>2709.02</v>
      </c>
      <c r="F1657" s="16">
        <v>72908423168</v>
      </c>
      <c r="G1657" s="3">
        <f t="shared" si="250"/>
        <v>1.9394313409696329E-2</v>
      </c>
      <c r="H1657" s="3">
        <f>1-E1657/MAX(E$2:E1657)</f>
        <v>0.53906281902946973</v>
      </c>
      <c r="I1657" s="2">
        <f t="shared" si="253"/>
        <v>2672.7166666666667</v>
      </c>
      <c r="J1657" s="2">
        <f t="shared" si="256"/>
        <v>2621.355</v>
      </c>
      <c r="K1657" s="2">
        <f t="shared" si="257"/>
        <v>2617.273333333334</v>
      </c>
      <c r="L1657" s="2">
        <f t="shared" si="258"/>
        <v>2625.2529166666664</v>
      </c>
      <c r="M1657" s="2">
        <f t="shared" si="259"/>
        <v>2711.9641666666671</v>
      </c>
      <c r="N1657" s="2">
        <f t="shared" si="254"/>
        <v>2651.496805555556</v>
      </c>
      <c r="O1657" s="4" t="str">
        <f t="shared" si="255"/>
        <v>买</v>
      </c>
      <c r="P1657" s="4" t="str">
        <f t="shared" si="251"/>
        <v/>
      </c>
      <c r="Q1657" s="3">
        <f>IF(O1656="买",E1657/E1656-1,0)-IF(P1657=1,计算结果!B$17,0)</f>
        <v>1.9394313409696329E-2</v>
      </c>
      <c r="R1657" s="2">
        <f t="shared" si="252"/>
        <v>5.7139738247867564</v>
      </c>
      <c r="S1657" s="3">
        <f>1-R1657/MAX(R$2:R1657)</f>
        <v>0.11281220239991951</v>
      </c>
    </row>
    <row r="1658" spans="1:19" x14ac:dyDescent="0.15">
      <c r="A1658" s="1">
        <v>40847</v>
      </c>
      <c r="B1658">
        <v>2704.54</v>
      </c>
      <c r="C1658">
        <v>2709.32</v>
      </c>
      <c r="D1658">
        <v>2680.99</v>
      </c>
      <c r="E1658" s="2">
        <v>2695.31</v>
      </c>
      <c r="F1658" s="16">
        <v>52522500096</v>
      </c>
      <c r="G1658" s="3">
        <f t="shared" si="250"/>
        <v>-5.0608707207773218E-3</v>
      </c>
      <c r="H1658" s="3">
        <f>1-E1658/MAX(E$2:E1658)</f>
        <v>0.54139556251276111</v>
      </c>
      <c r="I1658" s="2">
        <f t="shared" si="253"/>
        <v>2687.27</v>
      </c>
      <c r="J1658" s="2">
        <f t="shared" si="256"/>
        <v>2652.5933333333332</v>
      </c>
      <c r="K1658" s="2">
        <f t="shared" si="257"/>
        <v>2619.999166666667</v>
      </c>
      <c r="L1658" s="2">
        <f t="shared" si="258"/>
        <v>2625.4804166666659</v>
      </c>
      <c r="M1658" s="2">
        <f t="shared" si="259"/>
        <v>2707.7502083333334</v>
      </c>
      <c r="N1658" s="2">
        <f t="shared" si="254"/>
        <v>2651.0765972222221</v>
      </c>
      <c r="O1658" s="4" t="str">
        <f t="shared" si="255"/>
        <v>买</v>
      </c>
      <c r="P1658" s="4" t="str">
        <f t="shared" si="251"/>
        <v/>
      </c>
      <c r="Q1658" s="3">
        <f>IF(O1657="买",E1658/E1657-1,0)-IF(P1658=1,计算结果!B$17,0)</f>
        <v>-5.0608707207773218E-3</v>
      </c>
      <c r="R1658" s="2">
        <f t="shared" si="252"/>
        <v>5.6850561419576051</v>
      </c>
      <c r="S1658" s="3">
        <f>1-R1658/MAX(R$2:R1658)</f>
        <v>0.11730214514862469</v>
      </c>
    </row>
    <row r="1659" spans="1:19" x14ac:dyDescent="0.15">
      <c r="A1659" s="1">
        <v>40848</v>
      </c>
      <c r="B1659">
        <v>2672.51</v>
      </c>
      <c r="C1659">
        <v>2726.09</v>
      </c>
      <c r="D1659">
        <v>2669.05</v>
      </c>
      <c r="E1659" s="2">
        <v>2697.53</v>
      </c>
      <c r="F1659" s="16">
        <v>56067604480</v>
      </c>
      <c r="G1659" s="3">
        <f t="shared" si="250"/>
        <v>8.2365293788111416E-4</v>
      </c>
      <c r="H1659" s="3">
        <f>1-E1659/MAX(E$2:E1659)</f>
        <v>0.54101783162049943</v>
      </c>
      <c r="I1659" s="2">
        <f t="shared" si="253"/>
        <v>2700.6200000000003</v>
      </c>
      <c r="J1659" s="2">
        <f t="shared" si="256"/>
        <v>2672.7366666666667</v>
      </c>
      <c r="K1659" s="2">
        <f t="shared" si="257"/>
        <v>2623.645</v>
      </c>
      <c r="L1659" s="2">
        <f t="shared" si="258"/>
        <v>2622.4187499999994</v>
      </c>
      <c r="M1659" s="2">
        <f t="shared" si="259"/>
        <v>2703.8235416666666</v>
      </c>
      <c r="N1659" s="2">
        <f t="shared" si="254"/>
        <v>2649.9624305555553</v>
      </c>
      <c r="O1659" s="4" t="str">
        <f t="shared" si="255"/>
        <v>买</v>
      </c>
      <c r="P1659" s="4" t="str">
        <f t="shared" si="251"/>
        <v/>
      </c>
      <c r="Q1659" s="3">
        <f>IF(O1658="买",E1659/E1658-1,0)-IF(P1659=1,计算结果!B$17,0)</f>
        <v>8.2365293788111416E-4</v>
      </c>
      <c r="R1659" s="2">
        <f t="shared" si="252"/>
        <v>5.6897386551509479</v>
      </c>
      <c r="S1659" s="3">
        <f>1-R1659/MAX(R$2:R1659)</f>
        <v>0.11657510846721497</v>
      </c>
    </row>
    <row r="1660" spans="1:19" x14ac:dyDescent="0.15">
      <c r="A1660" s="1">
        <v>40849</v>
      </c>
      <c r="B1660">
        <v>2658.55</v>
      </c>
      <c r="C1660">
        <v>2742.94</v>
      </c>
      <c r="D1660">
        <v>2653.72</v>
      </c>
      <c r="E1660" s="2">
        <v>2742.39</v>
      </c>
      <c r="F1660" s="16">
        <v>65327476736</v>
      </c>
      <c r="G1660" s="3">
        <f t="shared" si="250"/>
        <v>1.6630028210992798E-2</v>
      </c>
      <c r="H1660" s="3">
        <f>1-E1660/MAX(E$2:E1660)</f>
        <v>0.53338494521200575</v>
      </c>
      <c r="I1660" s="2">
        <f t="shared" si="253"/>
        <v>2711.7433333333333</v>
      </c>
      <c r="J1660" s="2">
        <f t="shared" si="256"/>
        <v>2692.23</v>
      </c>
      <c r="K1660" s="2">
        <f t="shared" si="257"/>
        <v>2629.9316666666668</v>
      </c>
      <c r="L1660" s="2">
        <f t="shared" si="258"/>
        <v>2624.7812499999995</v>
      </c>
      <c r="M1660" s="2">
        <f t="shared" si="259"/>
        <v>2701.9097916666665</v>
      </c>
      <c r="N1660" s="2">
        <f t="shared" si="254"/>
        <v>2652.2075694444443</v>
      </c>
      <c r="O1660" s="4" t="str">
        <f t="shared" si="255"/>
        <v>买</v>
      </c>
      <c r="P1660" s="4" t="str">
        <f t="shared" si="251"/>
        <v/>
      </c>
      <c r="Q1660" s="3">
        <f>IF(O1659="买",E1660/E1659-1,0)-IF(P1660=1,计算结果!B$17,0)</f>
        <v>1.6630028210992798E-2</v>
      </c>
      <c r="R1660" s="2">
        <f t="shared" si="252"/>
        <v>5.7843591694992842</v>
      </c>
      <c r="S1660" s="3">
        <f>1-R1660/MAX(R$2:R1660)</f>
        <v>0.10188372759873143</v>
      </c>
    </row>
    <row r="1661" spans="1:19" x14ac:dyDescent="0.15">
      <c r="A1661" s="1">
        <v>40850</v>
      </c>
      <c r="B1661">
        <v>2752.63</v>
      </c>
      <c r="C1661">
        <v>2781.04</v>
      </c>
      <c r="D1661">
        <v>2743.2</v>
      </c>
      <c r="E1661" s="2">
        <v>2744.3</v>
      </c>
      <c r="F1661" s="16">
        <v>90502553600</v>
      </c>
      <c r="G1661" s="3">
        <f t="shared" si="250"/>
        <v>6.9647278468787377E-4</v>
      </c>
      <c r="H1661" s="3">
        <f>1-E1661/MAX(E$2:E1661)</f>
        <v>0.53305996052542026</v>
      </c>
      <c r="I1661" s="2">
        <f t="shared" si="253"/>
        <v>2728.0733333333333</v>
      </c>
      <c r="J1661" s="2">
        <f t="shared" si="256"/>
        <v>2707.6716666666666</v>
      </c>
      <c r="K1661" s="2">
        <f t="shared" si="257"/>
        <v>2642.6058333333335</v>
      </c>
      <c r="L1661" s="2">
        <f t="shared" si="258"/>
        <v>2627.8987499999998</v>
      </c>
      <c r="M1661" s="2">
        <f t="shared" si="259"/>
        <v>2700.5897916666668</v>
      </c>
      <c r="N1661" s="2">
        <f t="shared" si="254"/>
        <v>2657.0314583333334</v>
      </c>
      <c r="O1661" s="4" t="str">
        <f t="shared" si="255"/>
        <v>买</v>
      </c>
      <c r="P1661" s="4" t="str">
        <f t="shared" si="251"/>
        <v/>
      </c>
      <c r="Q1661" s="3">
        <f>IF(O1660="买",E1661/E1660-1,0)-IF(P1661=1,计算结果!B$17,0)</f>
        <v>6.9647278468787377E-4</v>
      </c>
      <c r="R1661" s="2">
        <f t="shared" si="252"/>
        <v>5.7883878182377</v>
      </c>
      <c r="S1661" s="3">
        <f>1-R1661/MAX(R$2:R1661)</f>
        <v>0.10125821405751867</v>
      </c>
    </row>
    <row r="1662" spans="1:19" x14ac:dyDescent="0.15">
      <c r="A1662" s="1">
        <v>40851</v>
      </c>
      <c r="B1662">
        <v>2770.57</v>
      </c>
      <c r="C1662">
        <v>2781.99</v>
      </c>
      <c r="D1662">
        <v>2748.98</v>
      </c>
      <c r="E1662" s="2">
        <v>2763.75</v>
      </c>
      <c r="F1662" s="16">
        <v>63500869632</v>
      </c>
      <c r="G1662" s="3">
        <f t="shared" si="250"/>
        <v>7.0874175563895303E-3</v>
      </c>
      <c r="H1662" s="3">
        <f>1-E1662/MAX(E$2:E1662)</f>
        <v>0.52975056149186683</v>
      </c>
      <c r="I1662" s="2">
        <f t="shared" si="253"/>
        <v>2750.146666666667</v>
      </c>
      <c r="J1662" s="2">
        <f t="shared" si="256"/>
        <v>2725.3833333333332</v>
      </c>
      <c r="K1662" s="2">
        <f t="shared" si="257"/>
        <v>2657.6616666666664</v>
      </c>
      <c r="L1662" s="2">
        <f t="shared" si="258"/>
        <v>2634.2666666666664</v>
      </c>
      <c r="M1662" s="2">
        <f t="shared" si="259"/>
        <v>2700.2972916666668</v>
      </c>
      <c r="N1662" s="2">
        <f t="shared" si="254"/>
        <v>2664.0752083333332</v>
      </c>
      <c r="O1662" s="4" t="str">
        <f t="shared" si="255"/>
        <v>买</v>
      </c>
      <c r="P1662" s="4" t="str">
        <f t="shared" si="251"/>
        <v/>
      </c>
      <c r="Q1662" s="3">
        <f>IF(O1661="买",E1662/E1661-1,0)-IF(P1662=1,计算结果!B$17,0)</f>
        <v>7.0874175563895303E-3</v>
      </c>
      <c r="R1662" s="2">
        <f t="shared" si="252"/>
        <v>5.8294125396838687</v>
      </c>
      <c r="S1662" s="3">
        <f>1-R1662/MAX(R$2:R1662)</f>
        <v>9.4888455745169131E-2</v>
      </c>
    </row>
    <row r="1663" spans="1:19" x14ac:dyDescent="0.15">
      <c r="A1663" s="1">
        <v>40854</v>
      </c>
      <c r="B1663">
        <v>2750.99</v>
      </c>
      <c r="C1663">
        <v>2769.3</v>
      </c>
      <c r="D1663">
        <v>2733.17</v>
      </c>
      <c r="E1663" s="2">
        <v>2736.25</v>
      </c>
      <c r="F1663" s="16">
        <v>47761936384</v>
      </c>
      <c r="G1663" s="3">
        <f t="shared" si="250"/>
        <v>-9.9502487562188602E-3</v>
      </c>
      <c r="H1663" s="3">
        <f>1-E1663/MAX(E$2:E1663)</f>
        <v>0.53442966038249506</v>
      </c>
      <c r="I1663" s="2">
        <f t="shared" si="253"/>
        <v>2748.1</v>
      </c>
      <c r="J1663" s="2">
        <f t="shared" si="256"/>
        <v>2729.9216666666666</v>
      </c>
      <c r="K1663" s="2">
        <f t="shared" si="257"/>
        <v>2675.6383333333329</v>
      </c>
      <c r="L1663" s="2">
        <f t="shared" si="258"/>
        <v>2638.3654166666665</v>
      </c>
      <c r="M1663" s="2">
        <f t="shared" si="259"/>
        <v>2698.5316666666668</v>
      </c>
      <c r="N1663" s="2">
        <f t="shared" si="254"/>
        <v>2670.8451388888889</v>
      </c>
      <c r="O1663" s="4" t="str">
        <f t="shared" si="255"/>
        <v>买</v>
      </c>
      <c r="P1663" s="4" t="str">
        <f t="shared" si="251"/>
        <v/>
      </c>
      <c r="Q1663" s="3">
        <f>IF(O1662="买",E1663/E1662-1,0)-IF(P1663=1,计算结果!B$17,0)</f>
        <v>-9.9502487562188602E-3</v>
      </c>
      <c r="R1663" s="2">
        <f t="shared" si="252"/>
        <v>5.7714084348113923</v>
      </c>
      <c r="S1663" s="3">
        <f>1-R1663/MAX(R$2:R1663)</f>
        <v>0.10389454076263016</v>
      </c>
    </row>
    <row r="1664" spans="1:19" x14ac:dyDescent="0.15">
      <c r="A1664" s="1">
        <v>40855</v>
      </c>
      <c r="B1664">
        <v>2745.06</v>
      </c>
      <c r="C1664">
        <v>2756.09</v>
      </c>
      <c r="D1664">
        <v>2723.69</v>
      </c>
      <c r="E1664" s="2">
        <v>2727.71</v>
      </c>
      <c r="F1664" s="16">
        <v>47864913920</v>
      </c>
      <c r="G1664" s="3">
        <f t="shared" si="250"/>
        <v>-3.1210598446779203E-3</v>
      </c>
      <c r="H1664" s="3">
        <f>1-E1664/MAX(E$2:E1664)</f>
        <v>0.53588273327434832</v>
      </c>
      <c r="I1664" s="2">
        <f t="shared" si="253"/>
        <v>2742.5699999999997</v>
      </c>
      <c r="J1664" s="2">
        <f t="shared" si="256"/>
        <v>2735.3216666666667</v>
      </c>
      <c r="K1664" s="2">
        <f t="shared" si="257"/>
        <v>2693.9575</v>
      </c>
      <c r="L1664" s="2">
        <f t="shared" si="258"/>
        <v>2643.2454166666666</v>
      </c>
      <c r="M1664" s="2">
        <f t="shared" si="259"/>
        <v>2696.816875</v>
      </c>
      <c r="N1664" s="2">
        <f t="shared" si="254"/>
        <v>2678.0065972222224</v>
      </c>
      <c r="O1664" s="4" t="str">
        <f t="shared" si="255"/>
        <v>买</v>
      </c>
      <c r="P1664" s="4" t="str">
        <f t="shared" si="251"/>
        <v/>
      </c>
      <c r="Q1664" s="3">
        <f>IF(O1663="买",E1664/E1663-1,0)-IF(P1664=1,计算结果!B$17,0)</f>
        <v>-3.1210598446779203E-3</v>
      </c>
      <c r="R1664" s="2">
        <f t="shared" si="252"/>
        <v>5.7533955236982672</v>
      </c>
      <c r="S1664" s="3">
        <f>1-R1664/MAX(R$2:R1664)</f>
        <v>0.10669133952805254</v>
      </c>
    </row>
    <row r="1665" spans="1:19" x14ac:dyDescent="0.15">
      <c r="A1665" s="1">
        <v>40856</v>
      </c>
      <c r="B1665">
        <v>2739.15</v>
      </c>
      <c r="C1665">
        <v>2755.81</v>
      </c>
      <c r="D1665">
        <v>2710.05</v>
      </c>
      <c r="E1665" s="2">
        <v>2751.65</v>
      </c>
      <c r="F1665" s="16">
        <v>48484229120</v>
      </c>
      <c r="G1665" s="3">
        <f t="shared" si="250"/>
        <v>8.7765928196179566E-3</v>
      </c>
      <c r="H1665" s="3">
        <f>1-E1665/MAX(E$2:E1665)</f>
        <v>0.53180936500374321</v>
      </c>
      <c r="I1665" s="2">
        <f t="shared" si="253"/>
        <v>2738.5366666666669</v>
      </c>
      <c r="J1665" s="2">
        <f t="shared" si="256"/>
        <v>2744.3416666666672</v>
      </c>
      <c r="K1665" s="2">
        <f t="shared" si="257"/>
        <v>2708.5391666666669</v>
      </c>
      <c r="L1665" s="2">
        <f t="shared" si="258"/>
        <v>2650.0562500000001</v>
      </c>
      <c r="M1665" s="2">
        <f t="shared" si="259"/>
        <v>2693.6462500000002</v>
      </c>
      <c r="N1665" s="2">
        <f t="shared" si="254"/>
        <v>2684.0805555555557</v>
      </c>
      <c r="O1665" s="4" t="str">
        <f t="shared" si="255"/>
        <v>买</v>
      </c>
      <c r="P1665" s="4" t="str">
        <f t="shared" si="251"/>
        <v/>
      </c>
      <c r="Q1665" s="3">
        <f>IF(O1664="买",E1665/E1664-1,0)-IF(P1665=1,计算结果!B$17,0)</f>
        <v>8.7765928196179566E-3</v>
      </c>
      <c r="R1665" s="2">
        <f t="shared" si="252"/>
        <v>5.8038907335399799</v>
      </c>
      <c r="S1665" s="3">
        <f>1-R1665/MAX(R$2:R1665)</f>
        <v>9.8851133152851878E-2</v>
      </c>
    </row>
    <row r="1666" spans="1:19" x14ac:dyDescent="0.15">
      <c r="A1666" s="1">
        <v>40857</v>
      </c>
      <c r="B1666">
        <v>2720.84</v>
      </c>
      <c r="C1666">
        <v>2729.57</v>
      </c>
      <c r="D1666">
        <v>2698.31</v>
      </c>
      <c r="E1666" s="2">
        <v>2699.59</v>
      </c>
      <c r="F1666" s="16">
        <v>51793948672</v>
      </c>
      <c r="G1666" s="3">
        <f t="shared" si="250"/>
        <v>-1.8919557356495198E-2</v>
      </c>
      <c r="H1666" s="3">
        <f>1-E1666/MAX(E$2:E1666)</f>
        <v>0.54066732457632882</v>
      </c>
      <c r="I1666" s="2">
        <f t="shared" si="253"/>
        <v>2726.3166666666671</v>
      </c>
      <c r="J1666" s="2">
        <f t="shared" si="256"/>
        <v>2737.2083333333335</v>
      </c>
      <c r="K1666" s="2">
        <f t="shared" si="257"/>
        <v>2714.7191666666668</v>
      </c>
      <c r="L1666" s="2">
        <f t="shared" si="258"/>
        <v>2654.9829166666664</v>
      </c>
      <c r="M1666" s="2">
        <f t="shared" si="259"/>
        <v>2689.4456249999998</v>
      </c>
      <c r="N1666" s="2">
        <f t="shared" si="254"/>
        <v>2686.3825694444445</v>
      </c>
      <c r="O1666" s="4" t="str">
        <f t="shared" si="255"/>
        <v>买</v>
      </c>
      <c r="P1666" s="4" t="str">
        <f t="shared" si="251"/>
        <v/>
      </c>
      <c r="Q1666" s="3">
        <f>IF(O1665="买",E1666/E1665-1,0)-IF(P1666=1,计算结果!B$17,0)</f>
        <v>-1.8919557356495198E-2</v>
      </c>
      <c r="R1666" s="2">
        <f t="shared" si="252"/>
        <v>5.6940836899159395</v>
      </c>
      <c r="S1666" s="3">
        <f>1-R1666/MAX(R$2:R1666)</f>
        <v>0.11590047082590715</v>
      </c>
    </row>
    <row r="1667" spans="1:19" x14ac:dyDescent="0.15">
      <c r="A1667" s="1">
        <v>40858</v>
      </c>
      <c r="B1667">
        <v>2705.24</v>
      </c>
      <c r="C1667">
        <v>2713.91</v>
      </c>
      <c r="D1667">
        <v>2685.1</v>
      </c>
      <c r="E1667" s="2">
        <v>2695</v>
      </c>
      <c r="F1667" s="16">
        <v>38724218880</v>
      </c>
      <c r="G1667" s="3">
        <f t="shared" ref="G1667:G1730" si="260">E1667/E1666-1</f>
        <v>-1.7002581873544198E-3</v>
      </c>
      <c r="H1667" s="3">
        <f>1-E1667/MAX(E$2:E1667)</f>
        <v>0.54144830871843741</v>
      </c>
      <c r="I1667" s="2">
        <f t="shared" si="253"/>
        <v>2715.4133333333334</v>
      </c>
      <c r="J1667" s="2">
        <f t="shared" si="256"/>
        <v>2728.9916666666663</v>
      </c>
      <c r="K1667" s="2">
        <f t="shared" si="257"/>
        <v>2718.3316666666665</v>
      </c>
      <c r="L1667" s="2">
        <f t="shared" si="258"/>
        <v>2660.7295833333337</v>
      </c>
      <c r="M1667" s="2">
        <f t="shared" si="259"/>
        <v>2686.1579166666666</v>
      </c>
      <c r="N1667" s="2">
        <f t="shared" si="254"/>
        <v>2688.4063888888891</v>
      </c>
      <c r="O1667" s="4" t="str">
        <f t="shared" si="255"/>
        <v>买</v>
      </c>
      <c r="P1667" s="4" t="str">
        <f t="shared" si="251"/>
        <v/>
      </c>
      <c r="Q1667" s="3">
        <f>IF(O1666="买",E1667/E1666-1,0)-IF(P1667=1,计算结果!B$17,0)</f>
        <v>-1.7002581873544198E-3</v>
      </c>
      <c r="R1667" s="2">
        <f t="shared" si="252"/>
        <v>5.684402277502679</v>
      </c>
      <c r="S1667" s="3">
        <f>1-R1667/MAX(R$2:R1667)</f>
        <v>0.11740366828882154</v>
      </c>
    </row>
    <row r="1668" spans="1:19" x14ac:dyDescent="0.15">
      <c r="A1668" s="1">
        <v>40861</v>
      </c>
      <c r="B1668">
        <v>2717.54</v>
      </c>
      <c r="C1668">
        <v>2751.88</v>
      </c>
      <c r="D1668">
        <v>2714.86</v>
      </c>
      <c r="E1668" s="2">
        <v>2750.2</v>
      </c>
      <c r="F1668" s="16">
        <v>51333488640</v>
      </c>
      <c r="G1668" s="3">
        <f t="shared" si="260"/>
        <v>2.0482374768088896E-2</v>
      </c>
      <c r="H1668" s="3">
        <f>1-E1668/MAX(E$2:E1668)</f>
        <v>0.53205608112706737</v>
      </c>
      <c r="I1668" s="2">
        <f t="shared" si="253"/>
        <v>2714.93</v>
      </c>
      <c r="J1668" s="2">
        <f t="shared" si="256"/>
        <v>2726.7333333333336</v>
      </c>
      <c r="K1668" s="2">
        <f t="shared" si="257"/>
        <v>2726.0583333333334</v>
      </c>
      <c r="L1668" s="2">
        <f t="shared" si="258"/>
        <v>2668.9883333333332</v>
      </c>
      <c r="M1668" s="2">
        <f t="shared" si="259"/>
        <v>2684.250833333333</v>
      </c>
      <c r="N1668" s="2">
        <f t="shared" si="254"/>
        <v>2693.0991666666669</v>
      </c>
      <c r="O1668" s="4" t="str">
        <f t="shared" si="255"/>
        <v>买</v>
      </c>
      <c r="P1668" s="4" t="str">
        <f t="shared" ref="P1668:P1731" si="261">IF(O1667&lt;&gt;O1668,1,"")</f>
        <v/>
      </c>
      <c r="Q1668" s="3">
        <f>IF(O1667="买",E1668/E1667-1,0)-IF(P1668=1,计算结果!B$17,0)</f>
        <v>2.0482374768088896E-2</v>
      </c>
      <c r="R1668" s="2">
        <f t="shared" ref="R1668:R1731" si="262">IFERROR(R1667*(1+Q1668),R1667)</f>
        <v>5.8008323352830669</v>
      </c>
      <c r="S1668" s="3">
        <f>1-R1668/MAX(R$2:R1668)</f>
        <v>9.9325999453772629E-2</v>
      </c>
    </row>
    <row r="1669" spans="1:19" x14ac:dyDescent="0.15">
      <c r="A1669" s="1">
        <v>40862</v>
      </c>
      <c r="B1669">
        <v>2746.77</v>
      </c>
      <c r="C1669">
        <v>2754</v>
      </c>
      <c r="D1669">
        <v>2732.91</v>
      </c>
      <c r="E1669" s="2">
        <v>2744.68</v>
      </c>
      <c r="F1669" s="16">
        <v>46980739072</v>
      </c>
      <c r="G1669" s="3">
        <f t="shared" si="260"/>
        <v>-2.0071267544178317E-3</v>
      </c>
      <c r="H1669" s="3">
        <f>1-E1669/MAX(E$2:E1669)</f>
        <v>0.53299530388620431</v>
      </c>
      <c r="I1669" s="2">
        <f t="shared" ref="I1669:I1732" si="263">AVERAGE(E1667:E1669)</f>
        <v>2729.9599999999996</v>
      </c>
      <c r="J1669" s="2">
        <f t="shared" si="256"/>
        <v>2728.1383333333338</v>
      </c>
      <c r="K1669" s="2">
        <f t="shared" si="257"/>
        <v>2729.03</v>
      </c>
      <c r="L1669" s="2">
        <f t="shared" si="258"/>
        <v>2673.1516666666671</v>
      </c>
      <c r="M1669" s="2">
        <f t="shared" si="259"/>
        <v>2682.1237499999993</v>
      </c>
      <c r="N1669" s="2">
        <f t="shared" ref="N1669:N1732" si="264">IFERROR(AVERAGE(K1669:M1669),"")</f>
        <v>2694.768472222222</v>
      </c>
      <c r="O1669" s="4" t="str">
        <f t="shared" ref="O1669:O1732" si="265">IF(E1669&gt;N1669,"买","卖")</f>
        <v>买</v>
      </c>
      <c r="P1669" s="4" t="str">
        <f t="shared" si="261"/>
        <v/>
      </c>
      <c r="Q1669" s="3">
        <f>IF(O1668="买",E1669/E1668-1,0)-IF(P1669=1,计算结果!B$17,0)</f>
        <v>-2.0071267544178317E-3</v>
      </c>
      <c r="R1669" s="2">
        <f t="shared" si="262"/>
        <v>5.7891893295050281</v>
      </c>
      <c r="S1669" s="3">
        <f>1-R1669/MAX(R$2:R1669)</f>
        <v>0.10113376633727755</v>
      </c>
    </row>
    <row r="1670" spans="1:19" x14ac:dyDescent="0.15">
      <c r="A1670" s="1">
        <v>40863</v>
      </c>
      <c r="B1670">
        <v>2745.86</v>
      </c>
      <c r="C1670">
        <v>2746.29</v>
      </c>
      <c r="D1670">
        <v>2659.15</v>
      </c>
      <c r="E1670" s="2">
        <v>2670.12</v>
      </c>
      <c r="F1670" s="16">
        <v>57844199424</v>
      </c>
      <c r="G1670" s="3">
        <f t="shared" si="260"/>
        <v>-2.7165279741171999E-2</v>
      </c>
      <c r="H1670" s="3">
        <f>1-E1670/MAX(E$2:E1670)</f>
        <v>0.54568161709657659</v>
      </c>
      <c r="I1670" s="2">
        <f t="shared" si="263"/>
        <v>2721.6666666666665</v>
      </c>
      <c r="J1670" s="2">
        <f t="shared" si="256"/>
        <v>2718.5399999999995</v>
      </c>
      <c r="K1670" s="2">
        <f t="shared" si="257"/>
        <v>2726.9308333333333</v>
      </c>
      <c r="L1670" s="2">
        <f t="shared" si="258"/>
        <v>2673.4650000000001</v>
      </c>
      <c r="M1670" s="2">
        <f t="shared" si="259"/>
        <v>2678.6983333333328</v>
      </c>
      <c r="N1670" s="2">
        <f t="shared" si="264"/>
        <v>2693.0313888888891</v>
      </c>
      <c r="O1670" s="4" t="str">
        <f t="shared" si="265"/>
        <v>卖</v>
      </c>
      <c r="P1670" s="4">
        <f t="shared" si="261"/>
        <v>1</v>
      </c>
      <c r="Q1670" s="3">
        <f>IF(O1669="买",E1670/E1669-1,0)-IF(P1670=1,计算结果!B$17,0)</f>
        <v>-2.7165279741171999E-2</v>
      </c>
      <c r="R1670" s="2">
        <f t="shared" si="262"/>
        <v>5.6319243818944162</v>
      </c>
      <c r="S1670" s="3">
        <f>1-R1670/MAX(R$2:R1670)</f>
        <v>0.12555171902461904</v>
      </c>
    </row>
    <row r="1671" spans="1:19" x14ac:dyDescent="0.15">
      <c r="A1671" s="1">
        <v>40864</v>
      </c>
      <c r="B1671">
        <v>2671.95</v>
      </c>
      <c r="C1671">
        <v>2687.83</v>
      </c>
      <c r="D1671">
        <v>2660.65</v>
      </c>
      <c r="E1671" s="2">
        <v>2662.02</v>
      </c>
      <c r="F1671" s="16">
        <v>37762637824</v>
      </c>
      <c r="G1671" s="3">
        <f t="shared" si="260"/>
        <v>-3.033571524875267E-3</v>
      </c>
      <c r="H1671" s="3">
        <f>1-E1671/MAX(E$2:E1671)</f>
        <v>0.54705982440617973</v>
      </c>
      <c r="I1671" s="2">
        <f t="shared" si="263"/>
        <v>2692.2733333333331</v>
      </c>
      <c r="J1671" s="2">
        <f t="shared" si="256"/>
        <v>2703.6016666666669</v>
      </c>
      <c r="K1671" s="2">
        <f t="shared" si="257"/>
        <v>2723.9716666666668</v>
      </c>
      <c r="L1671" s="2">
        <f t="shared" si="258"/>
        <v>2673.8083333333334</v>
      </c>
      <c r="M1671" s="2">
        <f t="shared" si="259"/>
        <v>2675.7435416666663</v>
      </c>
      <c r="N1671" s="2">
        <f t="shared" si="264"/>
        <v>2691.1745138888891</v>
      </c>
      <c r="O1671" s="4" t="str">
        <f t="shared" si="265"/>
        <v>卖</v>
      </c>
      <c r="P1671" s="4" t="str">
        <f t="shared" si="261"/>
        <v/>
      </c>
      <c r="Q1671" s="3">
        <f>IF(O1670="买",E1671/E1670-1,0)-IF(P1671=1,计算结果!B$17,0)</f>
        <v>0</v>
      </c>
      <c r="R1671" s="2">
        <f t="shared" si="262"/>
        <v>5.6319243818944162</v>
      </c>
      <c r="S1671" s="3">
        <f>1-R1671/MAX(R$2:R1671)</f>
        <v>0.12555171902461904</v>
      </c>
    </row>
    <row r="1672" spans="1:19" x14ac:dyDescent="0.15">
      <c r="A1672" s="1">
        <v>40865</v>
      </c>
      <c r="B1672">
        <v>2643.67</v>
      </c>
      <c r="C1672">
        <v>2646.21</v>
      </c>
      <c r="D1672">
        <v>2601.1799999999998</v>
      </c>
      <c r="E1672" s="2">
        <v>2606.5</v>
      </c>
      <c r="F1672" s="16">
        <v>44949475328</v>
      </c>
      <c r="G1672" s="3">
        <f t="shared" si="260"/>
        <v>-2.0856342176242104E-2</v>
      </c>
      <c r="H1672" s="3">
        <f>1-E1672/MAX(E$2:E1672)</f>
        <v>0.55650649969373167</v>
      </c>
      <c r="I1672" s="2">
        <f t="shared" si="263"/>
        <v>2646.2133333333331</v>
      </c>
      <c r="J1672" s="2">
        <f t="shared" ref="J1672:J1735" si="266">AVERAGE(E1667:E1672)</f>
        <v>2688.0866666666666</v>
      </c>
      <c r="K1672" s="2">
        <f t="shared" si="257"/>
        <v>2712.6475</v>
      </c>
      <c r="L1672" s="2">
        <f t="shared" si="258"/>
        <v>2671.2895833333337</v>
      </c>
      <c r="M1672" s="2">
        <f t="shared" si="259"/>
        <v>2672.8827083333326</v>
      </c>
      <c r="N1672" s="2">
        <f t="shared" si="264"/>
        <v>2685.6065972222223</v>
      </c>
      <c r="O1672" s="4" t="str">
        <f t="shared" si="265"/>
        <v>卖</v>
      </c>
      <c r="P1672" s="4" t="str">
        <f t="shared" si="261"/>
        <v/>
      </c>
      <c r="Q1672" s="3">
        <f>IF(O1671="买",E1672/E1671-1,0)-IF(P1672=1,计算结果!B$17,0)</f>
        <v>0</v>
      </c>
      <c r="R1672" s="2">
        <f t="shared" si="262"/>
        <v>5.6319243818944162</v>
      </c>
      <c r="S1672" s="3">
        <f>1-R1672/MAX(R$2:R1672)</f>
        <v>0.12555171902461904</v>
      </c>
    </row>
    <row r="1673" spans="1:19" x14ac:dyDescent="0.15">
      <c r="A1673" s="1">
        <v>40868</v>
      </c>
      <c r="B1673">
        <v>2608.56</v>
      </c>
      <c r="C1673">
        <v>2613.2600000000002</v>
      </c>
      <c r="D1673">
        <v>2587.7399999999998</v>
      </c>
      <c r="E1673" s="2">
        <v>2609.69</v>
      </c>
      <c r="F1673" s="16">
        <v>31175407616</v>
      </c>
      <c r="G1673" s="3">
        <f t="shared" si="260"/>
        <v>1.2238634183772135E-3</v>
      </c>
      <c r="H1673" s="3">
        <f>1-E1673/MAX(E$2:E1673)</f>
        <v>0.5559637242224188</v>
      </c>
      <c r="I1673" s="2">
        <f t="shared" si="263"/>
        <v>2626.07</v>
      </c>
      <c r="J1673" s="2">
        <f t="shared" si="266"/>
        <v>2673.8683333333333</v>
      </c>
      <c r="K1673" s="2">
        <f t="shared" si="257"/>
        <v>2701.43</v>
      </c>
      <c r="L1673" s="2">
        <f t="shared" si="258"/>
        <v>2672.0179166666667</v>
      </c>
      <c r="M1673" s="2">
        <f t="shared" si="259"/>
        <v>2670.5158333333325</v>
      </c>
      <c r="N1673" s="2">
        <f t="shared" si="264"/>
        <v>2681.3212499999995</v>
      </c>
      <c r="O1673" s="4" t="str">
        <f t="shared" si="265"/>
        <v>卖</v>
      </c>
      <c r="P1673" s="4" t="str">
        <f t="shared" si="261"/>
        <v/>
      </c>
      <c r="Q1673" s="3">
        <f>IF(O1672="买",E1673/E1672-1,0)-IF(P1673=1,计算结果!B$17,0)</f>
        <v>0</v>
      </c>
      <c r="R1673" s="2">
        <f t="shared" si="262"/>
        <v>5.6319243818944162</v>
      </c>
      <c r="S1673" s="3">
        <f>1-R1673/MAX(R$2:R1673)</f>
        <v>0.12555171902461904</v>
      </c>
    </row>
    <row r="1674" spans="1:19" x14ac:dyDescent="0.15">
      <c r="A1674" s="1">
        <v>40869</v>
      </c>
      <c r="B1674">
        <v>2592.23</v>
      </c>
      <c r="C1674">
        <v>2611.15</v>
      </c>
      <c r="D1674">
        <v>2580.7800000000002</v>
      </c>
      <c r="E1674" s="2">
        <v>2609.48</v>
      </c>
      <c r="F1674" s="16">
        <v>31886735360</v>
      </c>
      <c r="G1674" s="3">
        <f t="shared" si="260"/>
        <v>-8.0469327774612687E-5</v>
      </c>
      <c r="H1674" s="3">
        <f>1-E1674/MAX(E$2:E1674)</f>
        <v>0.55599945552303809</v>
      </c>
      <c r="I1674" s="2">
        <f t="shared" si="263"/>
        <v>2608.5566666666668</v>
      </c>
      <c r="J1674" s="2">
        <f t="shared" si="266"/>
        <v>2650.415</v>
      </c>
      <c r="K1674" s="2">
        <f t="shared" si="257"/>
        <v>2688.5741666666668</v>
      </c>
      <c r="L1674" s="2">
        <f t="shared" si="258"/>
        <v>2673.1179166666666</v>
      </c>
      <c r="M1674" s="2">
        <f t="shared" si="259"/>
        <v>2666.9822916666658</v>
      </c>
      <c r="N1674" s="2">
        <f t="shared" si="264"/>
        <v>2676.2247916666661</v>
      </c>
      <c r="O1674" s="4" t="str">
        <f t="shared" si="265"/>
        <v>卖</v>
      </c>
      <c r="P1674" s="4" t="str">
        <f t="shared" si="261"/>
        <v/>
      </c>
      <c r="Q1674" s="3">
        <f>IF(O1673="买",E1674/E1673-1,0)-IF(P1674=1,计算结果!B$17,0)</f>
        <v>0</v>
      </c>
      <c r="R1674" s="2">
        <f t="shared" si="262"/>
        <v>5.6319243818944162</v>
      </c>
      <c r="S1674" s="3">
        <f>1-R1674/MAX(R$2:R1674)</f>
        <v>0.12555171902461904</v>
      </c>
    </row>
    <row r="1675" spans="1:19" x14ac:dyDescent="0.15">
      <c r="A1675" s="1">
        <v>40870</v>
      </c>
      <c r="B1675">
        <v>2613.29</v>
      </c>
      <c r="C1675">
        <v>2617.09</v>
      </c>
      <c r="D1675">
        <v>2578.16</v>
      </c>
      <c r="E1675" s="2">
        <v>2584.0100000000002</v>
      </c>
      <c r="F1675" s="16">
        <v>30958563328</v>
      </c>
      <c r="G1675" s="3">
        <f t="shared" si="260"/>
        <v>-9.7605653233593381E-3</v>
      </c>
      <c r="H1675" s="3">
        <f>1-E1675/MAX(E$2:E1675)</f>
        <v>0.56033315184101262</v>
      </c>
      <c r="I1675" s="2">
        <f t="shared" si="263"/>
        <v>2601.06</v>
      </c>
      <c r="J1675" s="2">
        <f t="shared" si="266"/>
        <v>2623.6366666666668</v>
      </c>
      <c r="K1675" s="2">
        <f t="shared" si="257"/>
        <v>2675.8875000000003</v>
      </c>
      <c r="L1675" s="2">
        <f t="shared" si="258"/>
        <v>2675.762916666667</v>
      </c>
      <c r="M1675" s="2">
        <f t="shared" si="259"/>
        <v>2663.396874999999</v>
      </c>
      <c r="N1675" s="2">
        <f t="shared" si="264"/>
        <v>2671.6824305555551</v>
      </c>
      <c r="O1675" s="4" t="str">
        <f t="shared" si="265"/>
        <v>卖</v>
      </c>
      <c r="P1675" s="4" t="str">
        <f t="shared" si="261"/>
        <v/>
      </c>
      <c r="Q1675" s="3">
        <f>IF(O1674="买",E1675/E1674-1,0)-IF(P1675=1,计算结果!B$17,0)</f>
        <v>0</v>
      </c>
      <c r="R1675" s="2">
        <f t="shared" si="262"/>
        <v>5.6319243818944162</v>
      </c>
      <c r="S1675" s="3">
        <f>1-R1675/MAX(R$2:R1675)</f>
        <v>0.12555171902461904</v>
      </c>
    </row>
    <row r="1676" spans="1:19" x14ac:dyDescent="0.15">
      <c r="A1676" s="1">
        <v>40871</v>
      </c>
      <c r="B1676">
        <v>2565.69</v>
      </c>
      <c r="C1676">
        <v>2604.2399999999998</v>
      </c>
      <c r="D1676">
        <v>2557.6999999999998</v>
      </c>
      <c r="E1676" s="2">
        <v>2588.92</v>
      </c>
      <c r="F1676" s="16">
        <v>31894726656</v>
      </c>
      <c r="G1676" s="3">
        <f t="shared" si="260"/>
        <v>1.9001474452498002E-3</v>
      </c>
      <c r="H1676" s="3">
        <f>1-E1676/MAX(E$2:E1676)</f>
        <v>0.55949772000272235</v>
      </c>
      <c r="I1676" s="2">
        <f t="shared" si="263"/>
        <v>2594.1366666666668</v>
      </c>
      <c r="J1676" s="2">
        <f t="shared" si="266"/>
        <v>2610.1033333333335</v>
      </c>
      <c r="K1676" s="2">
        <f t="shared" si="257"/>
        <v>2664.3216666666663</v>
      </c>
      <c r="L1676" s="2">
        <f t="shared" si="258"/>
        <v>2679.1395833333331</v>
      </c>
      <c r="M1676" s="2">
        <f t="shared" si="259"/>
        <v>2660.0181249999991</v>
      </c>
      <c r="N1676" s="2">
        <f t="shared" si="264"/>
        <v>2667.826458333333</v>
      </c>
      <c r="O1676" s="4" t="str">
        <f t="shared" si="265"/>
        <v>卖</v>
      </c>
      <c r="P1676" s="4" t="str">
        <f t="shared" si="261"/>
        <v/>
      </c>
      <c r="Q1676" s="3">
        <f>IF(O1675="买",E1676/E1675-1,0)-IF(P1676=1,计算结果!B$17,0)</f>
        <v>0</v>
      </c>
      <c r="R1676" s="2">
        <f t="shared" si="262"/>
        <v>5.6319243818944162</v>
      </c>
      <c r="S1676" s="3">
        <f>1-R1676/MAX(R$2:R1676)</f>
        <v>0.12555171902461904</v>
      </c>
    </row>
    <row r="1677" spans="1:19" x14ac:dyDescent="0.15">
      <c r="A1677" s="1">
        <v>40872</v>
      </c>
      <c r="B1677">
        <v>2585.14</v>
      </c>
      <c r="C1677">
        <v>2598.39</v>
      </c>
      <c r="D1677">
        <v>2563.65</v>
      </c>
      <c r="E1677" s="2">
        <v>2569.9699999999998</v>
      </c>
      <c r="F1677" s="16">
        <v>27509358592</v>
      </c>
      <c r="G1677" s="3">
        <f t="shared" si="260"/>
        <v>-7.319654527756847E-3</v>
      </c>
      <c r="H1677" s="3">
        <f>1-E1677/MAX(E$2:E1677)</f>
        <v>0.56272204451099173</v>
      </c>
      <c r="I1677" s="2">
        <f t="shared" si="263"/>
        <v>2580.9666666666667</v>
      </c>
      <c r="J1677" s="2">
        <f t="shared" si="266"/>
        <v>2594.7616666666668</v>
      </c>
      <c r="K1677" s="2">
        <f t="shared" si="257"/>
        <v>2649.1816666666668</v>
      </c>
      <c r="L1677" s="2">
        <f t="shared" si="258"/>
        <v>2678.8604166666669</v>
      </c>
      <c r="M1677" s="2">
        <f t="shared" si="259"/>
        <v>2656.8866666666659</v>
      </c>
      <c r="N1677" s="2">
        <f t="shared" si="264"/>
        <v>2661.6429166666662</v>
      </c>
      <c r="O1677" s="4" t="str">
        <f t="shared" si="265"/>
        <v>卖</v>
      </c>
      <c r="P1677" s="4" t="str">
        <f t="shared" si="261"/>
        <v/>
      </c>
      <c r="Q1677" s="3">
        <f>IF(O1676="买",E1677/E1676-1,0)-IF(P1677=1,计算结果!B$17,0)</f>
        <v>0</v>
      </c>
      <c r="R1677" s="2">
        <f t="shared" si="262"/>
        <v>5.6319243818944162</v>
      </c>
      <c r="S1677" s="3">
        <f>1-R1677/MAX(R$2:R1677)</f>
        <v>0.12555171902461904</v>
      </c>
    </row>
    <row r="1678" spans="1:19" x14ac:dyDescent="0.15">
      <c r="A1678" s="1">
        <v>40875</v>
      </c>
      <c r="B1678">
        <v>2578.34</v>
      </c>
      <c r="C1678">
        <v>2589.35</v>
      </c>
      <c r="D1678">
        <v>2562.4899999999998</v>
      </c>
      <c r="E1678" s="2">
        <v>2573.3200000000002</v>
      </c>
      <c r="F1678" s="16">
        <v>29179539456</v>
      </c>
      <c r="G1678" s="3">
        <f t="shared" si="260"/>
        <v>1.3035171616790908E-3</v>
      </c>
      <c r="H1678" s="3">
        <f>1-E1678/MAX(E$2:E1678)</f>
        <v>0.56215204519158779</v>
      </c>
      <c r="I1678" s="2">
        <f t="shared" si="263"/>
        <v>2577.4033333333332</v>
      </c>
      <c r="J1678" s="2">
        <f t="shared" si="266"/>
        <v>2589.2316666666666</v>
      </c>
      <c r="K1678" s="2">
        <f t="shared" ref="K1678:K1741" si="267">AVERAGE(E1667:E1678)</f>
        <v>2638.6591666666664</v>
      </c>
      <c r="L1678" s="2">
        <f t="shared" si="258"/>
        <v>2676.689166666667</v>
      </c>
      <c r="M1678" s="2">
        <f t="shared" si="259"/>
        <v>2653.5577083333328</v>
      </c>
      <c r="N1678" s="2">
        <f t="shared" si="264"/>
        <v>2656.3020138888887</v>
      </c>
      <c r="O1678" s="4" t="str">
        <f t="shared" si="265"/>
        <v>卖</v>
      </c>
      <c r="P1678" s="4" t="str">
        <f t="shared" si="261"/>
        <v/>
      </c>
      <c r="Q1678" s="3">
        <f>IF(O1677="买",E1678/E1677-1,0)-IF(P1678=1,计算结果!B$17,0)</f>
        <v>0</v>
      </c>
      <c r="R1678" s="2">
        <f t="shared" si="262"/>
        <v>5.6319243818944162</v>
      </c>
      <c r="S1678" s="3">
        <f>1-R1678/MAX(R$2:R1678)</f>
        <v>0.12555171902461904</v>
      </c>
    </row>
    <row r="1679" spans="1:19" x14ac:dyDescent="0.15">
      <c r="A1679" s="1">
        <v>40876</v>
      </c>
      <c r="B1679">
        <v>2595.09</v>
      </c>
      <c r="C1679">
        <v>2609.19</v>
      </c>
      <c r="D1679">
        <v>2580.29</v>
      </c>
      <c r="E1679" s="2">
        <v>2608.5700000000002</v>
      </c>
      <c r="F1679" s="16">
        <v>34962427904</v>
      </c>
      <c r="G1679" s="3">
        <f t="shared" si="260"/>
        <v>1.3698257503924838E-2</v>
      </c>
      <c r="H1679" s="3">
        <f>1-E1679/MAX(E$2:E1679)</f>
        <v>0.55615429115905535</v>
      </c>
      <c r="I1679" s="2">
        <f t="shared" si="263"/>
        <v>2583.9533333333334</v>
      </c>
      <c r="J1679" s="2">
        <f t="shared" si="266"/>
        <v>2589.0449999999996</v>
      </c>
      <c r="K1679" s="2">
        <f t="shared" si="267"/>
        <v>2631.4566666666665</v>
      </c>
      <c r="L1679" s="2">
        <f t="shared" si="258"/>
        <v>2674.8941666666669</v>
      </c>
      <c r="M1679" s="2">
        <f t="shared" si="259"/>
        <v>2651.047708333333</v>
      </c>
      <c r="N1679" s="2">
        <f t="shared" si="264"/>
        <v>2652.4661805555556</v>
      </c>
      <c r="O1679" s="4" t="str">
        <f t="shared" si="265"/>
        <v>卖</v>
      </c>
      <c r="P1679" s="4" t="str">
        <f t="shared" si="261"/>
        <v/>
      </c>
      <c r="Q1679" s="3">
        <f>IF(O1678="买",E1679/E1678-1,0)-IF(P1679=1,计算结果!B$17,0)</f>
        <v>0</v>
      </c>
      <c r="R1679" s="2">
        <f t="shared" si="262"/>
        <v>5.6319243818944162</v>
      </c>
      <c r="S1679" s="3">
        <f>1-R1679/MAX(R$2:R1679)</f>
        <v>0.12555171902461904</v>
      </c>
    </row>
    <row r="1680" spans="1:19" x14ac:dyDescent="0.15">
      <c r="A1680" s="1">
        <v>40877</v>
      </c>
      <c r="B1680">
        <v>2600.1</v>
      </c>
      <c r="C1680">
        <v>2601.9</v>
      </c>
      <c r="D1680">
        <v>2507.1799999999998</v>
      </c>
      <c r="E1680" s="2">
        <v>2521.52</v>
      </c>
      <c r="F1680" s="16">
        <v>42454204416</v>
      </c>
      <c r="G1680" s="3">
        <f t="shared" si="260"/>
        <v>-3.3370774025615613E-2</v>
      </c>
      <c r="H1680" s="3">
        <f>1-E1680/MAX(E$2:E1680)</f>
        <v>0.57096576601102567</v>
      </c>
      <c r="I1680" s="2">
        <f t="shared" si="263"/>
        <v>2567.8033333333333</v>
      </c>
      <c r="J1680" s="2">
        <f t="shared" si="266"/>
        <v>2574.3849999999998</v>
      </c>
      <c r="K1680" s="2">
        <f t="shared" si="267"/>
        <v>2612.4</v>
      </c>
      <c r="L1680" s="2">
        <f t="shared" si="258"/>
        <v>2669.2291666666665</v>
      </c>
      <c r="M1680" s="2">
        <f t="shared" si="259"/>
        <v>2646.6212499999997</v>
      </c>
      <c r="N1680" s="2">
        <f t="shared" si="264"/>
        <v>2642.7501388888886</v>
      </c>
      <c r="O1680" s="4" t="str">
        <f t="shared" si="265"/>
        <v>卖</v>
      </c>
      <c r="P1680" s="4" t="str">
        <f t="shared" si="261"/>
        <v/>
      </c>
      <c r="Q1680" s="3">
        <f>IF(O1679="买",E1680/E1679-1,0)-IF(P1680=1,计算结果!B$17,0)</f>
        <v>0</v>
      </c>
      <c r="R1680" s="2">
        <f t="shared" si="262"/>
        <v>5.6319243818944162</v>
      </c>
      <c r="S1680" s="3">
        <f>1-R1680/MAX(R$2:R1680)</f>
        <v>0.12555171902461904</v>
      </c>
    </row>
    <row r="1681" spans="1:19" x14ac:dyDescent="0.15">
      <c r="A1681" s="1">
        <v>40878</v>
      </c>
      <c r="B1681">
        <v>2596.15</v>
      </c>
      <c r="C1681">
        <v>2630.66</v>
      </c>
      <c r="D1681">
        <v>2577.7199999999998</v>
      </c>
      <c r="E1681" s="2">
        <v>2583.61</v>
      </c>
      <c r="F1681" s="16">
        <v>66146807808</v>
      </c>
      <c r="G1681" s="3">
        <f t="shared" si="260"/>
        <v>2.4624036295567864E-2</v>
      </c>
      <c r="H1681" s="3">
        <f>1-E1681/MAX(E$2:E1681)</f>
        <v>0.56040121146124</v>
      </c>
      <c r="I1681" s="2">
        <f t="shared" si="263"/>
        <v>2571.2333333333336</v>
      </c>
      <c r="J1681" s="2">
        <f t="shared" si="266"/>
        <v>2574.3183333333332</v>
      </c>
      <c r="K1681" s="2">
        <f t="shared" si="267"/>
        <v>2598.9775</v>
      </c>
      <c r="L1681" s="2">
        <f t="shared" si="258"/>
        <v>2664.0037500000003</v>
      </c>
      <c r="M1681" s="2">
        <f t="shared" si="259"/>
        <v>2644.6283333333331</v>
      </c>
      <c r="N1681" s="2">
        <f t="shared" si="264"/>
        <v>2635.8698611111113</v>
      </c>
      <c r="O1681" s="4" t="str">
        <f t="shared" si="265"/>
        <v>卖</v>
      </c>
      <c r="P1681" s="4" t="str">
        <f t="shared" si="261"/>
        <v/>
      </c>
      <c r="Q1681" s="3">
        <f>IF(O1680="买",E1681/E1680-1,0)-IF(P1681=1,计算结果!B$17,0)</f>
        <v>0</v>
      </c>
      <c r="R1681" s="2">
        <f t="shared" si="262"/>
        <v>5.6319243818944162</v>
      </c>
      <c r="S1681" s="3">
        <f>1-R1681/MAX(R$2:R1681)</f>
        <v>0.12555171902461904</v>
      </c>
    </row>
    <row r="1682" spans="1:19" x14ac:dyDescent="0.15">
      <c r="A1682" s="1">
        <v>40879</v>
      </c>
      <c r="B1682">
        <v>2570.56</v>
      </c>
      <c r="C1682">
        <v>2575.69</v>
      </c>
      <c r="D1682">
        <v>2543.5300000000002</v>
      </c>
      <c r="E1682" s="2">
        <v>2557.31</v>
      </c>
      <c r="F1682" s="16">
        <v>33168418816</v>
      </c>
      <c r="G1682" s="3">
        <f t="shared" si="260"/>
        <v>-1.0179554963791082E-2</v>
      </c>
      <c r="H1682" s="3">
        <f>1-E1682/MAX(E$2:E1682)</f>
        <v>0.56487613149118632</v>
      </c>
      <c r="I1682" s="2">
        <f t="shared" si="263"/>
        <v>2554.146666666667</v>
      </c>
      <c r="J1682" s="2">
        <f t="shared" si="266"/>
        <v>2569.0500000000002</v>
      </c>
      <c r="K1682" s="2">
        <f t="shared" si="267"/>
        <v>2589.5766666666668</v>
      </c>
      <c r="L1682" s="2">
        <f t="shared" si="258"/>
        <v>2658.2537500000003</v>
      </c>
      <c r="M1682" s="2">
        <f t="shared" si="259"/>
        <v>2641.8670833333331</v>
      </c>
      <c r="N1682" s="2">
        <f t="shared" si="264"/>
        <v>2629.8991666666666</v>
      </c>
      <c r="O1682" s="4" t="str">
        <f t="shared" si="265"/>
        <v>卖</v>
      </c>
      <c r="P1682" s="4" t="str">
        <f t="shared" si="261"/>
        <v/>
      </c>
      <c r="Q1682" s="3">
        <f>IF(O1681="买",E1682/E1681-1,0)-IF(P1682=1,计算结果!B$17,0)</f>
        <v>0</v>
      </c>
      <c r="R1682" s="2">
        <f t="shared" si="262"/>
        <v>5.6319243818944162</v>
      </c>
      <c r="S1682" s="3">
        <f>1-R1682/MAX(R$2:R1682)</f>
        <v>0.12555171902461904</v>
      </c>
    </row>
    <row r="1683" spans="1:19" x14ac:dyDescent="0.15">
      <c r="A1683" s="1">
        <v>40882</v>
      </c>
      <c r="B1683">
        <v>2561.1999999999998</v>
      </c>
      <c r="C1683">
        <v>2561.1999999999998</v>
      </c>
      <c r="D1683">
        <v>2517.1799999999998</v>
      </c>
      <c r="E1683" s="2">
        <v>2521.39</v>
      </c>
      <c r="F1683" s="16">
        <v>32749926400</v>
      </c>
      <c r="G1683" s="3">
        <f t="shared" si="260"/>
        <v>-1.4046009283192107E-2</v>
      </c>
      <c r="H1683" s="3">
        <f>1-E1683/MAX(E$2:E1683)</f>
        <v>0.57098788538759959</v>
      </c>
      <c r="I1683" s="2">
        <f t="shared" si="263"/>
        <v>2554.103333333333</v>
      </c>
      <c r="J1683" s="2">
        <f t="shared" si="266"/>
        <v>2560.9533333333334</v>
      </c>
      <c r="K1683" s="2">
        <f t="shared" si="267"/>
        <v>2577.8575000000001</v>
      </c>
      <c r="L1683" s="2">
        <f t="shared" si="258"/>
        <v>2650.9145833333337</v>
      </c>
      <c r="M1683" s="2">
        <f t="shared" si="259"/>
        <v>2636.6666666666665</v>
      </c>
      <c r="N1683" s="2">
        <f t="shared" si="264"/>
        <v>2621.8129166666663</v>
      </c>
      <c r="O1683" s="4" t="str">
        <f t="shared" si="265"/>
        <v>卖</v>
      </c>
      <c r="P1683" s="4" t="str">
        <f t="shared" si="261"/>
        <v/>
      </c>
      <c r="Q1683" s="3">
        <f>IF(O1682="买",E1683/E1682-1,0)-IF(P1683=1,计算结果!B$17,0)</f>
        <v>0</v>
      </c>
      <c r="R1683" s="2">
        <f t="shared" si="262"/>
        <v>5.6319243818944162</v>
      </c>
      <c r="S1683" s="3">
        <f>1-R1683/MAX(R$2:R1683)</f>
        <v>0.12555171902461904</v>
      </c>
    </row>
    <row r="1684" spans="1:19" x14ac:dyDescent="0.15">
      <c r="A1684" s="1">
        <v>40883</v>
      </c>
      <c r="B1684">
        <v>2515.04</v>
      </c>
      <c r="C1684">
        <v>2525.67</v>
      </c>
      <c r="D1684">
        <v>2499.5700000000002</v>
      </c>
      <c r="E1684" s="2">
        <v>2516.34</v>
      </c>
      <c r="F1684" s="16">
        <v>26310940672</v>
      </c>
      <c r="G1684" s="3">
        <f t="shared" si="260"/>
        <v>-2.0028634998947581E-3</v>
      </c>
      <c r="H1684" s="3">
        <f>1-E1684/MAX(E$2:E1684)</f>
        <v>0.57184713809296939</v>
      </c>
      <c r="I1684" s="2">
        <f t="shared" si="263"/>
        <v>2531.6799999999998</v>
      </c>
      <c r="J1684" s="2">
        <f t="shared" si="266"/>
        <v>2551.4566666666665</v>
      </c>
      <c r="K1684" s="2">
        <f t="shared" si="267"/>
        <v>2570.3441666666668</v>
      </c>
      <c r="L1684" s="2">
        <f t="shared" si="258"/>
        <v>2641.4958333333329</v>
      </c>
      <c r="M1684" s="2">
        <f t="shared" si="259"/>
        <v>2633.1385416666662</v>
      </c>
      <c r="N1684" s="2">
        <f t="shared" si="264"/>
        <v>2614.9928472222223</v>
      </c>
      <c r="O1684" s="4" t="str">
        <f t="shared" si="265"/>
        <v>卖</v>
      </c>
      <c r="P1684" s="4" t="str">
        <f t="shared" si="261"/>
        <v/>
      </c>
      <c r="Q1684" s="3">
        <f>IF(O1683="买",E1684/E1683-1,0)-IF(P1684=1,计算结果!B$17,0)</f>
        <v>0</v>
      </c>
      <c r="R1684" s="2">
        <f t="shared" si="262"/>
        <v>5.6319243818944162</v>
      </c>
      <c r="S1684" s="3">
        <f>1-R1684/MAX(R$2:R1684)</f>
        <v>0.12555171902461904</v>
      </c>
    </row>
    <row r="1685" spans="1:19" x14ac:dyDescent="0.15">
      <c r="A1685" s="1">
        <v>40884</v>
      </c>
      <c r="B1685">
        <v>2517.34</v>
      </c>
      <c r="C1685">
        <v>2534.5300000000002</v>
      </c>
      <c r="D1685">
        <v>2509.7800000000002</v>
      </c>
      <c r="E1685" s="2">
        <v>2528.23</v>
      </c>
      <c r="F1685" s="16">
        <v>23433730048</v>
      </c>
      <c r="G1685" s="3">
        <f t="shared" si="260"/>
        <v>4.7251166376562903E-3</v>
      </c>
      <c r="H1685" s="3">
        <f>1-E1685/MAX(E$2:E1685)</f>
        <v>0.56982406588171242</v>
      </c>
      <c r="I1685" s="2">
        <f t="shared" si="263"/>
        <v>2521.9866666666662</v>
      </c>
      <c r="J1685" s="2">
        <f t="shared" si="266"/>
        <v>2538.0666666666666</v>
      </c>
      <c r="K1685" s="2">
        <f t="shared" si="267"/>
        <v>2563.5558333333333</v>
      </c>
      <c r="L1685" s="2">
        <f t="shared" si="258"/>
        <v>2632.4929166666666</v>
      </c>
      <c r="M1685" s="2">
        <f t="shared" si="259"/>
        <v>2630.1958333333328</v>
      </c>
      <c r="N1685" s="2">
        <f t="shared" si="264"/>
        <v>2608.7481944444444</v>
      </c>
      <c r="O1685" s="4" t="str">
        <f t="shared" si="265"/>
        <v>卖</v>
      </c>
      <c r="P1685" s="4" t="str">
        <f t="shared" si="261"/>
        <v/>
      </c>
      <c r="Q1685" s="3">
        <f>IF(O1684="买",E1685/E1684-1,0)-IF(P1685=1,计算结果!B$17,0)</f>
        <v>0</v>
      </c>
      <c r="R1685" s="2">
        <f t="shared" si="262"/>
        <v>5.6319243818944162</v>
      </c>
      <c r="S1685" s="3">
        <f>1-R1685/MAX(R$2:R1685)</f>
        <v>0.12555171902461904</v>
      </c>
    </row>
    <row r="1686" spans="1:19" x14ac:dyDescent="0.15">
      <c r="A1686" s="1">
        <v>40885</v>
      </c>
      <c r="B1686">
        <v>2525.04</v>
      </c>
      <c r="C1686">
        <v>2549.1</v>
      </c>
      <c r="D1686">
        <v>2494.69</v>
      </c>
      <c r="E1686" s="2">
        <v>2525</v>
      </c>
      <c r="F1686" s="16">
        <v>27843684352</v>
      </c>
      <c r="G1686" s="3">
        <f t="shared" si="260"/>
        <v>-1.2775736384743608E-3</v>
      </c>
      <c r="H1686" s="3">
        <f>1-E1686/MAX(E$2:E1686)</f>
        <v>0.57037364731504803</v>
      </c>
      <c r="I1686" s="2">
        <f t="shared" si="263"/>
        <v>2523.19</v>
      </c>
      <c r="J1686" s="2">
        <f t="shared" si="266"/>
        <v>2538.6466666666665</v>
      </c>
      <c r="K1686" s="2">
        <f t="shared" si="267"/>
        <v>2556.5158333333334</v>
      </c>
      <c r="L1686" s="2">
        <f t="shared" si="258"/>
        <v>2622.5449999999996</v>
      </c>
      <c r="M1686" s="2">
        <f t="shared" si="259"/>
        <v>2628.4058333333328</v>
      </c>
      <c r="N1686" s="2">
        <f t="shared" si="264"/>
        <v>2602.4888888888886</v>
      </c>
      <c r="O1686" s="4" t="str">
        <f t="shared" si="265"/>
        <v>卖</v>
      </c>
      <c r="P1686" s="4" t="str">
        <f t="shared" si="261"/>
        <v/>
      </c>
      <c r="Q1686" s="3">
        <f>IF(O1685="买",E1686/E1685-1,0)-IF(P1686=1,计算结果!B$17,0)</f>
        <v>0</v>
      </c>
      <c r="R1686" s="2">
        <f t="shared" si="262"/>
        <v>5.6319243818944162</v>
      </c>
      <c r="S1686" s="3">
        <f>1-R1686/MAX(R$2:R1686)</f>
        <v>0.12555171902461904</v>
      </c>
    </row>
    <row r="1687" spans="1:19" x14ac:dyDescent="0.15">
      <c r="A1687" s="1">
        <v>40886</v>
      </c>
      <c r="B1687">
        <v>2506.62</v>
      </c>
      <c r="C1687">
        <v>2525.16</v>
      </c>
      <c r="D1687">
        <v>2496.9699999999998</v>
      </c>
      <c r="E1687" s="2">
        <v>2503.46</v>
      </c>
      <c r="F1687" s="16">
        <v>25477242880</v>
      </c>
      <c r="G1687" s="3">
        <f t="shared" si="260"/>
        <v>-8.5306930693068717E-3</v>
      </c>
      <c r="H1687" s="3">
        <f>1-E1687/MAX(E$2:E1687)</f>
        <v>0.57403865786428909</v>
      </c>
      <c r="I1687" s="2">
        <f t="shared" si="263"/>
        <v>2518.8966666666665</v>
      </c>
      <c r="J1687" s="2">
        <f t="shared" si="266"/>
        <v>2525.2883333333334</v>
      </c>
      <c r="K1687" s="2">
        <f t="shared" si="267"/>
        <v>2549.8033333333333</v>
      </c>
      <c r="L1687" s="2">
        <f t="shared" si="258"/>
        <v>2612.8454166666666</v>
      </c>
      <c r="M1687" s="2">
        <f t="shared" si="259"/>
        <v>2625.6054166666663</v>
      </c>
      <c r="N1687" s="2">
        <f t="shared" si="264"/>
        <v>2596.0847222222224</v>
      </c>
      <c r="O1687" s="4" t="str">
        <f t="shared" si="265"/>
        <v>卖</v>
      </c>
      <c r="P1687" s="4" t="str">
        <f t="shared" si="261"/>
        <v/>
      </c>
      <c r="Q1687" s="3">
        <f>IF(O1686="买",E1687/E1686-1,0)-IF(P1687=1,计算结果!B$17,0)</f>
        <v>0</v>
      </c>
      <c r="R1687" s="2">
        <f t="shared" si="262"/>
        <v>5.6319243818944162</v>
      </c>
      <c r="S1687" s="3">
        <f>1-R1687/MAX(R$2:R1687)</f>
        <v>0.12555171902461904</v>
      </c>
    </row>
    <row r="1688" spans="1:19" x14ac:dyDescent="0.15">
      <c r="A1688" s="1">
        <v>40889</v>
      </c>
      <c r="B1688">
        <v>2497.92</v>
      </c>
      <c r="C1688">
        <v>2502.0500000000002</v>
      </c>
      <c r="D1688">
        <v>2476.12</v>
      </c>
      <c r="E1688" s="2">
        <v>2477.69</v>
      </c>
      <c r="F1688" s="16">
        <v>21200443392</v>
      </c>
      <c r="G1688" s="3">
        <f t="shared" si="260"/>
        <v>-1.0293753445231757E-2</v>
      </c>
      <c r="H1688" s="3">
        <f>1-E1688/MAX(E$2:E1688)</f>
        <v>0.5784233988974341</v>
      </c>
      <c r="I1688" s="2">
        <f t="shared" si="263"/>
        <v>2502.0499999999997</v>
      </c>
      <c r="J1688" s="2">
        <f t="shared" si="266"/>
        <v>2512.018333333333</v>
      </c>
      <c r="K1688" s="2">
        <f t="shared" si="267"/>
        <v>2540.5341666666668</v>
      </c>
      <c r="L1688" s="2">
        <f t="shared" si="258"/>
        <v>2602.4279166666661</v>
      </c>
      <c r="M1688" s="2">
        <f t="shared" si="259"/>
        <v>2622.8366666666666</v>
      </c>
      <c r="N1688" s="2">
        <f t="shared" si="264"/>
        <v>2588.5995833333332</v>
      </c>
      <c r="O1688" s="4" t="str">
        <f t="shared" si="265"/>
        <v>卖</v>
      </c>
      <c r="P1688" s="4" t="str">
        <f t="shared" si="261"/>
        <v/>
      </c>
      <c r="Q1688" s="3">
        <f>IF(O1687="买",E1688/E1687-1,0)-IF(P1688=1,计算结果!B$17,0)</f>
        <v>0</v>
      </c>
      <c r="R1688" s="2">
        <f t="shared" si="262"/>
        <v>5.6319243818944162</v>
      </c>
      <c r="S1688" s="3">
        <f>1-R1688/MAX(R$2:R1688)</f>
        <v>0.12555171902461904</v>
      </c>
    </row>
    <row r="1689" spans="1:19" x14ac:dyDescent="0.15">
      <c r="A1689" s="1">
        <v>40890</v>
      </c>
      <c r="B1689">
        <v>2467.02</v>
      </c>
      <c r="C1689">
        <v>2472.66</v>
      </c>
      <c r="D1689">
        <v>2418.67</v>
      </c>
      <c r="E1689" s="2">
        <v>2421.9299999999998</v>
      </c>
      <c r="F1689" s="16">
        <v>33269153792</v>
      </c>
      <c r="G1689" s="3">
        <f t="shared" si="260"/>
        <v>-2.2504833130859936E-2</v>
      </c>
      <c r="H1689" s="3">
        <f>1-E1689/MAX(E$2:E1689)</f>
        <v>0.58791090995712247</v>
      </c>
      <c r="I1689" s="2">
        <f t="shared" si="263"/>
        <v>2467.6933333333332</v>
      </c>
      <c r="J1689" s="2">
        <f t="shared" si="266"/>
        <v>2495.4416666666666</v>
      </c>
      <c r="K1689" s="2">
        <f t="shared" si="267"/>
        <v>2528.1974999999998</v>
      </c>
      <c r="L1689" s="2">
        <f t="shared" si="258"/>
        <v>2588.6895833333333</v>
      </c>
      <c r="M1689" s="2">
        <f t="shared" si="259"/>
        <v>2619.3729166666667</v>
      </c>
      <c r="N1689" s="2">
        <f t="shared" si="264"/>
        <v>2578.7533333333336</v>
      </c>
      <c r="O1689" s="4" t="str">
        <f t="shared" si="265"/>
        <v>卖</v>
      </c>
      <c r="P1689" s="4" t="str">
        <f t="shared" si="261"/>
        <v/>
      </c>
      <c r="Q1689" s="3">
        <f>IF(O1688="买",E1689/E1688-1,0)-IF(P1689=1,计算结果!B$17,0)</f>
        <v>0</v>
      </c>
      <c r="R1689" s="2">
        <f t="shared" si="262"/>
        <v>5.6319243818944162</v>
      </c>
      <c r="S1689" s="3">
        <f>1-R1689/MAX(R$2:R1689)</f>
        <v>0.12555171902461904</v>
      </c>
    </row>
    <row r="1690" spans="1:19" x14ac:dyDescent="0.15">
      <c r="A1690" s="1">
        <v>40891</v>
      </c>
      <c r="B1690">
        <v>2415.94</v>
      </c>
      <c r="C1690">
        <v>2433.5500000000002</v>
      </c>
      <c r="D1690">
        <v>2392.3000000000002</v>
      </c>
      <c r="E1690" s="2">
        <v>2397.48</v>
      </c>
      <c r="F1690" s="16">
        <v>23753607168</v>
      </c>
      <c r="G1690" s="3">
        <f t="shared" si="260"/>
        <v>-1.0095254610992033E-2</v>
      </c>
      <c r="H1690" s="3">
        <f>1-E1690/MAX(E$2:E1690)</f>
        <v>0.59207105424351725</v>
      </c>
      <c r="I1690" s="2">
        <f t="shared" si="263"/>
        <v>2432.3666666666668</v>
      </c>
      <c r="J1690" s="2">
        <f t="shared" si="266"/>
        <v>2475.6316666666667</v>
      </c>
      <c r="K1690" s="2">
        <f t="shared" si="267"/>
        <v>2513.5441666666666</v>
      </c>
      <c r="L1690" s="2">
        <f t="shared" ref="L1690:L1753" si="268">AVERAGE(E1667:E1690)</f>
        <v>2576.1016666666669</v>
      </c>
      <c r="M1690" s="2">
        <f t="shared" si="259"/>
        <v>2615.5422916666662</v>
      </c>
      <c r="N1690" s="2">
        <f t="shared" si="264"/>
        <v>2568.3960416666669</v>
      </c>
      <c r="O1690" s="4" t="str">
        <f t="shared" si="265"/>
        <v>卖</v>
      </c>
      <c r="P1690" s="4" t="str">
        <f t="shared" si="261"/>
        <v/>
      </c>
      <c r="Q1690" s="3">
        <f>IF(O1689="买",E1690/E1689-1,0)-IF(P1690=1,计算结果!B$17,0)</f>
        <v>0</v>
      </c>
      <c r="R1690" s="2">
        <f t="shared" si="262"/>
        <v>5.6319243818944162</v>
      </c>
      <c r="S1690" s="3">
        <f>1-R1690/MAX(R$2:R1690)</f>
        <v>0.12555171902461904</v>
      </c>
    </row>
    <row r="1691" spans="1:19" x14ac:dyDescent="0.15">
      <c r="A1691" s="1">
        <v>40892</v>
      </c>
      <c r="B1691">
        <v>2382.44</v>
      </c>
      <c r="C1691">
        <v>2384.4699999999998</v>
      </c>
      <c r="D1691">
        <v>2340.4499999999998</v>
      </c>
      <c r="E1691" s="2">
        <v>2340.79</v>
      </c>
      <c r="F1691" s="16">
        <v>33900402688</v>
      </c>
      <c r="G1691" s="3">
        <f t="shared" si="260"/>
        <v>-2.3645661277674868E-2</v>
      </c>
      <c r="H1691" s="3">
        <f>1-E1691/MAX(E$2:E1691)</f>
        <v>0.60171680392023408</v>
      </c>
      <c r="I1691" s="2">
        <f t="shared" si="263"/>
        <v>2386.7333333333331</v>
      </c>
      <c r="J1691" s="2">
        <f t="shared" si="266"/>
        <v>2444.3916666666664</v>
      </c>
      <c r="K1691" s="2">
        <f t="shared" si="267"/>
        <v>2491.2291666666665</v>
      </c>
      <c r="L1691" s="2">
        <f t="shared" si="268"/>
        <v>2561.342916666667</v>
      </c>
      <c r="M1691" s="2">
        <f t="shared" si="259"/>
        <v>2611.0362499999997</v>
      </c>
      <c r="N1691" s="2">
        <f t="shared" si="264"/>
        <v>2554.536111111111</v>
      </c>
      <c r="O1691" s="4" t="str">
        <f t="shared" si="265"/>
        <v>卖</v>
      </c>
      <c r="P1691" s="4" t="str">
        <f t="shared" si="261"/>
        <v/>
      </c>
      <c r="Q1691" s="3">
        <f>IF(O1690="买",E1691/E1690-1,0)-IF(P1691=1,计算结果!B$17,0)</f>
        <v>0</v>
      </c>
      <c r="R1691" s="2">
        <f t="shared" si="262"/>
        <v>5.6319243818944162</v>
      </c>
      <c r="S1691" s="3">
        <f>1-R1691/MAX(R$2:R1691)</f>
        <v>0.12555171902461904</v>
      </c>
    </row>
    <row r="1692" spans="1:19" x14ac:dyDescent="0.15">
      <c r="A1692" s="1">
        <v>40893</v>
      </c>
      <c r="B1692">
        <v>2339.98</v>
      </c>
      <c r="C1692">
        <v>2390.38</v>
      </c>
      <c r="D1692">
        <v>2332.14</v>
      </c>
      <c r="E1692" s="2">
        <v>2390.13</v>
      </c>
      <c r="F1692" s="16">
        <v>33652058112</v>
      </c>
      <c r="G1692" s="3">
        <f t="shared" si="260"/>
        <v>2.1078353889071755E-2</v>
      </c>
      <c r="H1692" s="3">
        <f>1-E1692/MAX(E$2:E1692)</f>
        <v>0.5933216497651943</v>
      </c>
      <c r="I1692" s="2">
        <f t="shared" si="263"/>
        <v>2376.1333333333337</v>
      </c>
      <c r="J1692" s="2">
        <f t="shared" si="266"/>
        <v>2421.9133333333334</v>
      </c>
      <c r="K1692" s="2">
        <f t="shared" si="267"/>
        <v>2480.2800000000002</v>
      </c>
      <c r="L1692" s="2">
        <f t="shared" si="268"/>
        <v>2546.34</v>
      </c>
      <c r="M1692" s="2">
        <f t="shared" si="259"/>
        <v>2607.6641666666665</v>
      </c>
      <c r="N1692" s="2">
        <f t="shared" si="264"/>
        <v>2544.7613888888891</v>
      </c>
      <c r="O1692" s="4" t="str">
        <f t="shared" si="265"/>
        <v>卖</v>
      </c>
      <c r="P1692" s="4" t="str">
        <f t="shared" si="261"/>
        <v/>
      </c>
      <c r="Q1692" s="3">
        <f>IF(O1691="买",E1692/E1691-1,0)-IF(P1692=1,计算结果!B$17,0)</f>
        <v>0</v>
      </c>
      <c r="R1692" s="2">
        <f t="shared" si="262"/>
        <v>5.6319243818944162</v>
      </c>
      <c r="S1692" s="3">
        <f>1-R1692/MAX(R$2:R1692)</f>
        <v>0.12555171902461904</v>
      </c>
    </row>
    <row r="1693" spans="1:19" x14ac:dyDescent="0.15">
      <c r="A1693" s="1">
        <v>40896</v>
      </c>
      <c r="B1693">
        <v>2370.42</v>
      </c>
      <c r="C1693">
        <v>2387.89</v>
      </c>
      <c r="D1693">
        <v>2321.66</v>
      </c>
      <c r="E1693" s="2">
        <v>2384.41</v>
      </c>
      <c r="F1693" s="16">
        <v>33711370240</v>
      </c>
      <c r="G1693" s="3">
        <f t="shared" si="260"/>
        <v>-2.39317526661742E-3</v>
      </c>
      <c r="H1693" s="3">
        <f>1-E1693/MAX(E$2:E1693)</f>
        <v>0.59429490233444504</v>
      </c>
      <c r="I1693" s="2">
        <f t="shared" si="263"/>
        <v>2371.7766666666666</v>
      </c>
      <c r="J1693" s="2">
        <f t="shared" si="266"/>
        <v>2402.0716666666667</v>
      </c>
      <c r="K1693" s="2">
        <f t="shared" si="267"/>
        <v>2463.6799999999998</v>
      </c>
      <c r="L1693" s="2">
        <f t="shared" si="268"/>
        <v>2531.3287500000006</v>
      </c>
      <c r="M1693" s="2">
        <f t="shared" si="259"/>
        <v>2602.2402083333336</v>
      </c>
      <c r="N1693" s="2">
        <f t="shared" si="264"/>
        <v>2532.416319444445</v>
      </c>
      <c r="O1693" s="4" t="str">
        <f t="shared" si="265"/>
        <v>卖</v>
      </c>
      <c r="P1693" s="4" t="str">
        <f t="shared" si="261"/>
        <v/>
      </c>
      <c r="Q1693" s="3">
        <f>IF(O1692="买",E1693/E1692-1,0)-IF(P1693=1,计算结果!B$17,0)</f>
        <v>0</v>
      </c>
      <c r="R1693" s="2">
        <f t="shared" si="262"/>
        <v>5.6319243818944162</v>
      </c>
      <c r="S1693" s="3">
        <f>1-R1693/MAX(R$2:R1693)</f>
        <v>0.12555171902461904</v>
      </c>
    </row>
    <row r="1694" spans="1:19" x14ac:dyDescent="0.15">
      <c r="A1694" s="1">
        <v>40897</v>
      </c>
      <c r="B1694">
        <v>2376.71</v>
      </c>
      <c r="C1694">
        <v>2412.5700000000002</v>
      </c>
      <c r="D1694">
        <v>2373.86</v>
      </c>
      <c r="E1694" s="2">
        <v>2377.0700000000002</v>
      </c>
      <c r="F1694" s="16">
        <v>29967659008</v>
      </c>
      <c r="G1694" s="3">
        <f t="shared" si="260"/>
        <v>-3.0783296496825763E-3</v>
      </c>
      <c r="H1694" s="3">
        <f>1-E1694/MAX(E$2:E1694)</f>
        <v>0.59554379636561627</v>
      </c>
      <c r="I1694" s="2">
        <f t="shared" si="263"/>
        <v>2383.8700000000003</v>
      </c>
      <c r="J1694" s="2">
        <f t="shared" si="266"/>
        <v>2385.3016666666667</v>
      </c>
      <c r="K1694" s="2">
        <f t="shared" si="267"/>
        <v>2448.66</v>
      </c>
      <c r="L1694" s="2">
        <f t="shared" si="268"/>
        <v>2519.1183333333342</v>
      </c>
      <c r="M1694" s="2">
        <f t="shared" si="259"/>
        <v>2596.291666666667</v>
      </c>
      <c r="N1694" s="2">
        <f t="shared" si="264"/>
        <v>2521.356666666667</v>
      </c>
      <c r="O1694" s="4" t="str">
        <f t="shared" si="265"/>
        <v>卖</v>
      </c>
      <c r="P1694" s="4" t="str">
        <f t="shared" si="261"/>
        <v/>
      </c>
      <c r="Q1694" s="3">
        <f>IF(O1693="买",E1694/E1693-1,0)-IF(P1694=1,计算结果!B$17,0)</f>
        <v>0</v>
      </c>
      <c r="R1694" s="2">
        <f t="shared" si="262"/>
        <v>5.6319243818944162</v>
      </c>
      <c r="S1694" s="3">
        <f>1-R1694/MAX(R$2:R1694)</f>
        <v>0.12555171902461904</v>
      </c>
    </row>
    <row r="1695" spans="1:19" x14ac:dyDescent="0.15">
      <c r="A1695" s="1">
        <v>40898</v>
      </c>
      <c r="B1695">
        <v>2397.2800000000002</v>
      </c>
      <c r="C1695">
        <v>2404.7800000000002</v>
      </c>
      <c r="D1695">
        <v>2337.69</v>
      </c>
      <c r="E1695" s="2">
        <v>2339.11</v>
      </c>
      <c r="F1695" s="16">
        <v>30917838848</v>
      </c>
      <c r="G1695" s="3">
        <f t="shared" si="260"/>
        <v>-1.5969239441833816E-2</v>
      </c>
      <c r="H1695" s="3">
        <f>1-E1695/MAX(E$2:E1695)</f>
        <v>0.60200265432518885</v>
      </c>
      <c r="I1695" s="2">
        <f t="shared" si="263"/>
        <v>2366.8633333333332</v>
      </c>
      <c r="J1695" s="2">
        <f t="shared" si="266"/>
        <v>2371.4983333333334</v>
      </c>
      <c r="K1695" s="2">
        <f t="shared" si="267"/>
        <v>2433.4700000000003</v>
      </c>
      <c r="L1695" s="2">
        <f t="shared" si="268"/>
        <v>2505.6637500000006</v>
      </c>
      <c r="M1695" s="2">
        <f t="shared" si="259"/>
        <v>2589.7360416666666</v>
      </c>
      <c r="N1695" s="2">
        <f t="shared" si="264"/>
        <v>2509.6232638888891</v>
      </c>
      <c r="O1695" s="4" t="str">
        <f t="shared" si="265"/>
        <v>卖</v>
      </c>
      <c r="P1695" s="4" t="str">
        <f t="shared" si="261"/>
        <v/>
      </c>
      <c r="Q1695" s="3">
        <f>IF(O1694="买",E1695/E1694-1,0)-IF(P1695=1,计算结果!B$17,0)</f>
        <v>0</v>
      </c>
      <c r="R1695" s="2">
        <f t="shared" si="262"/>
        <v>5.6319243818944162</v>
      </c>
      <c r="S1695" s="3">
        <f>1-R1695/MAX(R$2:R1695)</f>
        <v>0.12555171902461904</v>
      </c>
    </row>
    <row r="1696" spans="1:19" x14ac:dyDescent="0.15">
      <c r="A1696" s="1">
        <v>40899</v>
      </c>
      <c r="B1696">
        <v>2325.27</v>
      </c>
      <c r="C1696">
        <v>2358.4699999999998</v>
      </c>
      <c r="D1696">
        <v>2294.61</v>
      </c>
      <c r="E1696" s="2">
        <v>2341.34</v>
      </c>
      <c r="F1696" s="16">
        <v>31845455872</v>
      </c>
      <c r="G1696" s="3">
        <f t="shared" si="260"/>
        <v>9.5335405346475E-4</v>
      </c>
      <c r="H1696" s="3">
        <f>1-E1696/MAX(E$2:E1696)</f>
        <v>0.60162322194242157</v>
      </c>
      <c r="I1696" s="2">
        <f t="shared" si="263"/>
        <v>2352.5066666666667</v>
      </c>
      <c r="J1696" s="2">
        <f t="shared" si="266"/>
        <v>2362.1416666666669</v>
      </c>
      <c r="K1696" s="2">
        <f t="shared" si="267"/>
        <v>2418.8866666666668</v>
      </c>
      <c r="L1696" s="2">
        <f t="shared" si="268"/>
        <v>2494.615416666667</v>
      </c>
      <c r="M1696" s="2">
        <f t="shared" si="259"/>
        <v>2582.9524999999999</v>
      </c>
      <c r="N1696" s="2">
        <f t="shared" si="264"/>
        <v>2498.8181944444445</v>
      </c>
      <c r="O1696" s="4" t="str">
        <f t="shared" si="265"/>
        <v>卖</v>
      </c>
      <c r="P1696" s="4" t="str">
        <f t="shared" si="261"/>
        <v/>
      </c>
      <c r="Q1696" s="3">
        <f>IF(O1695="买",E1696/E1695-1,0)-IF(P1696=1,计算结果!B$17,0)</f>
        <v>0</v>
      </c>
      <c r="R1696" s="2">
        <f t="shared" si="262"/>
        <v>5.6319243818944162</v>
      </c>
      <c r="S1696" s="3">
        <f>1-R1696/MAX(R$2:R1696)</f>
        <v>0.12555171902461904</v>
      </c>
    </row>
    <row r="1697" spans="1:19" x14ac:dyDescent="0.15">
      <c r="A1697" s="1">
        <v>40900</v>
      </c>
      <c r="B1697">
        <v>2337.38</v>
      </c>
      <c r="C1697">
        <v>2382.71</v>
      </c>
      <c r="D1697">
        <v>2331.96</v>
      </c>
      <c r="E1697" s="2">
        <v>2359.16</v>
      </c>
      <c r="F1697" s="16">
        <v>29910296576</v>
      </c>
      <c r="G1697" s="3">
        <f t="shared" si="260"/>
        <v>7.6110261645039312E-3</v>
      </c>
      <c r="H1697" s="3">
        <f>1-E1697/MAX(E$2:E1697)</f>
        <v>0.59859116586129457</v>
      </c>
      <c r="I1697" s="2">
        <f t="shared" si="263"/>
        <v>2346.5366666666669</v>
      </c>
      <c r="J1697" s="2">
        <f t="shared" si="266"/>
        <v>2365.2033333333334</v>
      </c>
      <c r="K1697" s="2">
        <f t="shared" si="267"/>
        <v>2404.7975000000001</v>
      </c>
      <c r="L1697" s="2">
        <f t="shared" si="268"/>
        <v>2484.1766666666667</v>
      </c>
      <c r="M1697" s="2">
        <f t="shared" si="259"/>
        <v>2578.0972916666669</v>
      </c>
      <c r="N1697" s="2">
        <f t="shared" si="264"/>
        <v>2489.0238194444446</v>
      </c>
      <c r="O1697" s="4" t="str">
        <f t="shared" si="265"/>
        <v>卖</v>
      </c>
      <c r="P1697" s="4" t="str">
        <f t="shared" si="261"/>
        <v/>
      </c>
      <c r="Q1697" s="3">
        <f>IF(O1696="买",E1697/E1696-1,0)-IF(P1697=1,计算结果!B$17,0)</f>
        <v>0</v>
      </c>
      <c r="R1697" s="2">
        <f t="shared" si="262"/>
        <v>5.6319243818944162</v>
      </c>
      <c r="S1697" s="3">
        <f>1-R1697/MAX(R$2:R1697)</f>
        <v>0.12555171902461904</v>
      </c>
    </row>
    <row r="1698" spans="1:19" x14ac:dyDescent="0.15">
      <c r="A1698" s="1">
        <v>40903</v>
      </c>
      <c r="B1698">
        <v>2345.56</v>
      </c>
      <c r="C1698">
        <v>2369.8200000000002</v>
      </c>
      <c r="D1698">
        <v>2334.79</v>
      </c>
      <c r="E1698" s="2">
        <v>2335.6999999999998</v>
      </c>
      <c r="F1698" s="16">
        <v>25033052160</v>
      </c>
      <c r="G1698" s="3">
        <f t="shared" si="260"/>
        <v>-9.9442174333237432E-3</v>
      </c>
      <c r="H1698" s="3">
        <f>1-E1698/MAX(E$2:E1698)</f>
        <v>0.60258286258762683</v>
      </c>
      <c r="I1698" s="2">
        <f t="shared" si="263"/>
        <v>2345.4</v>
      </c>
      <c r="J1698" s="2">
        <f t="shared" si="266"/>
        <v>2356.1316666666667</v>
      </c>
      <c r="K1698" s="2">
        <f t="shared" si="267"/>
        <v>2389.0225</v>
      </c>
      <c r="L1698" s="2">
        <f t="shared" si="268"/>
        <v>2472.7691666666669</v>
      </c>
      <c r="M1698" s="2">
        <f t="shared" si="259"/>
        <v>2572.943541666667</v>
      </c>
      <c r="N1698" s="2">
        <f t="shared" si="264"/>
        <v>2478.2450694444447</v>
      </c>
      <c r="O1698" s="4" t="str">
        <f t="shared" si="265"/>
        <v>卖</v>
      </c>
      <c r="P1698" s="4" t="str">
        <f t="shared" si="261"/>
        <v/>
      </c>
      <c r="Q1698" s="3">
        <f>IF(O1697="买",E1698/E1697-1,0)-IF(P1698=1,计算结果!B$17,0)</f>
        <v>0</v>
      </c>
      <c r="R1698" s="2">
        <f t="shared" si="262"/>
        <v>5.6319243818944162</v>
      </c>
      <c r="S1698" s="3">
        <f>1-R1698/MAX(R$2:R1698)</f>
        <v>0.12555171902461904</v>
      </c>
    </row>
    <row r="1699" spans="1:19" x14ac:dyDescent="0.15">
      <c r="A1699" s="1">
        <v>40904</v>
      </c>
      <c r="B1699">
        <v>2332.83</v>
      </c>
      <c r="C1699">
        <v>2346.38</v>
      </c>
      <c r="D1699">
        <v>2302.41</v>
      </c>
      <c r="E1699" s="2">
        <v>2305.04</v>
      </c>
      <c r="F1699" s="16">
        <v>26777020416</v>
      </c>
      <c r="G1699" s="3">
        <f t="shared" si="260"/>
        <v>-1.3126685790127102E-2</v>
      </c>
      <c r="H1699" s="3">
        <f>1-E1699/MAX(E$2:E1699)</f>
        <v>0.6077996324780508</v>
      </c>
      <c r="I1699" s="2">
        <f t="shared" si="263"/>
        <v>2333.2999999999997</v>
      </c>
      <c r="J1699" s="2">
        <f t="shared" si="266"/>
        <v>2342.9033333333336</v>
      </c>
      <c r="K1699" s="2">
        <f t="shared" si="267"/>
        <v>2372.4875000000002</v>
      </c>
      <c r="L1699" s="2">
        <f t="shared" si="268"/>
        <v>2461.1454166666672</v>
      </c>
      <c r="M1699" s="2">
        <f t="shared" si="259"/>
        <v>2568.4541666666669</v>
      </c>
      <c r="N1699" s="2">
        <f t="shared" si="264"/>
        <v>2467.3623611111111</v>
      </c>
      <c r="O1699" s="4" t="str">
        <f t="shared" si="265"/>
        <v>卖</v>
      </c>
      <c r="P1699" s="4" t="str">
        <f t="shared" si="261"/>
        <v/>
      </c>
      <c r="Q1699" s="3">
        <f>IF(O1698="买",E1699/E1698-1,0)-IF(P1699=1,计算结果!B$17,0)</f>
        <v>0</v>
      </c>
      <c r="R1699" s="2">
        <f t="shared" si="262"/>
        <v>5.6319243818944162</v>
      </c>
      <c r="S1699" s="3">
        <f>1-R1699/MAX(R$2:R1699)</f>
        <v>0.12555171902461904</v>
      </c>
    </row>
    <row r="1700" spans="1:19" x14ac:dyDescent="0.15">
      <c r="A1700" s="1">
        <v>40905</v>
      </c>
      <c r="B1700">
        <v>2295.87</v>
      </c>
      <c r="C1700">
        <v>2309.65</v>
      </c>
      <c r="D1700">
        <v>2267.11</v>
      </c>
      <c r="E1700" s="2">
        <v>2307.9299999999998</v>
      </c>
      <c r="F1700" s="16">
        <v>28839274496</v>
      </c>
      <c r="G1700" s="3">
        <f t="shared" si="260"/>
        <v>1.2537743379723576E-3</v>
      </c>
      <c r="H1700" s="3">
        <f>1-E1700/MAX(E$2:E1700)</f>
        <v>0.60730790172190841</v>
      </c>
      <c r="I1700" s="2">
        <f t="shared" si="263"/>
        <v>2316.2233333333334</v>
      </c>
      <c r="J1700" s="2">
        <f t="shared" si="266"/>
        <v>2331.3800000000006</v>
      </c>
      <c r="K1700" s="2">
        <f t="shared" si="267"/>
        <v>2358.3408333333332</v>
      </c>
      <c r="L1700" s="2">
        <f t="shared" si="268"/>
        <v>2449.4375</v>
      </c>
      <c r="M1700" s="2">
        <f t="shared" si="259"/>
        <v>2564.2885416666663</v>
      </c>
      <c r="N1700" s="2">
        <f t="shared" si="264"/>
        <v>2457.3556250000001</v>
      </c>
      <c r="O1700" s="4" t="str">
        <f t="shared" si="265"/>
        <v>卖</v>
      </c>
      <c r="P1700" s="4" t="str">
        <f t="shared" si="261"/>
        <v/>
      </c>
      <c r="Q1700" s="3">
        <f>IF(O1699="买",E1700/E1699-1,0)-IF(P1700=1,计算结果!B$17,0)</f>
        <v>0</v>
      </c>
      <c r="R1700" s="2">
        <f t="shared" si="262"/>
        <v>5.6319243818944162</v>
      </c>
      <c r="S1700" s="3">
        <f>1-R1700/MAX(R$2:R1700)</f>
        <v>0.12555171902461904</v>
      </c>
    </row>
    <row r="1701" spans="1:19" x14ac:dyDescent="0.15">
      <c r="A1701" s="1">
        <v>40906</v>
      </c>
      <c r="B1701">
        <v>2297.29</v>
      </c>
      <c r="C1701">
        <v>2323.4899999999998</v>
      </c>
      <c r="D1701">
        <v>2293.87</v>
      </c>
      <c r="E1701" s="2">
        <v>2311.36</v>
      </c>
      <c r="F1701" s="16">
        <v>26868224000</v>
      </c>
      <c r="G1701" s="3">
        <f t="shared" si="260"/>
        <v>1.4861802567669447E-3</v>
      </c>
      <c r="H1701" s="3">
        <f>1-E1701/MAX(E$2:E1701)</f>
        <v>0.60672429047845911</v>
      </c>
      <c r="I1701" s="2">
        <f t="shared" si="263"/>
        <v>2308.11</v>
      </c>
      <c r="J1701" s="2">
        <f t="shared" si="266"/>
        <v>2326.7550000000001</v>
      </c>
      <c r="K1701" s="2">
        <f t="shared" si="267"/>
        <v>2349.126666666667</v>
      </c>
      <c r="L1701" s="2">
        <f t="shared" si="268"/>
        <v>2438.6620833333332</v>
      </c>
      <c r="M1701" s="2">
        <f t="shared" si="259"/>
        <v>2558.76125</v>
      </c>
      <c r="N1701" s="2">
        <f t="shared" si="264"/>
        <v>2448.85</v>
      </c>
      <c r="O1701" s="4" t="str">
        <f t="shared" si="265"/>
        <v>卖</v>
      </c>
      <c r="P1701" s="4" t="str">
        <f t="shared" si="261"/>
        <v/>
      </c>
      <c r="Q1701" s="3">
        <f>IF(O1700="买",E1701/E1700-1,0)-IF(P1701=1,计算结果!B$17,0)</f>
        <v>0</v>
      </c>
      <c r="R1701" s="2">
        <f t="shared" si="262"/>
        <v>5.6319243818944162</v>
      </c>
      <c r="S1701" s="3">
        <f>1-R1701/MAX(R$2:R1701)</f>
        <v>0.12555171902461904</v>
      </c>
    </row>
    <row r="1702" spans="1:19" x14ac:dyDescent="0.15">
      <c r="A1702" s="1">
        <v>40907</v>
      </c>
      <c r="B1702">
        <v>2318.67</v>
      </c>
      <c r="C1702">
        <v>2349.0300000000002</v>
      </c>
      <c r="D1702">
        <v>2318.67</v>
      </c>
      <c r="E1702" s="2">
        <v>2345.7399999999998</v>
      </c>
      <c r="F1702" s="16">
        <v>32362649600</v>
      </c>
      <c r="G1702" s="3">
        <f t="shared" si="260"/>
        <v>1.4874359684341476E-2</v>
      </c>
      <c r="H1702" s="3">
        <f>1-E1702/MAX(E$2:E1702)</f>
        <v>0.60087456611992107</v>
      </c>
      <c r="I1702" s="2">
        <f t="shared" si="263"/>
        <v>2321.6766666666667</v>
      </c>
      <c r="J1702" s="2">
        <f t="shared" si="266"/>
        <v>2327.4883333333332</v>
      </c>
      <c r="K1702" s="2">
        <f t="shared" si="267"/>
        <v>2344.8150000000005</v>
      </c>
      <c r="L1702" s="2">
        <f t="shared" si="268"/>
        <v>2429.1795833333335</v>
      </c>
      <c r="M1702" s="2">
        <f t="shared" si="259"/>
        <v>2552.9343750000003</v>
      </c>
      <c r="N1702" s="2">
        <f t="shared" si="264"/>
        <v>2442.309652777778</v>
      </c>
      <c r="O1702" s="4" t="str">
        <f t="shared" si="265"/>
        <v>卖</v>
      </c>
      <c r="P1702" s="4" t="str">
        <f t="shared" si="261"/>
        <v/>
      </c>
      <c r="Q1702" s="3">
        <f>IF(O1701="买",E1702/E1701-1,0)-IF(P1702=1,计算结果!B$17,0)</f>
        <v>0</v>
      </c>
      <c r="R1702" s="2">
        <f t="shared" si="262"/>
        <v>5.6319243818944162</v>
      </c>
      <c r="S1702" s="3">
        <f>1-R1702/MAX(R$2:R1702)</f>
        <v>0.12555171902461904</v>
      </c>
    </row>
    <row r="1703" spans="1:19" x14ac:dyDescent="0.15">
      <c r="A1703" s="1">
        <v>40912</v>
      </c>
      <c r="B1703">
        <v>2361.5</v>
      </c>
      <c r="C1703">
        <v>2365.9899999999998</v>
      </c>
      <c r="D1703">
        <v>2298.3000000000002</v>
      </c>
      <c r="E1703" s="2">
        <v>2298.75</v>
      </c>
      <c r="F1703" s="16">
        <v>32572551168</v>
      </c>
      <c r="G1703" s="3">
        <f t="shared" si="260"/>
        <v>-2.0032058113857332E-2</v>
      </c>
      <c r="H1703" s="3">
        <f>1-E1703/MAX(E$2:E1703)</f>
        <v>0.60886987000612536</v>
      </c>
      <c r="I1703" s="2">
        <f t="shared" si="263"/>
        <v>2318.6166666666668</v>
      </c>
      <c r="J1703" s="2">
        <f t="shared" si="266"/>
        <v>2317.42</v>
      </c>
      <c r="K1703" s="2">
        <f t="shared" si="267"/>
        <v>2341.311666666667</v>
      </c>
      <c r="L1703" s="2">
        <f t="shared" si="268"/>
        <v>2416.2704166666667</v>
      </c>
      <c r="M1703" s="2">
        <f t="shared" si="259"/>
        <v>2545.5822916666666</v>
      </c>
      <c r="N1703" s="2">
        <f t="shared" si="264"/>
        <v>2434.3881249999999</v>
      </c>
      <c r="O1703" s="4" t="str">
        <f t="shared" si="265"/>
        <v>卖</v>
      </c>
      <c r="P1703" s="4" t="str">
        <f t="shared" si="261"/>
        <v/>
      </c>
      <c r="Q1703" s="3">
        <f>IF(O1702="买",E1703/E1702-1,0)-IF(P1703=1,计算结果!B$17,0)</f>
        <v>0</v>
      </c>
      <c r="R1703" s="2">
        <f t="shared" si="262"/>
        <v>5.6319243818944162</v>
      </c>
      <c r="S1703" s="3">
        <f>1-R1703/MAX(R$2:R1703)</f>
        <v>0.12555171902461904</v>
      </c>
    </row>
    <row r="1704" spans="1:19" x14ac:dyDescent="0.15">
      <c r="A1704" s="1">
        <v>40913</v>
      </c>
      <c r="B1704">
        <v>2290.7800000000002</v>
      </c>
      <c r="C1704">
        <v>2316.66</v>
      </c>
      <c r="D1704">
        <v>2272.15</v>
      </c>
      <c r="E1704" s="2">
        <v>2276.39</v>
      </c>
      <c r="F1704" s="16">
        <v>37635272704</v>
      </c>
      <c r="G1704" s="3">
        <f t="shared" si="260"/>
        <v>-9.7270255573681519E-3</v>
      </c>
      <c r="H1704" s="3">
        <f>1-E1704/MAX(E$2:E1704)</f>
        <v>0.61267440277683249</v>
      </c>
      <c r="I1704" s="2">
        <f t="shared" si="263"/>
        <v>2306.9599999999996</v>
      </c>
      <c r="J1704" s="2">
        <f t="shared" si="266"/>
        <v>2307.5349999999999</v>
      </c>
      <c r="K1704" s="2">
        <f t="shared" si="267"/>
        <v>2331.8333333333335</v>
      </c>
      <c r="L1704" s="2">
        <f t="shared" si="268"/>
        <v>2406.0566666666668</v>
      </c>
      <c r="M1704" s="2">
        <f t="shared" si="259"/>
        <v>2537.6429166666662</v>
      </c>
      <c r="N1704" s="2">
        <f t="shared" si="264"/>
        <v>2425.1776388888889</v>
      </c>
      <c r="O1704" s="4" t="str">
        <f t="shared" si="265"/>
        <v>卖</v>
      </c>
      <c r="P1704" s="4" t="str">
        <f t="shared" si="261"/>
        <v/>
      </c>
      <c r="Q1704" s="3">
        <f>IF(O1703="买",E1704/E1703-1,0)-IF(P1704=1,计算结果!B$17,0)</f>
        <v>0</v>
      </c>
      <c r="R1704" s="2">
        <f t="shared" si="262"/>
        <v>5.6319243818944162</v>
      </c>
      <c r="S1704" s="3">
        <f>1-R1704/MAX(R$2:R1704)</f>
        <v>0.12555171902461904</v>
      </c>
    </row>
    <row r="1705" spans="1:19" x14ac:dyDescent="0.15">
      <c r="A1705" s="1">
        <v>40914</v>
      </c>
      <c r="B1705">
        <v>2274.35</v>
      </c>
      <c r="C1705">
        <v>2291.89</v>
      </c>
      <c r="D1705">
        <v>2254.5700000000002</v>
      </c>
      <c r="E1705" s="2">
        <v>2290.6</v>
      </c>
      <c r="F1705" s="16">
        <v>31079362560</v>
      </c>
      <c r="G1705" s="3">
        <f t="shared" si="260"/>
        <v>6.2423398451056933E-3</v>
      </c>
      <c r="H1705" s="3">
        <f>1-E1705/MAX(E$2:E1705)</f>
        <v>0.61025658476825706</v>
      </c>
      <c r="I1705" s="2">
        <f t="shared" si="263"/>
        <v>2288.58</v>
      </c>
      <c r="J1705" s="2">
        <f t="shared" si="266"/>
        <v>2305.1283333333331</v>
      </c>
      <c r="K1705" s="2">
        <f t="shared" si="267"/>
        <v>2324.0158333333334</v>
      </c>
      <c r="L1705" s="2">
        <f t="shared" si="268"/>
        <v>2393.8479166666662</v>
      </c>
      <c r="M1705" s="2">
        <f t="shared" si="259"/>
        <v>2528.9258333333332</v>
      </c>
      <c r="N1705" s="2">
        <f t="shared" si="264"/>
        <v>2415.5965277777777</v>
      </c>
      <c r="O1705" s="4" t="str">
        <f t="shared" si="265"/>
        <v>卖</v>
      </c>
      <c r="P1705" s="4" t="str">
        <f t="shared" si="261"/>
        <v/>
      </c>
      <c r="Q1705" s="3">
        <f>IF(O1704="买",E1705/E1704-1,0)-IF(P1705=1,计算结果!B$17,0)</f>
        <v>0</v>
      </c>
      <c r="R1705" s="2">
        <f t="shared" si="262"/>
        <v>5.6319243818944162</v>
      </c>
      <c r="S1705" s="3">
        <f>1-R1705/MAX(R$2:R1705)</f>
        <v>0.12555171902461904</v>
      </c>
    </row>
    <row r="1706" spans="1:19" x14ac:dyDescent="0.15">
      <c r="A1706" s="1">
        <v>40917</v>
      </c>
      <c r="B1706">
        <v>2291.1799999999998</v>
      </c>
      <c r="C1706">
        <v>2368.89</v>
      </c>
      <c r="D1706">
        <v>2271.7199999999998</v>
      </c>
      <c r="E1706" s="2">
        <v>2368.5700000000002</v>
      </c>
      <c r="F1706" s="16">
        <v>51478126592</v>
      </c>
      <c r="G1706" s="3">
        <f t="shared" si="260"/>
        <v>3.4039116388719259E-2</v>
      </c>
      <c r="H1706" s="3">
        <f>1-E1706/MAX(E$2:E1706)</f>
        <v>0.59699006329544679</v>
      </c>
      <c r="I1706" s="2">
        <f t="shared" si="263"/>
        <v>2311.853333333333</v>
      </c>
      <c r="J1706" s="2">
        <f t="shared" si="266"/>
        <v>2315.2350000000001</v>
      </c>
      <c r="K1706" s="2">
        <f t="shared" si="267"/>
        <v>2323.3075000000003</v>
      </c>
      <c r="L1706" s="2">
        <f t="shared" si="268"/>
        <v>2385.9837499999999</v>
      </c>
      <c r="M1706" s="2">
        <f t="shared" si="259"/>
        <v>2522.1187500000001</v>
      </c>
      <c r="N1706" s="2">
        <f t="shared" si="264"/>
        <v>2410.4699999999998</v>
      </c>
      <c r="O1706" s="4" t="str">
        <f t="shared" si="265"/>
        <v>卖</v>
      </c>
      <c r="P1706" s="4" t="str">
        <f t="shared" si="261"/>
        <v/>
      </c>
      <c r="Q1706" s="3">
        <f>IF(O1705="买",E1706/E1705-1,0)-IF(P1706=1,计算结果!B$17,0)</f>
        <v>0</v>
      </c>
      <c r="R1706" s="2">
        <f t="shared" si="262"/>
        <v>5.6319243818944162</v>
      </c>
      <c r="S1706" s="3">
        <f>1-R1706/MAX(R$2:R1706)</f>
        <v>0.12555171902461904</v>
      </c>
    </row>
    <row r="1707" spans="1:19" x14ac:dyDescent="0.15">
      <c r="A1707" s="1">
        <v>40918</v>
      </c>
      <c r="B1707">
        <v>2365.77</v>
      </c>
      <c r="C1707">
        <v>2449.96</v>
      </c>
      <c r="D1707">
        <v>2361.2800000000002</v>
      </c>
      <c r="E1707" s="2">
        <v>2447.35</v>
      </c>
      <c r="F1707" s="16">
        <v>75249156096</v>
      </c>
      <c r="G1707" s="3">
        <f t="shared" si="260"/>
        <v>3.3260574946064381E-2</v>
      </c>
      <c r="H1707" s="3">
        <f>1-E1707/MAX(E$2:E1707)</f>
        <v>0.58358572109167639</v>
      </c>
      <c r="I1707" s="2">
        <f t="shared" si="263"/>
        <v>2368.84</v>
      </c>
      <c r="J1707" s="2">
        <f t="shared" si="266"/>
        <v>2337.9</v>
      </c>
      <c r="K1707" s="2">
        <f t="shared" si="267"/>
        <v>2332.3274999999999</v>
      </c>
      <c r="L1707" s="2">
        <f t="shared" si="268"/>
        <v>2382.8987499999998</v>
      </c>
      <c r="M1707" s="2">
        <f t="shared" si="259"/>
        <v>2516.9066666666672</v>
      </c>
      <c r="N1707" s="2">
        <f t="shared" si="264"/>
        <v>2410.7109722222226</v>
      </c>
      <c r="O1707" s="4" t="str">
        <f t="shared" si="265"/>
        <v>买</v>
      </c>
      <c r="P1707" s="4">
        <f t="shared" si="261"/>
        <v>1</v>
      </c>
      <c r="Q1707" s="3">
        <f>IF(O1706="买",E1707/E1706-1,0)-IF(P1707=1,计算结果!B$17,0)</f>
        <v>0</v>
      </c>
      <c r="R1707" s="2">
        <f t="shared" si="262"/>
        <v>5.6319243818944162</v>
      </c>
      <c r="S1707" s="3">
        <f>1-R1707/MAX(R$2:R1707)</f>
        <v>0.12555171902461904</v>
      </c>
    </row>
    <row r="1708" spans="1:19" x14ac:dyDescent="0.15">
      <c r="A1708" s="1">
        <v>40919</v>
      </c>
      <c r="B1708">
        <v>2444.7600000000002</v>
      </c>
      <c r="C1708">
        <v>2453.15</v>
      </c>
      <c r="D1708">
        <v>2423.3200000000002</v>
      </c>
      <c r="E1708" s="2">
        <v>2435.61</v>
      </c>
      <c r="F1708" s="16">
        <v>57587220480</v>
      </c>
      <c r="G1708" s="3">
        <f t="shared" si="260"/>
        <v>-4.7970253539542096E-3</v>
      </c>
      <c r="H1708" s="3">
        <f>1-E1708/MAX(E$2:E1708)</f>
        <v>0.58558327094534812</v>
      </c>
      <c r="I1708" s="2">
        <f t="shared" si="263"/>
        <v>2417.1766666666667</v>
      </c>
      <c r="J1708" s="2">
        <f t="shared" si="266"/>
        <v>2352.8783333333336</v>
      </c>
      <c r="K1708" s="2">
        <f t="shared" si="267"/>
        <v>2340.1833333333329</v>
      </c>
      <c r="L1708" s="2">
        <f t="shared" si="268"/>
        <v>2379.5349999999999</v>
      </c>
      <c r="M1708" s="2">
        <f t="shared" si="259"/>
        <v>2510.5154166666666</v>
      </c>
      <c r="N1708" s="2">
        <f t="shared" si="264"/>
        <v>2410.0779166666666</v>
      </c>
      <c r="O1708" s="4" t="str">
        <f t="shared" si="265"/>
        <v>买</v>
      </c>
      <c r="P1708" s="4" t="str">
        <f t="shared" si="261"/>
        <v/>
      </c>
      <c r="Q1708" s="3">
        <f>IF(O1707="买",E1708/E1707-1,0)-IF(P1708=1,计算结果!B$17,0)</f>
        <v>-4.7970253539542096E-3</v>
      </c>
      <c r="R1708" s="2">
        <f t="shared" si="262"/>
        <v>5.6049078978429154</v>
      </c>
      <c r="S1708" s="3">
        <f>1-R1708/MAX(R$2:R1708)</f>
        <v>0.12974646959917968</v>
      </c>
    </row>
    <row r="1709" spans="1:19" x14ac:dyDescent="0.15">
      <c r="A1709" s="1">
        <v>40920</v>
      </c>
      <c r="B1709">
        <v>2426.8200000000002</v>
      </c>
      <c r="C1709">
        <v>2464.38</v>
      </c>
      <c r="D1709">
        <v>2423.3200000000002</v>
      </c>
      <c r="E1709" s="2">
        <v>2435.2199999999998</v>
      </c>
      <c r="F1709" s="16">
        <v>47877406720</v>
      </c>
      <c r="G1709" s="3">
        <f t="shared" si="260"/>
        <v>-1.6012415780863876E-4</v>
      </c>
      <c r="H1709" s="3">
        <f>1-E1709/MAX(E$2:E1709)</f>
        <v>0.58564962907506979</v>
      </c>
      <c r="I1709" s="2">
        <f t="shared" si="263"/>
        <v>2439.3933333333334</v>
      </c>
      <c r="J1709" s="2">
        <f t="shared" si="266"/>
        <v>2375.6233333333334</v>
      </c>
      <c r="K1709" s="2">
        <f t="shared" si="267"/>
        <v>2346.5216666666665</v>
      </c>
      <c r="L1709" s="2">
        <f t="shared" si="268"/>
        <v>2375.6595833333331</v>
      </c>
      <c r="M1709" s="2">
        <f t="shared" si="259"/>
        <v>2504.0762500000001</v>
      </c>
      <c r="N1709" s="2">
        <f t="shared" si="264"/>
        <v>2408.7525000000001</v>
      </c>
      <c r="O1709" s="4" t="str">
        <f t="shared" si="265"/>
        <v>买</v>
      </c>
      <c r="P1709" s="4" t="str">
        <f t="shared" si="261"/>
        <v/>
      </c>
      <c r="Q1709" s="3">
        <f>IF(O1708="买",E1709/E1708-1,0)-IF(P1709=1,计算结果!B$17,0)</f>
        <v>-1.6012415780863876E-4</v>
      </c>
      <c r="R1709" s="2">
        <f t="shared" si="262"/>
        <v>5.6040104166861786</v>
      </c>
      <c r="S1709" s="3">
        <f>1-R1709/MAX(R$2:R1709)</f>
        <v>0.12988581821281509</v>
      </c>
    </row>
    <row r="1710" spans="1:19" x14ac:dyDescent="0.15">
      <c r="A1710" s="1">
        <v>40921</v>
      </c>
      <c r="B1710">
        <v>2438.41</v>
      </c>
      <c r="C1710">
        <v>2445.79</v>
      </c>
      <c r="D1710">
        <v>2374.5500000000002</v>
      </c>
      <c r="E1710" s="2">
        <v>2394.33</v>
      </c>
      <c r="F1710" s="16">
        <v>47228338176</v>
      </c>
      <c r="G1710" s="3">
        <f t="shared" si="260"/>
        <v>-1.6791090743341397E-2</v>
      </c>
      <c r="H1710" s="3">
        <f>1-E1710/MAX(E$2:E1710)</f>
        <v>0.59260702375280738</v>
      </c>
      <c r="I1710" s="2">
        <f t="shared" si="263"/>
        <v>2421.7199999999998</v>
      </c>
      <c r="J1710" s="2">
        <f t="shared" si="266"/>
        <v>2395.2800000000002</v>
      </c>
      <c r="K1710" s="2">
        <f t="shared" si="267"/>
        <v>2351.4074999999998</v>
      </c>
      <c r="L1710" s="2">
        <f t="shared" si="268"/>
        <v>2370.2149999999997</v>
      </c>
      <c r="M1710" s="2">
        <f t="shared" si="259"/>
        <v>2496.38</v>
      </c>
      <c r="N1710" s="2">
        <f t="shared" si="264"/>
        <v>2406.000833333333</v>
      </c>
      <c r="O1710" s="4" t="str">
        <f t="shared" si="265"/>
        <v>卖</v>
      </c>
      <c r="P1710" s="4">
        <f t="shared" si="261"/>
        <v>1</v>
      </c>
      <c r="Q1710" s="3">
        <f>IF(O1709="买",E1710/E1709-1,0)-IF(P1710=1,计算结果!B$17,0)</f>
        <v>-1.6791090743341397E-2</v>
      </c>
      <c r="R1710" s="2">
        <f t="shared" si="262"/>
        <v>5.5099129692529702</v>
      </c>
      <c r="S1710" s="3">
        <f>1-R1710/MAX(R$2:R1710)</f>
        <v>0.14449598439627198</v>
      </c>
    </row>
    <row r="1711" spans="1:19" x14ac:dyDescent="0.15">
      <c r="A1711" s="1">
        <v>40924</v>
      </c>
      <c r="B1711">
        <v>2376.9499999999998</v>
      </c>
      <c r="C1711">
        <v>2394.5</v>
      </c>
      <c r="D1711">
        <v>2345.63</v>
      </c>
      <c r="E1711" s="2">
        <v>2345.65</v>
      </c>
      <c r="F1711" s="16">
        <v>34410385408</v>
      </c>
      <c r="G1711" s="3">
        <f t="shared" si="260"/>
        <v>-2.0331366185947553E-2</v>
      </c>
      <c r="H1711" s="3">
        <f>1-E1711/MAX(E$2:E1711)</f>
        <v>0.60088987953447215</v>
      </c>
      <c r="I1711" s="2">
        <f t="shared" si="263"/>
        <v>2391.7333333333331</v>
      </c>
      <c r="J1711" s="2">
        <f t="shared" si="266"/>
        <v>2404.4549999999999</v>
      </c>
      <c r="K1711" s="2">
        <f t="shared" si="267"/>
        <v>2354.7916666666665</v>
      </c>
      <c r="L1711" s="2">
        <f t="shared" si="268"/>
        <v>2363.6395833333331</v>
      </c>
      <c r="M1711" s="2">
        <f t="shared" si="259"/>
        <v>2488.2424999999998</v>
      </c>
      <c r="N1711" s="2">
        <f t="shared" si="264"/>
        <v>2402.2245833333332</v>
      </c>
      <c r="O1711" s="4" t="str">
        <f t="shared" si="265"/>
        <v>卖</v>
      </c>
      <c r="P1711" s="4" t="str">
        <f t="shared" si="261"/>
        <v/>
      </c>
      <c r="Q1711" s="3">
        <f>IF(O1710="买",E1711/E1710-1,0)-IF(P1711=1,计算结果!B$17,0)</f>
        <v>0</v>
      </c>
      <c r="R1711" s="2">
        <f t="shared" si="262"/>
        <v>5.5099129692529702</v>
      </c>
      <c r="S1711" s="3">
        <f>1-R1711/MAX(R$2:R1711)</f>
        <v>0.14449598439627198</v>
      </c>
    </row>
    <row r="1712" spans="1:19" x14ac:dyDescent="0.15">
      <c r="A1712" s="1">
        <v>40925</v>
      </c>
      <c r="B1712">
        <v>2347.5700000000002</v>
      </c>
      <c r="C1712">
        <v>2462.4299999999998</v>
      </c>
      <c r="D1712">
        <v>2329.25</v>
      </c>
      <c r="E1712" s="2">
        <v>2460.6</v>
      </c>
      <c r="F1712" s="16">
        <v>64324132864</v>
      </c>
      <c r="G1712" s="3">
        <f t="shared" si="260"/>
        <v>4.9005606121970358E-2</v>
      </c>
      <c r="H1712" s="3">
        <f>1-E1712/MAX(E$2:E1712)</f>
        <v>0.58133124617164644</v>
      </c>
      <c r="I1712" s="2">
        <f t="shared" si="263"/>
        <v>2400.1933333333332</v>
      </c>
      <c r="J1712" s="2">
        <f t="shared" si="266"/>
        <v>2419.7933333333335</v>
      </c>
      <c r="K1712" s="2">
        <f t="shared" si="267"/>
        <v>2367.5141666666664</v>
      </c>
      <c r="L1712" s="2">
        <f t="shared" si="268"/>
        <v>2362.9275000000002</v>
      </c>
      <c r="M1712" s="2">
        <f t="shared" si="259"/>
        <v>2482.6777083333336</v>
      </c>
      <c r="N1712" s="2">
        <f t="shared" si="264"/>
        <v>2404.3731250000001</v>
      </c>
      <c r="O1712" s="4" t="str">
        <f t="shared" si="265"/>
        <v>买</v>
      </c>
      <c r="P1712" s="4">
        <f t="shared" si="261"/>
        <v>1</v>
      </c>
      <c r="Q1712" s="3">
        <f>IF(O1711="买",E1712/E1711-1,0)-IF(P1712=1,计算结果!B$17,0)</f>
        <v>0</v>
      </c>
      <c r="R1712" s="2">
        <f t="shared" si="262"/>
        <v>5.5099129692529702</v>
      </c>
      <c r="S1712" s="3">
        <f>1-R1712/MAX(R$2:R1712)</f>
        <v>0.14449598439627198</v>
      </c>
    </row>
    <row r="1713" spans="1:19" x14ac:dyDescent="0.15">
      <c r="A1713" s="1">
        <v>40926</v>
      </c>
      <c r="B1713">
        <v>2464.92</v>
      </c>
      <c r="C1713">
        <v>2485.5</v>
      </c>
      <c r="D1713">
        <v>2414.5300000000002</v>
      </c>
      <c r="E1713" s="2">
        <v>2422.19</v>
      </c>
      <c r="F1713" s="16">
        <v>67058839552</v>
      </c>
      <c r="G1713" s="3">
        <f t="shared" si="260"/>
        <v>-1.5610013817767943E-2</v>
      </c>
      <c r="H1713" s="3">
        <f>1-E1713/MAX(E$2:E1713)</f>
        <v>0.58786667120397462</v>
      </c>
      <c r="I1713" s="2">
        <f t="shared" si="263"/>
        <v>2409.48</v>
      </c>
      <c r="J1713" s="2">
        <f t="shared" si="266"/>
        <v>2415.6</v>
      </c>
      <c r="K1713" s="2">
        <f t="shared" si="267"/>
        <v>2376.7499999999995</v>
      </c>
      <c r="L1713" s="2">
        <f t="shared" si="268"/>
        <v>2362.9383333333335</v>
      </c>
      <c r="M1713" s="2">
        <f t="shared" si="259"/>
        <v>2475.8139583333336</v>
      </c>
      <c r="N1713" s="2">
        <f t="shared" si="264"/>
        <v>2405.1674305555557</v>
      </c>
      <c r="O1713" s="4" t="str">
        <f t="shared" si="265"/>
        <v>买</v>
      </c>
      <c r="P1713" s="4" t="str">
        <f t="shared" si="261"/>
        <v/>
      </c>
      <c r="Q1713" s="3">
        <f>IF(O1712="买",E1713/E1712-1,0)-IF(P1713=1,计算结果!B$17,0)</f>
        <v>-1.5610013817767943E-2</v>
      </c>
      <c r="R1713" s="2">
        <f t="shared" si="262"/>
        <v>5.4239031516682328</v>
      </c>
      <c r="S1713" s="3">
        <f>1-R1713/MAX(R$2:R1713)</f>
        <v>0.15785041390100207</v>
      </c>
    </row>
    <row r="1714" spans="1:19" x14ac:dyDescent="0.15">
      <c r="A1714" s="1">
        <v>40927</v>
      </c>
      <c r="B1714">
        <v>2423.86</v>
      </c>
      <c r="C1714">
        <v>2480.21</v>
      </c>
      <c r="D1714">
        <v>2414.9899999999998</v>
      </c>
      <c r="E1714" s="2">
        <v>2468.35</v>
      </c>
      <c r="F1714" s="16">
        <v>56377655296</v>
      </c>
      <c r="G1714" s="3">
        <f t="shared" si="260"/>
        <v>1.9057134246281304E-2</v>
      </c>
      <c r="H1714" s="3">
        <f>1-E1714/MAX(E$2:E1714)</f>
        <v>0.58001259102974201</v>
      </c>
      <c r="I1714" s="2">
        <f t="shared" si="263"/>
        <v>2450.3799999999997</v>
      </c>
      <c r="J1714" s="2">
        <f t="shared" si="266"/>
        <v>2421.0566666666668</v>
      </c>
      <c r="K1714" s="2">
        <f t="shared" si="267"/>
        <v>2386.9674999999997</v>
      </c>
      <c r="L1714" s="2">
        <f t="shared" si="268"/>
        <v>2365.8912500000001</v>
      </c>
      <c r="M1714" s="2">
        <f t="shared" ref="M1714:M1777" si="269">AVERAGE(E1667:E1714)</f>
        <v>2470.996458333334</v>
      </c>
      <c r="N1714" s="2">
        <f t="shared" si="264"/>
        <v>2407.9517361111111</v>
      </c>
      <c r="O1714" s="4" t="str">
        <f t="shared" si="265"/>
        <v>买</v>
      </c>
      <c r="P1714" s="4" t="str">
        <f t="shared" si="261"/>
        <v/>
      </c>
      <c r="Q1714" s="3">
        <f>IF(O1713="买",E1714/E1713-1,0)-IF(P1714=1,计算结果!B$17,0)</f>
        <v>1.9057134246281304E-2</v>
      </c>
      <c r="R1714" s="2">
        <f t="shared" si="262"/>
        <v>5.5272672021684022</v>
      </c>
      <c r="S1714" s="3">
        <f>1-R1714/MAX(R$2:R1714)</f>
        <v>0.14180145618326334</v>
      </c>
    </row>
    <row r="1715" spans="1:19" x14ac:dyDescent="0.15">
      <c r="A1715" s="1">
        <v>40928</v>
      </c>
      <c r="B1715">
        <v>2476.73</v>
      </c>
      <c r="C1715">
        <v>2510.34</v>
      </c>
      <c r="D1715">
        <v>2462.59</v>
      </c>
      <c r="E1715" s="2">
        <v>2504.09</v>
      </c>
      <c r="F1715" s="16">
        <v>57474473984</v>
      </c>
      <c r="G1715" s="3">
        <f t="shared" si="260"/>
        <v>1.4479308039783811E-2</v>
      </c>
      <c r="H1715" s="3">
        <f>1-E1715/MAX(E$2:E1715)</f>
        <v>0.57393146396243111</v>
      </c>
      <c r="I1715" s="2">
        <f t="shared" si="263"/>
        <v>2464.8766666666666</v>
      </c>
      <c r="J1715" s="2">
        <f t="shared" si="266"/>
        <v>2432.5350000000003</v>
      </c>
      <c r="K1715" s="2">
        <f t="shared" si="267"/>
        <v>2404.0791666666664</v>
      </c>
      <c r="L1715" s="2">
        <f t="shared" si="268"/>
        <v>2372.6954166666669</v>
      </c>
      <c r="M1715" s="2">
        <f t="shared" si="269"/>
        <v>2467.0191666666674</v>
      </c>
      <c r="N1715" s="2">
        <f t="shared" si="264"/>
        <v>2414.5979166666671</v>
      </c>
      <c r="O1715" s="4" t="str">
        <f t="shared" si="265"/>
        <v>买</v>
      </c>
      <c r="P1715" s="4" t="str">
        <f t="shared" si="261"/>
        <v/>
      </c>
      <c r="Q1715" s="3">
        <f>IF(O1714="买",E1715/E1714-1,0)-IF(P1715=1,计算结果!B$17,0)</f>
        <v>1.4479308039783811E-2</v>
      </c>
      <c r="R1715" s="2">
        <f t="shared" si="262"/>
        <v>5.6072982066067922</v>
      </c>
      <c r="S1715" s="3">
        <f>1-R1715/MAX(R$2:R1715)</f>
        <v>0.12937533510804688</v>
      </c>
    </row>
    <row r="1716" spans="1:19" x14ac:dyDescent="0.15">
      <c r="A1716" s="1">
        <v>40938</v>
      </c>
      <c r="B1716">
        <v>2508.88</v>
      </c>
      <c r="C1716">
        <v>2508.88</v>
      </c>
      <c r="D1716">
        <v>2460.4</v>
      </c>
      <c r="E1716" s="2">
        <v>2460.7199999999998</v>
      </c>
      <c r="F1716" s="16">
        <v>44770885632</v>
      </c>
      <c r="G1716" s="3">
        <f t="shared" si="260"/>
        <v>-1.7319665028014297E-2</v>
      </c>
      <c r="H1716" s="3">
        <f>1-E1716/MAX(E$2:E1716)</f>
        <v>0.58131082828557812</v>
      </c>
      <c r="I1716" s="2">
        <f t="shared" si="263"/>
        <v>2477.7199999999998</v>
      </c>
      <c r="J1716" s="2">
        <f t="shared" si="266"/>
        <v>2443.6</v>
      </c>
      <c r="K1716" s="2">
        <f t="shared" si="267"/>
        <v>2419.44</v>
      </c>
      <c r="L1716" s="2">
        <f t="shared" si="268"/>
        <v>2375.6366666666668</v>
      </c>
      <c r="M1716" s="2">
        <f t="shared" si="269"/>
        <v>2460.9883333333341</v>
      </c>
      <c r="N1716" s="2">
        <f t="shared" si="264"/>
        <v>2418.6883333333335</v>
      </c>
      <c r="O1716" s="4" t="str">
        <f t="shared" si="265"/>
        <v>买</v>
      </c>
      <c r="P1716" s="4" t="str">
        <f t="shared" si="261"/>
        <v/>
      </c>
      <c r="Q1716" s="3">
        <f>IF(O1715="买",E1716/E1715-1,0)-IF(P1716=1,计算结果!B$17,0)</f>
        <v>-1.7319665028014297E-2</v>
      </c>
      <c r="R1716" s="2">
        <f t="shared" si="262"/>
        <v>5.5101816799561769</v>
      </c>
      <c r="S1716" s="3">
        <f>1-R1716/MAX(R$2:R1716)</f>
        <v>0.14445426266910277</v>
      </c>
    </row>
    <row r="1717" spans="1:19" x14ac:dyDescent="0.15">
      <c r="A1717" s="1">
        <v>40939</v>
      </c>
      <c r="B1717">
        <v>2462.34</v>
      </c>
      <c r="C1717">
        <v>2472.84</v>
      </c>
      <c r="D1717">
        <v>2447.77</v>
      </c>
      <c r="E1717" s="2">
        <v>2464.2600000000002</v>
      </c>
      <c r="F1717" s="16">
        <v>32694132736</v>
      </c>
      <c r="G1717" s="3">
        <f t="shared" si="260"/>
        <v>1.4386033356093009E-3</v>
      </c>
      <c r="H1717" s="3">
        <f>1-E1717/MAX(E$2:E1717)</f>
        <v>0.58070850064656632</v>
      </c>
      <c r="I1717" s="2">
        <f t="shared" si="263"/>
        <v>2476.3566666666666</v>
      </c>
      <c r="J1717" s="2">
        <f t="shared" si="266"/>
        <v>2463.3683333333333</v>
      </c>
      <c r="K1717" s="2">
        <f t="shared" si="267"/>
        <v>2433.9116666666664</v>
      </c>
      <c r="L1717" s="2">
        <f t="shared" si="268"/>
        <v>2378.9637500000003</v>
      </c>
      <c r="M1717" s="2">
        <f t="shared" si="269"/>
        <v>2455.1462500000007</v>
      </c>
      <c r="N1717" s="2">
        <f t="shared" si="264"/>
        <v>2422.673888888889</v>
      </c>
      <c r="O1717" s="4" t="str">
        <f t="shared" si="265"/>
        <v>买</v>
      </c>
      <c r="P1717" s="4" t="str">
        <f t="shared" si="261"/>
        <v/>
      </c>
      <c r="Q1717" s="3">
        <f>IF(O1716="买",E1717/E1716-1,0)-IF(P1717=1,计算结果!B$17,0)</f>
        <v>1.4386033356093009E-3</v>
      </c>
      <c r="R1717" s="2">
        <f t="shared" si="262"/>
        <v>5.5181086457007753</v>
      </c>
      <c r="S1717" s="3">
        <f>1-R1717/MAX(R$2:R1717)</f>
        <v>0.14322347171761229</v>
      </c>
    </row>
    <row r="1718" spans="1:19" x14ac:dyDescent="0.15">
      <c r="A1718" s="1">
        <v>40940</v>
      </c>
      <c r="B1718">
        <v>2458.23</v>
      </c>
      <c r="C1718">
        <v>2481.66</v>
      </c>
      <c r="D1718">
        <v>2423.4499999999998</v>
      </c>
      <c r="E1718" s="2">
        <v>2428.9899999999998</v>
      </c>
      <c r="F1718" s="16">
        <v>37752320000</v>
      </c>
      <c r="G1718" s="3">
        <f t="shared" si="260"/>
        <v>-1.4312613117122508E-2</v>
      </c>
      <c r="H1718" s="3">
        <f>1-E1718/MAX(E$2:E1718)</f>
        <v>0.5867096576601103</v>
      </c>
      <c r="I1718" s="2">
        <f t="shared" si="263"/>
        <v>2451.3233333333333</v>
      </c>
      <c r="J1718" s="2">
        <f t="shared" si="266"/>
        <v>2458.1</v>
      </c>
      <c r="K1718" s="2">
        <f t="shared" si="267"/>
        <v>2438.9466666666667</v>
      </c>
      <c r="L1718" s="2">
        <f t="shared" si="268"/>
        <v>2381.1270833333333</v>
      </c>
      <c r="M1718" s="2">
        <f t="shared" si="269"/>
        <v>2450.1227083333342</v>
      </c>
      <c r="N1718" s="2">
        <f t="shared" si="264"/>
        <v>2423.3988194444446</v>
      </c>
      <c r="O1718" s="4" t="str">
        <f t="shared" si="265"/>
        <v>买</v>
      </c>
      <c r="P1718" s="4" t="str">
        <f t="shared" si="261"/>
        <v/>
      </c>
      <c r="Q1718" s="3">
        <f>IF(O1717="买",E1718/E1717-1,0)-IF(P1718=1,计算结果!B$17,0)</f>
        <v>-1.4312613117122508E-2</v>
      </c>
      <c r="R1718" s="2">
        <f t="shared" si="262"/>
        <v>5.4391300915166116</v>
      </c>
      <c r="S1718" s="3">
        <f>1-R1718/MAX(R$2:R1718)</f>
        <v>0.15548618269474934</v>
      </c>
    </row>
    <row r="1719" spans="1:19" x14ac:dyDescent="0.15">
      <c r="A1719" s="1">
        <v>40941</v>
      </c>
      <c r="B1719">
        <v>2437.4699999999998</v>
      </c>
      <c r="C1719">
        <v>2486.2399999999998</v>
      </c>
      <c r="D1719">
        <v>2429.71</v>
      </c>
      <c r="E1719" s="2">
        <v>2486.2399999999998</v>
      </c>
      <c r="F1719" s="16">
        <v>44126384128</v>
      </c>
      <c r="G1719" s="3">
        <f t="shared" si="260"/>
        <v>2.3569467144780365E-2</v>
      </c>
      <c r="H1719" s="3">
        <f>1-E1719/MAX(E$2:E1719)</f>
        <v>0.57696862451507525</v>
      </c>
      <c r="I1719" s="2">
        <f t="shared" si="263"/>
        <v>2459.83</v>
      </c>
      <c r="J1719" s="2">
        <f t="shared" si="266"/>
        <v>2468.7750000000001</v>
      </c>
      <c r="K1719" s="2">
        <f t="shared" si="267"/>
        <v>2442.1875</v>
      </c>
      <c r="L1719" s="2">
        <f t="shared" si="268"/>
        <v>2387.2575000000002</v>
      </c>
      <c r="M1719" s="2">
        <f t="shared" si="269"/>
        <v>2446.4606250000011</v>
      </c>
      <c r="N1719" s="2">
        <f t="shared" si="264"/>
        <v>2425.3018750000006</v>
      </c>
      <c r="O1719" s="4" t="str">
        <f t="shared" si="265"/>
        <v>买</v>
      </c>
      <c r="P1719" s="4" t="str">
        <f t="shared" si="261"/>
        <v/>
      </c>
      <c r="Q1719" s="3">
        <f>IF(O1718="买",E1719/E1718-1,0)-IF(P1719=1,计算结果!B$17,0)</f>
        <v>2.3569467144780365E-2</v>
      </c>
      <c r="R1719" s="2">
        <f t="shared" si="262"/>
        <v>5.5673274895047991</v>
      </c>
      <c r="S1719" s="3">
        <f>1-R1719/MAX(R$2:R1719)</f>
        <v>0.13558144202446021</v>
      </c>
    </row>
    <row r="1720" spans="1:19" x14ac:dyDescent="0.15">
      <c r="A1720" s="1">
        <v>40942</v>
      </c>
      <c r="B1720">
        <v>2478.34</v>
      </c>
      <c r="C1720">
        <v>2514.65</v>
      </c>
      <c r="D1720">
        <v>2470.2800000000002</v>
      </c>
      <c r="E1720" s="2">
        <v>2506.09</v>
      </c>
      <c r="F1720" s="16">
        <v>51507544064</v>
      </c>
      <c r="G1720" s="3">
        <f t="shared" si="260"/>
        <v>7.9839436257160834E-3</v>
      </c>
      <c r="H1720" s="3">
        <f>1-E1720/MAX(E$2:E1720)</f>
        <v>0.57359116586129444</v>
      </c>
      <c r="I1720" s="2">
        <f t="shared" si="263"/>
        <v>2473.7733333333331</v>
      </c>
      <c r="J1720" s="2">
        <f t="shared" si="266"/>
        <v>2475.0650000000001</v>
      </c>
      <c r="K1720" s="2">
        <f t="shared" si="267"/>
        <v>2448.0608333333334</v>
      </c>
      <c r="L1720" s="2">
        <f t="shared" si="268"/>
        <v>2394.1220833333336</v>
      </c>
      <c r="M1720" s="2">
        <f t="shared" si="269"/>
        <v>2444.3687500000005</v>
      </c>
      <c r="N1720" s="2">
        <f t="shared" si="264"/>
        <v>2428.8505555555557</v>
      </c>
      <c r="O1720" s="4" t="str">
        <f t="shared" si="265"/>
        <v>买</v>
      </c>
      <c r="P1720" s="4" t="str">
        <f t="shared" si="261"/>
        <v/>
      </c>
      <c r="Q1720" s="3">
        <f>IF(O1719="买",E1720/E1719-1,0)-IF(P1720=1,计算结果!B$17,0)</f>
        <v>7.9839436257160834E-3</v>
      </c>
      <c r="R1720" s="2">
        <f t="shared" si="262"/>
        <v>5.6117767183269045</v>
      </c>
      <c r="S1720" s="3">
        <f>1-R1720/MAX(R$2:R1720)</f>
        <v>0.12867997298856071</v>
      </c>
    </row>
    <row r="1721" spans="1:19" x14ac:dyDescent="0.15">
      <c r="A1721" s="1">
        <v>40945</v>
      </c>
      <c r="B1721">
        <v>2511.17</v>
      </c>
      <c r="C1721">
        <v>2520.7600000000002</v>
      </c>
      <c r="D1721">
        <v>2488.71</v>
      </c>
      <c r="E1721" s="2">
        <v>2504.3200000000002</v>
      </c>
      <c r="F1721" s="16">
        <v>47541522432</v>
      </c>
      <c r="G1721" s="3">
        <f t="shared" si="260"/>
        <v>-7.0627950313040255E-4</v>
      </c>
      <c r="H1721" s="3">
        <f>1-E1721/MAX(E$2:E1721)</f>
        <v>0.57389232968080028</v>
      </c>
      <c r="I1721" s="2">
        <f t="shared" si="263"/>
        <v>2498.8833333333332</v>
      </c>
      <c r="J1721" s="2">
        <f t="shared" si="266"/>
        <v>2475.103333333333</v>
      </c>
      <c r="K1721" s="2">
        <f t="shared" si="267"/>
        <v>2453.8191666666667</v>
      </c>
      <c r="L1721" s="2">
        <f t="shared" si="268"/>
        <v>2400.1704166666668</v>
      </c>
      <c r="M1721" s="2">
        <f t="shared" si="269"/>
        <v>2442.1735416666675</v>
      </c>
      <c r="N1721" s="2">
        <f t="shared" si="264"/>
        <v>2432.0543750000002</v>
      </c>
      <c r="O1721" s="4" t="str">
        <f t="shared" si="265"/>
        <v>买</v>
      </c>
      <c r="P1721" s="4" t="str">
        <f t="shared" si="261"/>
        <v/>
      </c>
      <c r="Q1721" s="3">
        <f>IF(O1720="买",E1721/E1720-1,0)-IF(P1721=1,计算结果!B$17,0)</f>
        <v>-7.0627950313040255E-4</v>
      </c>
      <c r="R1721" s="2">
        <f t="shared" si="262"/>
        <v>5.6078132354546062</v>
      </c>
      <c r="S1721" s="3">
        <f>1-R1721/MAX(R$2:R1721)</f>
        <v>0.12929536846430589</v>
      </c>
    </row>
    <row r="1722" spans="1:19" x14ac:dyDescent="0.15">
      <c r="A1722" s="1">
        <v>40946</v>
      </c>
      <c r="B1722">
        <v>2489.0300000000002</v>
      </c>
      <c r="C1722">
        <v>2489.0300000000002</v>
      </c>
      <c r="D1722">
        <v>2441.6999999999998</v>
      </c>
      <c r="E1722" s="2">
        <v>2457.9499999999998</v>
      </c>
      <c r="F1722" s="16">
        <v>40034275328</v>
      </c>
      <c r="G1722" s="3">
        <f t="shared" si="260"/>
        <v>-1.8516004344492853E-2</v>
      </c>
      <c r="H1722" s="3">
        <f>1-E1722/MAX(E$2:E1722)</f>
        <v>0.5817821411556523</v>
      </c>
      <c r="I1722" s="2">
        <f t="shared" si="263"/>
        <v>2489.4533333333334</v>
      </c>
      <c r="J1722" s="2">
        <f t="shared" si="266"/>
        <v>2474.6416666666664</v>
      </c>
      <c r="K1722" s="2">
        <f t="shared" si="267"/>
        <v>2459.1208333333329</v>
      </c>
      <c r="L1722" s="2">
        <f t="shared" si="268"/>
        <v>2405.2641666666668</v>
      </c>
      <c r="M1722" s="2">
        <f t="shared" si="269"/>
        <v>2439.0166666666678</v>
      </c>
      <c r="N1722" s="2">
        <f t="shared" si="264"/>
        <v>2434.467222222223</v>
      </c>
      <c r="O1722" s="4" t="str">
        <f t="shared" si="265"/>
        <v>买</v>
      </c>
      <c r="P1722" s="4" t="str">
        <f t="shared" si="261"/>
        <v/>
      </c>
      <c r="Q1722" s="3">
        <f>IF(O1721="买",E1722/E1721-1,0)-IF(P1722=1,计算结果!B$17,0)</f>
        <v>-1.8516004344492853E-2</v>
      </c>
      <c r="R1722" s="2">
        <f t="shared" si="262"/>
        <v>5.5039789412238243</v>
      </c>
      <c r="S1722" s="3">
        <f>1-R1722/MAX(R$2:R1722)</f>
        <v>0.14541733920459077</v>
      </c>
    </row>
    <row r="1723" spans="1:19" x14ac:dyDescent="0.15">
      <c r="A1723" s="1">
        <v>40947</v>
      </c>
      <c r="B1723">
        <v>2456.42</v>
      </c>
      <c r="C1723">
        <v>2534.16</v>
      </c>
      <c r="D1723">
        <v>2451</v>
      </c>
      <c r="E1723" s="2">
        <v>2528.2399999999998</v>
      </c>
      <c r="F1723" s="16">
        <v>61721305088</v>
      </c>
      <c r="G1723" s="3">
        <f t="shared" si="260"/>
        <v>2.8597001566345925E-2</v>
      </c>
      <c r="H1723" s="3">
        <f>1-E1723/MAX(E$2:E1723)</f>
        <v>0.5698223643912067</v>
      </c>
      <c r="I1723" s="2">
        <f t="shared" si="263"/>
        <v>2496.8366666666666</v>
      </c>
      <c r="J1723" s="2">
        <f t="shared" si="266"/>
        <v>2485.3049999999998</v>
      </c>
      <c r="K1723" s="2">
        <f t="shared" si="267"/>
        <v>2474.3366666666661</v>
      </c>
      <c r="L1723" s="2">
        <f t="shared" si="268"/>
        <v>2414.5641666666666</v>
      </c>
      <c r="M1723" s="2">
        <f t="shared" si="269"/>
        <v>2437.854791666668</v>
      </c>
      <c r="N1723" s="2">
        <f t="shared" si="264"/>
        <v>2442.2518750000004</v>
      </c>
      <c r="O1723" s="4" t="str">
        <f t="shared" si="265"/>
        <v>买</v>
      </c>
      <c r="P1723" s="4" t="str">
        <f t="shared" si="261"/>
        <v/>
      </c>
      <c r="Q1723" s="3">
        <f>IF(O1722="买",E1723/E1722-1,0)-IF(P1723=1,计算结果!B$17,0)</f>
        <v>2.8597001566345925E-2</v>
      </c>
      <c r="R1723" s="2">
        <f t="shared" si="262"/>
        <v>5.6613762356271371</v>
      </c>
      <c r="S1723" s="3">
        <f>1-R1723/MAX(R$2:R1723)</f>
        <v>0.1209788375152524</v>
      </c>
    </row>
    <row r="1724" spans="1:19" x14ac:dyDescent="0.15">
      <c r="A1724" s="1">
        <v>40948</v>
      </c>
      <c r="B1724">
        <v>2525.59</v>
      </c>
      <c r="C1724">
        <v>2546.0300000000002</v>
      </c>
      <c r="D1724">
        <v>2513.13</v>
      </c>
      <c r="E1724" s="2">
        <v>2529.23</v>
      </c>
      <c r="F1724" s="16">
        <v>63456202752</v>
      </c>
      <c r="G1724" s="3">
        <f t="shared" si="260"/>
        <v>3.9157674904299888E-4</v>
      </c>
      <c r="H1724" s="3">
        <f>1-E1724/MAX(E$2:E1724)</f>
        <v>0.56965391683114408</v>
      </c>
      <c r="I1724" s="2">
        <f t="shared" si="263"/>
        <v>2505.14</v>
      </c>
      <c r="J1724" s="2">
        <f t="shared" si="266"/>
        <v>2502.0116666666663</v>
      </c>
      <c r="K1724" s="2">
        <f t="shared" si="267"/>
        <v>2480.0558333333333</v>
      </c>
      <c r="L1724" s="2">
        <f t="shared" si="268"/>
        <v>2423.7850000000003</v>
      </c>
      <c r="M1724" s="2">
        <f t="shared" si="269"/>
        <v>2436.6112500000008</v>
      </c>
      <c r="N1724" s="2">
        <f t="shared" si="264"/>
        <v>2446.8173611111115</v>
      </c>
      <c r="O1724" s="4" t="str">
        <f t="shared" si="265"/>
        <v>买</v>
      </c>
      <c r="P1724" s="4" t="str">
        <f t="shared" si="261"/>
        <v/>
      </c>
      <c r="Q1724" s="3">
        <f>IF(O1723="买",E1724/E1723-1,0)-IF(P1724=1,计算结果!B$17,0)</f>
        <v>3.9157674904299888E-4</v>
      </c>
      <c r="R1724" s="2">
        <f t="shared" si="262"/>
        <v>5.663593098928593</v>
      </c>
      <c r="S1724" s="3">
        <f>1-R1724/MAX(R$2:R1724)</f>
        <v>0.12063463326610668</v>
      </c>
    </row>
    <row r="1725" spans="1:19" x14ac:dyDescent="0.15">
      <c r="A1725" s="1">
        <v>40949</v>
      </c>
      <c r="B1725">
        <v>2521.6799999999998</v>
      </c>
      <c r="C1725">
        <v>2560.0300000000002</v>
      </c>
      <c r="D1725">
        <v>2521.16</v>
      </c>
      <c r="E1725" s="2">
        <v>2533.62</v>
      </c>
      <c r="F1725" s="16">
        <v>60029480960</v>
      </c>
      <c r="G1725" s="3">
        <f t="shared" si="260"/>
        <v>1.7357061239982041E-3</v>
      </c>
      <c r="H1725" s="3">
        <f>1-E1725/MAX(E$2:E1725)</f>
        <v>0.56890696249914918</v>
      </c>
      <c r="I1725" s="2">
        <f t="shared" si="263"/>
        <v>2530.3633333333332</v>
      </c>
      <c r="J1725" s="2">
        <f t="shared" si="266"/>
        <v>2509.9083333333328</v>
      </c>
      <c r="K1725" s="2">
        <f t="shared" si="267"/>
        <v>2489.3416666666667</v>
      </c>
      <c r="L1725" s="2">
        <f t="shared" si="268"/>
        <v>2433.0458333333331</v>
      </c>
      <c r="M1725" s="2">
        <f t="shared" si="269"/>
        <v>2435.8539583333336</v>
      </c>
      <c r="N1725" s="2">
        <f t="shared" si="264"/>
        <v>2452.747152777778</v>
      </c>
      <c r="O1725" s="4" t="str">
        <f t="shared" si="265"/>
        <v>买</v>
      </c>
      <c r="P1725" s="4" t="str">
        <f t="shared" si="261"/>
        <v/>
      </c>
      <c r="Q1725" s="3">
        <f>IF(O1724="买",E1725/E1724-1,0)-IF(P1725=1,计算结果!B$17,0)</f>
        <v>1.7357061239982041E-3</v>
      </c>
      <c r="R1725" s="2">
        <f t="shared" si="262"/>
        <v>5.6734234321542374</v>
      </c>
      <c r="S1725" s="3">
        <f>1-R1725/MAX(R$2:R1725)</f>
        <v>0.11910831341383465</v>
      </c>
    </row>
    <row r="1726" spans="1:19" x14ac:dyDescent="0.15">
      <c r="A1726" s="1">
        <v>40952</v>
      </c>
      <c r="B1726">
        <v>2504.41</v>
      </c>
      <c r="C1726">
        <v>2553.4499999999998</v>
      </c>
      <c r="D1726">
        <v>2496.31</v>
      </c>
      <c r="E1726" s="2">
        <v>2531.98</v>
      </c>
      <c r="F1726" s="16">
        <v>54282620928</v>
      </c>
      <c r="G1726" s="3">
        <f t="shared" si="260"/>
        <v>-6.4729517449335638E-4</v>
      </c>
      <c r="H1726" s="3">
        <f>1-E1726/MAX(E$2:E1726)</f>
        <v>0.56918600694208132</v>
      </c>
      <c r="I1726" s="2">
        <f t="shared" si="263"/>
        <v>2531.61</v>
      </c>
      <c r="J1726" s="2">
        <f t="shared" si="266"/>
        <v>2514.2233333333334</v>
      </c>
      <c r="K1726" s="2">
        <f t="shared" si="267"/>
        <v>2494.6441666666665</v>
      </c>
      <c r="L1726" s="2">
        <f t="shared" si="268"/>
        <v>2440.8058333333333</v>
      </c>
      <c r="M1726" s="2">
        <f t="shared" si="269"/>
        <v>2434.9927083333337</v>
      </c>
      <c r="N1726" s="2">
        <f t="shared" si="264"/>
        <v>2456.8142361111113</v>
      </c>
      <c r="O1726" s="4" t="str">
        <f t="shared" si="265"/>
        <v>买</v>
      </c>
      <c r="P1726" s="4" t="str">
        <f t="shared" si="261"/>
        <v/>
      </c>
      <c r="Q1726" s="3">
        <f>IF(O1725="买",E1726/E1725-1,0)-IF(P1726=1,计算结果!B$17,0)</f>
        <v>-6.4729517449335638E-4</v>
      </c>
      <c r="R1726" s="2">
        <f t="shared" si="262"/>
        <v>5.669751052543746</v>
      </c>
      <c r="S1726" s="3">
        <f>1-R1726/MAX(R$2:R1726)</f>
        <v>0.11967851035181332</v>
      </c>
    </row>
    <row r="1727" spans="1:19" x14ac:dyDescent="0.15">
      <c r="A1727" s="1">
        <v>40953</v>
      </c>
      <c r="B1727">
        <v>2528.9699999999998</v>
      </c>
      <c r="C1727">
        <v>2533.2600000000002</v>
      </c>
      <c r="D1727">
        <v>2506.54</v>
      </c>
      <c r="E1727" s="2">
        <v>2522.11</v>
      </c>
      <c r="F1727" s="16">
        <v>43723681792</v>
      </c>
      <c r="G1727" s="3">
        <f t="shared" si="260"/>
        <v>-3.8981350563590533E-3</v>
      </c>
      <c r="H1727" s="3">
        <f>1-E1727/MAX(E$2:E1727)</f>
        <v>0.57086537807119031</v>
      </c>
      <c r="I1727" s="2">
        <f t="shared" si="263"/>
        <v>2529.2366666666671</v>
      </c>
      <c r="J1727" s="2">
        <f t="shared" si="266"/>
        <v>2517.1883333333335</v>
      </c>
      <c r="K1727" s="2">
        <f t="shared" si="267"/>
        <v>2496.145833333333</v>
      </c>
      <c r="L1727" s="2">
        <f t="shared" si="268"/>
        <v>2450.1125000000002</v>
      </c>
      <c r="M1727" s="2">
        <f t="shared" si="269"/>
        <v>2433.1914583333332</v>
      </c>
      <c r="N1727" s="2">
        <f t="shared" si="264"/>
        <v>2459.8165972222218</v>
      </c>
      <c r="O1727" s="4" t="str">
        <f t="shared" si="265"/>
        <v>买</v>
      </c>
      <c r="P1727" s="4" t="str">
        <f t="shared" si="261"/>
        <v/>
      </c>
      <c r="Q1727" s="3">
        <f>IF(O1726="买",E1727/E1726-1,0)-IF(P1727=1,计算结果!B$17,0)</f>
        <v>-3.8981350563590533E-3</v>
      </c>
      <c r="R1727" s="2">
        <f t="shared" si="262"/>
        <v>5.6476495972049969</v>
      </c>
      <c r="S1727" s="3">
        <f>1-R1727/MAX(R$2:R1727)</f>
        <v>0.12311012241147712</v>
      </c>
    </row>
    <row r="1728" spans="1:19" x14ac:dyDescent="0.15">
      <c r="A1728" s="1">
        <v>40954</v>
      </c>
      <c r="B1728">
        <v>2515.83</v>
      </c>
      <c r="C1728">
        <v>2562.0700000000002</v>
      </c>
      <c r="D1728">
        <v>2511.29</v>
      </c>
      <c r="E1728" s="2">
        <v>2549.61</v>
      </c>
      <c r="F1728" s="16">
        <v>60422393856</v>
      </c>
      <c r="G1728" s="3">
        <f t="shared" si="260"/>
        <v>1.090356883720367E-2</v>
      </c>
      <c r="H1728" s="3">
        <f>1-E1728/MAX(E$2:E1728)</f>
        <v>0.56618627918056208</v>
      </c>
      <c r="I1728" s="2">
        <f t="shared" si="263"/>
        <v>2534.5666666666671</v>
      </c>
      <c r="J1728" s="2">
        <f t="shared" si="266"/>
        <v>2532.4650000000001</v>
      </c>
      <c r="K1728" s="2">
        <f t="shared" si="267"/>
        <v>2503.5533333333328</v>
      </c>
      <c r="L1728" s="2">
        <f t="shared" si="268"/>
        <v>2461.4966666666669</v>
      </c>
      <c r="M1728" s="2">
        <f t="shared" si="269"/>
        <v>2433.7766666666671</v>
      </c>
      <c r="N1728" s="2">
        <f t="shared" si="264"/>
        <v>2466.2755555555555</v>
      </c>
      <c r="O1728" s="4" t="str">
        <f t="shared" si="265"/>
        <v>买</v>
      </c>
      <c r="P1728" s="4" t="str">
        <f t="shared" si="261"/>
        <v/>
      </c>
      <c r="Q1728" s="3">
        <f>IF(O1727="买",E1728/E1727-1,0)-IF(P1728=1,计算结果!B$17,0)</f>
        <v>1.090356883720367E-2</v>
      </c>
      <c r="R1728" s="2">
        <f t="shared" si="262"/>
        <v>5.7092291333565273</v>
      </c>
      <c r="S1728" s="3">
        <f>1-R1728/MAX(R$2:R1728)</f>
        <v>0.11354889326854356</v>
      </c>
    </row>
    <row r="1729" spans="1:19" x14ac:dyDescent="0.15">
      <c r="A1729" s="1">
        <v>40955</v>
      </c>
      <c r="B1729">
        <v>2544.64</v>
      </c>
      <c r="C1729">
        <v>2559.35</v>
      </c>
      <c r="D1729">
        <v>2519.04</v>
      </c>
      <c r="E1729" s="2">
        <v>2536.0700000000002</v>
      </c>
      <c r="F1729" s="16">
        <v>55165632512</v>
      </c>
      <c r="G1729" s="3">
        <f t="shared" si="260"/>
        <v>-5.3106161334478541E-3</v>
      </c>
      <c r="H1729" s="3">
        <f>1-E1729/MAX(E$2:E1729)</f>
        <v>0.5684900973252569</v>
      </c>
      <c r="I1729" s="2">
        <f t="shared" si="263"/>
        <v>2535.9300000000003</v>
      </c>
      <c r="J1729" s="2">
        <f t="shared" si="266"/>
        <v>2533.77</v>
      </c>
      <c r="K1729" s="2">
        <f t="shared" si="267"/>
        <v>2509.5374999999999</v>
      </c>
      <c r="L1729" s="2">
        <f t="shared" si="268"/>
        <v>2471.7245833333332</v>
      </c>
      <c r="M1729" s="2">
        <f t="shared" si="269"/>
        <v>2432.7862500000001</v>
      </c>
      <c r="N1729" s="2">
        <f t="shared" si="264"/>
        <v>2471.3494444444445</v>
      </c>
      <c r="O1729" s="4" t="str">
        <f t="shared" si="265"/>
        <v>买</v>
      </c>
      <c r="P1729" s="4" t="str">
        <f t="shared" si="261"/>
        <v/>
      </c>
      <c r="Q1729" s="3">
        <f>IF(O1728="买",E1729/E1728-1,0)-IF(P1729=1,计算结果!B$17,0)</f>
        <v>-5.3106161334478541E-3</v>
      </c>
      <c r="R1729" s="2">
        <f t="shared" si="262"/>
        <v>5.6789096090113738</v>
      </c>
      <c r="S1729" s="3">
        <f>1-R1729/MAX(R$2:R1729)</f>
        <v>0.11825649481746425</v>
      </c>
    </row>
    <row r="1730" spans="1:19" x14ac:dyDescent="0.15">
      <c r="A1730" s="1">
        <v>40956</v>
      </c>
      <c r="B1730">
        <v>2551.8200000000002</v>
      </c>
      <c r="C1730">
        <v>2558.35</v>
      </c>
      <c r="D1730">
        <v>2522.86</v>
      </c>
      <c r="E1730" s="2">
        <v>2537.09</v>
      </c>
      <c r="F1730" s="16">
        <v>40458002432</v>
      </c>
      <c r="G1730" s="3">
        <f t="shared" si="260"/>
        <v>4.0219710023770006E-4</v>
      </c>
      <c r="H1730" s="3">
        <f>1-E1730/MAX(E$2:E1730)</f>
        <v>0.56831654529367714</v>
      </c>
      <c r="I1730" s="2">
        <f t="shared" si="263"/>
        <v>2540.9233333333336</v>
      </c>
      <c r="J1730" s="2">
        <f t="shared" si="266"/>
        <v>2535.0800000000004</v>
      </c>
      <c r="K1730" s="2">
        <f t="shared" si="267"/>
        <v>2518.5458333333331</v>
      </c>
      <c r="L1730" s="2">
        <f t="shared" si="268"/>
        <v>2478.7462500000001</v>
      </c>
      <c r="M1730" s="2">
        <f t="shared" si="269"/>
        <v>2432.3650000000002</v>
      </c>
      <c r="N1730" s="2">
        <f t="shared" si="264"/>
        <v>2476.5523611111112</v>
      </c>
      <c r="O1730" s="4" t="str">
        <f t="shared" si="265"/>
        <v>买</v>
      </c>
      <c r="P1730" s="4" t="str">
        <f t="shared" si="261"/>
        <v/>
      </c>
      <c r="Q1730" s="3">
        <f>IF(O1729="买",E1730/E1729-1,0)-IF(P1730=1,计算结果!B$17,0)</f>
        <v>4.0219710023770006E-4</v>
      </c>
      <c r="R1730" s="2">
        <f t="shared" si="262"/>
        <v>5.6811936499886304</v>
      </c>
      <c r="S1730" s="3">
        <f>1-R1730/MAX(R$2:R1730)</f>
        <v>0.11790186013652637</v>
      </c>
    </row>
    <row r="1731" spans="1:19" x14ac:dyDescent="0.15">
      <c r="A1731" s="1">
        <v>40959</v>
      </c>
      <c r="B1731">
        <v>2571.91</v>
      </c>
      <c r="C1731">
        <v>2574.75</v>
      </c>
      <c r="D1731">
        <v>2539.9</v>
      </c>
      <c r="E1731" s="2">
        <v>2540.71</v>
      </c>
      <c r="F1731" s="16">
        <v>56748912640</v>
      </c>
      <c r="G1731" s="3">
        <f t="shared" ref="G1731:G1794" si="270">E1731/E1730-1</f>
        <v>1.4268315274585941E-3</v>
      </c>
      <c r="H1731" s="3">
        <f>1-E1731/MAX(E$2:E1731)</f>
        <v>0.56770060573061998</v>
      </c>
      <c r="I1731" s="2">
        <f t="shared" si="263"/>
        <v>2537.9566666666665</v>
      </c>
      <c r="J1731" s="2">
        <f t="shared" si="266"/>
        <v>2536.2616666666668</v>
      </c>
      <c r="K1731" s="2">
        <f t="shared" si="267"/>
        <v>2523.0849999999996</v>
      </c>
      <c r="L1731" s="2">
        <f t="shared" si="268"/>
        <v>2482.6362500000005</v>
      </c>
      <c r="M1731" s="2">
        <f t="shared" si="269"/>
        <v>2432.7675000000004</v>
      </c>
      <c r="N1731" s="2">
        <f t="shared" si="264"/>
        <v>2479.4962500000001</v>
      </c>
      <c r="O1731" s="4" t="str">
        <f t="shared" si="265"/>
        <v>买</v>
      </c>
      <c r="P1731" s="4" t="str">
        <f t="shared" si="261"/>
        <v/>
      </c>
      <c r="Q1731" s="3">
        <f>IF(O1730="买",E1731/E1730-1,0)-IF(P1731=1,计算结果!B$17,0)</f>
        <v>1.4268315274585941E-3</v>
      </c>
      <c r="R1731" s="2">
        <f t="shared" si="262"/>
        <v>5.6892997562020318</v>
      </c>
      <c r="S1731" s="3">
        <f>1-R1731/MAX(R$2:R1731)</f>
        <v>0.1166432547002566</v>
      </c>
    </row>
    <row r="1732" spans="1:19" x14ac:dyDescent="0.15">
      <c r="A1732" s="1">
        <v>40960</v>
      </c>
      <c r="B1732">
        <v>2544.84</v>
      </c>
      <c r="C1732">
        <v>2562.91</v>
      </c>
      <c r="D1732">
        <v>2520.79</v>
      </c>
      <c r="E1732" s="2">
        <v>2562.4499999999998</v>
      </c>
      <c r="F1732" s="16">
        <v>47758225408</v>
      </c>
      <c r="G1732" s="3">
        <f t="shared" si="270"/>
        <v>8.5566632949056753E-3</v>
      </c>
      <c r="H1732" s="3">
        <f>1-E1732/MAX(E$2:E1732)</f>
        <v>0.56400156537126522</v>
      </c>
      <c r="I1732" s="2">
        <f t="shared" si="263"/>
        <v>2546.75</v>
      </c>
      <c r="J1732" s="2">
        <f t="shared" si="266"/>
        <v>2541.34</v>
      </c>
      <c r="K1732" s="2">
        <f t="shared" si="267"/>
        <v>2527.7816666666668</v>
      </c>
      <c r="L1732" s="2">
        <f t="shared" si="268"/>
        <v>2487.9212500000003</v>
      </c>
      <c r="M1732" s="2">
        <f t="shared" si="269"/>
        <v>2433.7281250000001</v>
      </c>
      <c r="N1732" s="2">
        <f t="shared" si="264"/>
        <v>2483.1436805555554</v>
      </c>
      <c r="O1732" s="4" t="str">
        <f t="shared" si="265"/>
        <v>买</v>
      </c>
      <c r="P1732" s="4" t="str">
        <f t="shared" ref="P1732:P1795" si="271">IF(O1731&lt;&gt;O1732,1,"")</f>
        <v/>
      </c>
      <c r="Q1732" s="3">
        <f>IF(O1731="买",E1732/E1731-1,0)-IF(P1732=1,计算结果!B$17,0)</f>
        <v>8.5566632949056753E-3</v>
      </c>
      <c r="R1732" s="2">
        <f t="shared" ref="R1732:R1795" si="272">IFERROR(R1731*(1+Q1732),R1731)</f>
        <v>5.7379811785996413</v>
      </c>
      <c r="S1732" s="3">
        <f>1-R1732/MAX(R$2:R1732)</f>
        <v>0.10908466846144294</v>
      </c>
    </row>
    <row r="1733" spans="1:19" x14ac:dyDescent="0.15">
      <c r="A1733" s="1">
        <v>40961</v>
      </c>
      <c r="B1733">
        <v>2564.3200000000002</v>
      </c>
      <c r="C1733">
        <v>2598.86</v>
      </c>
      <c r="D1733">
        <v>2560.34</v>
      </c>
      <c r="E1733" s="2">
        <v>2597.48</v>
      </c>
      <c r="F1733" s="16">
        <v>76421808128</v>
      </c>
      <c r="G1733" s="3">
        <f t="shared" si="270"/>
        <v>1.3670510644110179E-2</v>
      </c>
      <c r="H1733" s="3">
        <f>1-E1733/MAX(E$2:E1733)</f>
        <v>0.55804124412985767</v>
      </c>
      <c r="I1733" s="2">
        <f t="shared" ref="I1733:I1796" si="273">AVERAGE(E1731:E1733)</f>
        <v>2566.8799999999997</v>
      </c>
      <c r="J1733" s="2">
        <f t="shared" si="266"/>
        <v>2553.9016666666666</v>
      </c>
      <c r="K1733" s="2">
        <f t="shared" si="267"/>
        <v>2535.5450000000001</v>
      </c>
      <c r="L1733" s="2">
        <f t="shared" si="268"/>
        <v>2494.6820833333336</v>
      </c>
      <c r="M1733" s="2">
        <f t="shared" si="269"/>
        <v>2435.1708333333331</v>
      </c>
      <c r="N1733" s="2">
        <f t="shared" ref="N1733:N1796" si="274">IFERROR(AVERAGE(K1733:M1733),"")</f>
        <v>2488.4659722222223</v>
      </c>
      <c r="O1733" s="4" t="str">
        <f t="shared" ref="O1733:O1796" si="275">IF(E1733&gt;N1733,"买","卖")</f>
        <v>买</v>
      </c>
      <c r="P1733" s="4" t="str">
        <f t="shared" si="271"/>
        <v/>
      </c>
      <c r="Q1733" s="3">
        <f>IF(O1732="买",E1733/E1732-1,0)-IF(P1733=1,计算结果!B$17,0)</f>
        <v>1.3670510644110179E-2</v>
      </c>
      <c r="R1733" s="2">
        <f t="shared" si="272"/>
        <v>5.8164223113773916</v>
      </c>
      <c r="S1733" s="3">
        <f>1-R1733/MAX(R$2:R1733)</f>
        <v>9.6905400938644193E-2</v>
      </c>
    </row>
    <row r="1734" spans="1:19" x14ac:dyDescent="0.15">
      <c r="A1734" s="1">
        <v>40962</v>
      </c>
      <c r="B1734">
        <v>2595.7800000000002</v>
      </c>
      <c r="C1734">
        <v>2614.54</v>
      </c>
      <c r="D1734">
        <v>2590.52</v>
      </c>
      <c r="E1734" s="2">
        <v>2606.2600000000002</v>
      </c>
      <c r="F1734" s="16">
        <v>72612085760</v>
      </c>
      <c r="G1734" s="3">
        <f t="shared" si="270"/>
        <v>3.3801992700617234E-3</v>
      </c>
      <c r="H1734" s="3">
        <f>1-E1734/MAX(E$2:E1734)</f>
        <v>0.5565473354658681</v>
      </c>
      <c r="I1734" s="2">
        <f t="shared" si="273"/>
        <v>2588.73</v>
      </c>
      <c r="J1734" s="2">
        <f t="shared" si="266"/>
        <v>2563.3433333333332</v>
      </c>
      <c r="K1734" s="2">
        <f t="shared" si="267"/>
        <v>2547.9041666666667</v>
      </c>
      <c r="L1734" s="2">
        <f t="shared" si="268"/>
        <v>2503.5125000000003</v>
      </c>
      <c r="M1734" s="2">
        <f t="shared" si="269"/>
        <v>2436.86375</v>
      </c>
      <c r="N1734" s="2">
        <f t="shared" si="274"/>
        <v>2496.0934722222223</v>
      </c>
      <c r="O1734" s="4" t="str">
        <f t="shared" si="275"/>
        <v>买</v>
      </c>
      <c r="P1734" s="4" t="str">
        <f t="shared" si="271"/>
        <v/>
      </c>
      <c r="Q1734" s="3">
        <f>IF(O1733="买",E1734/E1733-1,0)-IF(P1734=1,计算结果!B$17,0)</f>
        <v>3.3801992700617234E-3</v>
      </c>
      <c r="R1734" s="2">
        <f t="shared" si="272"/>
        <v>5.8360829778286805</v>
      </c>
      <c r="S1734" s="3">
        <f>1-R1734/MAX(R$2:R1734)</f>
        <v>9.3852761234100246E-2</v>
      </c>
    </row>
    <row r="1735" spans="1:19" x14ac:dyDescent="0.15">
      <c r="A1735" s="1">
        <v>40963</v>
      </c>
      <c r="B1735">
        <v>2607.34</v>
      </c>
      <c r="C1735">
        <v>2648.02</v>
      </c>
      <c r="D1735">
        <v>2602.7800000000002</v>
      </c>
      <c r="E1735" s="2">
        <v>2648.02</v>
      </c>
      <c r="F1735" s="16">
        <v>88058617856</v>
      </c>
      <c r="G1735" s="3">
        <f t="shared" si="270"/>
        <v>1.6022960103750039E-2</v>
      </c>
      <c r="H1735" s="3">
        <f>1-E1735/MAX(E$2:E1735)</f>
        <v>0.54944191111413598</v>
      </c>
      <c r="I1735" s="2">
        <f t="shared" si="273"/>
        <v>2617.2533333333336</v>
      </c>
      <c r="J1735" s="2">
        <f t="shared" si="266"/>
        <v>2582.0016666666666</v>
      </c>
      <c r="K1735" s="2">
        <f t="shared" si="267"/>
        <v>2557.8858333333333</v>
      </c>
      <c r="L1735" s="2">
        <f t="shared" si="268"/>
        <v>2516.1112499999999</v>
      </c>
      <c r="M1735" s="2">
        <f t="shared" si="269"/>
        <v>2439.8754166666668</v>
      </c>
      <c r="N1735" s="2">
        <f t="shared" si="274"/>
        <v>2504.624166666667</v>
      </c>
      <c r="O1735" s="4" t="str">
        <f t="shared" si="275"/>
        <v>买</v>
      </c>
      <c r="P1735" s="4" t="str">
        <f t="shared" si="271"/>
        <v/>
      </c>
      <c r="Q1735" s="3">
        <f>IF(O1734="买",E1735/E1734-1,0)-IF(P1735=1,计算结果!B$17,0)</f>
        <v>1.6022960103750039E-2</v>
      </c>
      <c r="R1735" s="2">
        <f t="shared" si="272"/>
        <v>5.9295943025446043</v>
      </c>
      <c r="S1735" s="3">
        <f>1-R1735/MAX(R$2:R1735)</f>
        <v>7.9333600179230968E-2</v>
      </c>
    </row>
    <row r="1736" spans="1:19" x14ac:dyDescent="0.15">
      <c r="A1736" s="1">
        <v>40966</v>
      </c>
      <c r="B1736">
        <v>2658.12</v>
      </c>
      <c r="C1736">
        <v>2693.84</v>
      </c>
      <c r="D1736">
        <v>2656.57</v>
      </c>
      <c r="E1736" s="2">
        <v>2656.57</v>
      </c>
      <c r="F1736" s="16">
        <v>106670211072</v>
      </c>
      <c r="G1736" s="3">
        <f t="shared" si="270"/>
        <v>3.2288275768310726E-3</v>
      </c>
      <c r="H1736" s="3">
        <f>1-E1736/MAX(E$2:E1736)</f>
        <v>0.54798713673177701</v>
      </c>
      <c r="I1736" s="2">
        <f t="shared" si="273"/>
        <v>2636.9500000000003</v>
      </c>
      <c r="J1736" s="2">
        <f t="shared" ref="J1736:J1799" si="276">AVERAGE(E1731:E1736)</f>
        <v>2601.915</v>
      </c>
      <c r="K1736" s="2">
        <f t="shared" si="267"/>
        <v>2568.4975000000004</v>
      </c>
      <c r="L1736" s="2">
        <f t="shared" si="268"/>
        <v>2524.2766666666671</v>
      </c>
      <c r="M1736" s="2">
        <f t="shared" si="269"/>
        <v>2443.6020833333337</v>
      </c>
      <c r="N1736" s="2">
        <f t="shared" si="274"/>
        <v>2512.1254166666672</v>
      </c>
      <c r="O1736" s="4" t="str">
        <f t="shared" si="275"/>
        <v>买</v>
      </c>
      <c r="P1736" s="4" t="str">
        <f t="shared" si="271"/>
        <v/>
      </c>
      <c r="Q1736" s="3">
        <f>IF(O1735="买",E1736/E1735-1,0)-IF(P1736=1,计算结果!B$17,0)</f>
        <v>3.2288275768310726E-3</v>
      </c>
      <c r="R1736" s="2">
        <f t="shared" si="272"/>
        <v>5.9487399401480809</v>
      </c>
      <c r="S1736" s="3">
        <f>1-R1736/MAX(R$2:R1736)</f>
        <v>7.636092711842779E-2</v>
      </c>
    </row>
    <row r="1737" spans="1:19" x14ac:dyDescent="0.15">
      <c r="A1737" s="1">
        <v>40967</v>
      </c>
      <c r="B1737">
        <v>2652.34</v>
      </c>
      <c r="C1737">
        <v>2671.83</v>
      </c>
      <c r="D1737">
        <v>2641.46</v>
      </c>
      <c r="E1737" s="2">
        <v>2662.46</v>
      </c>
      <c r="F1737" s="16">
        <v>77213057024</v>
      </c>
      <c r="G1737" s="3">
        <f t="shared" si="270"/>
        <v>2.2171446639840386E-3</v>
      </c>
      <c r="H1737" s="3">
        <f>1-E1737/MAX(E$2:E1737)</f>
        <v>0.54698495882392972</v>
      </c>
      <c r="I1737" s="2">
        <f t="shared" si="273"/>
        <v>2655.6833333333334</v>
      </c>
      <c r="J1737" s="2">
        <f t="shared" si="276"/>
        <v>2622.2066666666669</v>
      </c>
      <c r="K1737" s="2">
        <f t="shared" si="267"/>
        <v>2579.2341666666666</v>
      </c>
      <c r="L1737" s="2">
        <f t="shared" si="268"/>
        <v>2534.2879166666662</v>
      </c>
      <c r="M1737" s="2">
        <f t="shared" si="269"/>
        <v>2448.6131250000003</v>
      </c>
      <c r="N1737" s="2">
        <f t="shared" si="274"/>
        <v>2520.7117361111109</v>
      </c>
      <c r="O1737" s="4" t="str">
        <f t="shared" si="275"/>
        <v>买</v>
      </c>
      <c r="P1737" s="4" t="str">
        <f t="shared" si="271"/>
        <v/>
      </c>
      <c r="Q1737" s="3">
        <f>IF(O1736="买",E1737/E1736-1,0)-IF(P1737=1,计算结果!B$17,0)</f>
        <v>2.2171446639840386E-3</v>
      </c>
      <c r="R1737" s="2">
        <f t="shared" si="272"/>
        <v>5.9619291571638087</v>
      </c>
      <c r="S1737" s="3">
        <f>1-R1737/MAX(R$2:R1737)</f>
        <v>7.4313085676541379E-2</v>
      </c>
    </row>
    <row r="1738" spans="1:19" x14ac:dyDescent="0.15">
      <c r="A1738" s="1">
        <v>40968</v>
      </c>
      <c r="B1738">
        <v>2655.86</v>
      </c>
      <c r="C1738">
        <v>2666.65</v>
      </c>
      <c r="D1738">
        <v>2631.78</v>
      </c>
      <c r="E1738" s="2">
        <v>2634.14</v>
      </c>
      <c r="F1738" s="16">
        <v>64875220992</v>
      </c>
      <c r="G1738" s="3">
        <f t="shared" si="270"/>
        <v>-1.063677951969233E-2</v>
      </c>
      <c r="H1738" s="3">
        <f>1-E1738/MAX(E$2:E1738)</f>
        <v>0.55180357993602391</v>
      </c>
      <c r="I1738" s="2">
        <f t="shared" si="273"/>
        <v>2651.0566666666668</v>
      </c>
      <c r="J1738" s="2">
        <f t="shared" si="276"/>
        <v>2634.1550000000002</v>
      </c>
      <c r="K1738" s="2">
        <f t="shared" si="267"/>
        <v>2587.7474999999999</v>
      </c>
      <c r="L1738" s="2">
        <f t="shared" si="268"/>
        <v>2541.1958333333332</v>
      </c>
      <c r="M1738" s="2">
        <f t="shared" si="269"/>
        <v>2453.5435416666674</v>
      </c>
      <c r="N1738" s="2">
        <f t="shared" si="274"/>
        <v>2527.495625</v>
      </c>
      <c r="O1738" s="4" t="str">
        <f t="shared" si="275"/>
        <v>买</v>
      </c>
      <c r="P1738" s="4" t="str">
        <f t="shared" si="271"/>
        <v/>
      </c>
      <c r="Q1738" s="3">
        <f>IF(O1737="买",E1738/E1737-1,0)-IF(P1738=1,计算结果!B$17,0)</f>
        <v>-1.063677951969233E-2</v>
      </c>
      <c r="R1738" s="2">
        <f t="shared" si="272"/>
        <v>5.8985134312070322</v>
      </c>
      <c r="S1738" s="3">
        <f>1-R1738/MAX(R$2:R1738)</f>
        <v>8.4159413288464324E-2</v>
      </c>
    </row>
    <row r="1739" spans="1:19" x14ac:dyDescent="0.15">
      <c r="A1739" s="1">
        <v>40969</v>
      </c>
      <c r="B1739">
        <v>2622.74</v>
      </c>
      <c r="C1739">
        <v>2647.79</v>
      </c>
      <c r="D1739">
        <v>2621.86</v>
      </c>
      <c r="E1739" s="2">
        <v>2633.35</v>
      </c>
      <c r="F1739" s="16">
        <v>46524080128</v>
      </c>
      <c r="G1739" s="3">
        <f t="shared" si="270"/>
        <v>-2.9990812940849931E-4</v>
      </c>
      <c r="H1739" s="3">
        <f>1-E1739/MAX(E$2:E1739)</f>
        <v>0.55193799768597285</v>
      </c>
      <c r="I1739" s="2">
        <f t="shared" si="273"/>
        <v>2643.3166666666671</v>
      </c>
      <c r="J1739" s="2">
        <f t="shared" si="276"/>
        <v>2640.1333333333337</v>
      </c>
      <c r="K1739" s="2">
        <f t="shared" si="267"/>
        <v>2597.0174999999995</v>
      </c>
      <c r="L1739" s="2">
        <f t="shared" si="268"/>
        <v>2546.5816666666665</v>
      </c>
      <c r="M1739" s="2">
        <f t="shared" si="269"/>
        <v>2459.6385416666672</v>
      </c>
      <c r="N1739" s="2">
        <f t="shared" si="274"/>
        <v>2534.4125694444442</v>
      </c>
      <c r="O1739" s="4" t="str">
        <f t="shared" si="275"/>
        <v>买</v>
      </c>
      <c r="P1739" s="4" t="str">
        <f t="shared" si="271"/>
        <v/>
      </c>
      <c r="Q1739" s="3">
        <f>IF(O1738="买",E1739/E1738-1,0)-IF(P1739=1,计算结果!B$17,0)</f>
        <v>-2.9990812940849931E-4</v>
      </c>
      <c r="R1739" s="2">
        <f t="shared" si="272"/>
        <v>5.8967444190775877</v>
      </c>
      <c r="S1739" s="3">
        <f>1-R1739/MAX(R$2:R1739)</f>
        <v>8.4434081325661325E-2</v>
      </c>
    </row>
    <row r="1740" spans="1:19" x14ac:dyDescent="0.15">
      <c r="A1740" s="1">
        <v>40970</v>
      </c>
      <c r="B1740">
        <v>2637.96</v>
      </c>
      <c r="C1740">
        <v>2679.93</v>
      </c>
      <c r="D1740">
        <v>2637.96</v>
      </c>
      <c r="E1740" s="2">
        <v>2679.93</v>
      </c>
      <c r="F1740" s="16">
        <v>66981593088</v>
      </c>
      <c r="G1740" s="3">
        <f t="shared" si="270"/>
        <v>1.7688495642432578E-2</v>
      </c>
      <c r="H1740" s="3">
        <f>1-E1740/MAX(E$2:E1740)</f>
        <v>0.54401245491050165</v>
      </c>
      <c r="I1740" s="2">
        <f t="shared" si="273"/>
        <v>2649.14</v>
      </c>
      <c r="J1740" s="2">
        <f t="shared" si="276"/>
        <v>2652.4116666666669</v>
      </c>
      <c r="K1740" s="2">
        <f t="shared" si="267"/>
        <v>2607.8774999999996</v>
      </c>
      <c r="L1740" s="2">
        <f t="shared" si="268"/>
        <v>2555.7154166666664</v>
      </c>
      <c r="M1740" s="2">
        <f t="shared" si="269"/>
        <v>2465.6760416666671</v>
      </c>
      <c r="N1740" s="2">
        <f t="shared" si="274"/>
        <v>2543.0896527777782</v>
      </c>
      <c r="O1740" s="4" t="str">
        <f t="shared" si="275"/>
        <v>买</v>
      </c>
      <c r="P1740" s="4" t="str">
        <f t="shared" si="271"/>
        <v/>
      </c>
      <c r="Q1740" s="3">
        <f>IF(O1739="买",E1740/E1739-1,0)-IF(P1740=1,计算结果!B$17,0)</f>
        <v>1.7688495642432578E-2</v>
      </c>
      <c r="R1740" s="2">
        <f t="shared" si="272"/>
        <v>6.0010489570389804</v>
      </c>
      <c r="S1740" s="3">
        <f>1-R1740/MAX(R$2:R1740)</f>
        <v>6.8239097562830531E-2</v>
      </c>
    </row>
    <row r="1741" spans="1:19" x14ac:dyDescent="0.15">
      <c r="A1741" s="1">
        <v>40973</v>
      </c>
      <c r="B1741">
        <v>2687.74</v>
      </c>
      <c r="C1741">
        <v>2694.61</v>
      </c>
      <c r="D1741">
        <v>2660.96</v>
      </c>
      <c r="E1741" s="2">
        <v>2662.7</v>
      </c>
      <c r="F1741" s="16">
        <v>74973257728</v>
      </c>
      <c r="G1741" s="3">
        <f t="shared" si="270"/>
        <v>-6.4292724063688134E-3</v>
      </c>
      <c r="H1741" s="3">
        <f>1-E1741/MAX(E$2:E1741)</f>
        <v>0.54694412305179341</v>
      </c>
      <c r="I1741" s="2">
        <f t="shared" si="273"/>
        <v>2658.66</v>
      </c>
      <c r="J1741" s="2">
        <f t="shared" si="276"/>
        <v>2654.8583333333336</v>
      </c>
      <c r="K1741" s="2">
        <f t="shared" si="267"/>
        <v>2618.4299999999998</v>
      </c>
      <c r="L1741" s="2">
        <f t="shared" si="268"/>
        <v>2563.9837499999999</v>
      </c>
      <c r="M1741" s="2">
        <f t="shared" si="269"/>
        <v>2471.4737500000006</v>
      </c>
      <c r="N1741" s="2">
        <f t="shared" si="274"/>
        <v>2551.2958333333336</v>
      </c>
      <c r="O1741" s="4" t="str">
        <f t="shared" si="275"/>
        <v>买</v>
      </c>
      <c r="P1741" s="4" t="str">
        <f t="shared" si="271"/>
        <v/>
      </c>
      <c r="Q1741" s="3">
        <f>IF(O1740="买",E1741/E1740-1,0)-IF(P1741=1,计算结果!B$17,0)</f>
        <v>-6.4292724063688134E-3</v>
      </c>
      <c r="R1741" s="2">
        <f t="shared" si="272"/>
        <v>5.9624665785702211</v>
      </c>
      <c r="S1741" s="3">
        <f>1-R1741/MAX(R$2:R1741)</f>
        <v>7.4229642222203185E-2</v>
      </c>
    </row>
    <row r="1742" spans="1:19" x14ac:dyDescent="0.15">
      <c r="A1742" s="1">
        <v>40974</v>
      </c>
      <c r="B1742">
        <v>2654.8</v>
      </c>
      <c r="C1742">
        <v>2657.96</v>
      </c>
      <c r="D1742">
        <v>2615.6</v>
      </c>
      <c r="E1742" s="2">
        <v>2621.0500000000002</v>
      </c>
      <c r="F1742" s="16">
        <v>68852555776</v>
      </c>
      <c r="G1742" s="3">
        <f t="shared" si="270"/>
        <v>-1.5642017501032668E-2</v>
      </c>
      <c r="H1742" s="3">
        <f>1-E1742/MAX(E$2:E1742)</f>
        <v>0.55403083100796291</v>
      </c>
      <c r="I1742" s="2">
        <f t="shared" si="273"/>
        <v>2654.56</v>
      </c>
      <c r="J1742" s="2">
        <f t="shared" si="276"/>
        <v>2648.9383333333335</v>
      </c>
      <c r="K1742" s="2">
        <f t="shared" ref="K1742:K1805" si="277">AVERAGE(E1731:E1742)</f>
        <v>2625.4266666666667</v>
      </c>
      <c r="L1742" s="2">
        <f t="shared" si="268"/>
        <v>2571.9862499999999</v>
      </c>
      <c r="M1742" s="2">
        <f t="shared" si="269"/>
        <v>2476.5566666666668</v>
      </c>
      <c r="N1742" s="2">
        <f t="shared" si="274"/>
        <v>2557.9898611111112</v>
      </c>
      <c r="O1742" s="4" t="str">
        <f t="shared" si="275"/>
        <v>买</v>
      </c>
      <c r="P1742" s="4" t="str">
        <f t="shared" si="271"/>
        <v/>
      </c>
      <c r="Q1742" s="3">
        <f>IF(O1741="买",E1742/E1741-1,0)-IF(P1742=1,计算结果!B$17,0)</f>
        <v>-1.5642017501032668E-2</v>
      </c>
      <c r="R1742" s="2">
        <f t="shared" si="272"/>
        <v>5.8692015719989037</v>
      </c>
      <c r="S1742" s="3">
        <f>1-R1742/MAX(R$2:R1742)</f>
        <v>8.871055836050068E-2</v>
      </c>
    </row>
    <row r="1743" spans="1:19" x14ac:dyDescent="0.15">
      <c r="A1743" s="1">
        <v>40975</v>
      </c>
      <c r="B1743">
        <v>2596.48</v>
      </c>
      <c r="C1743">
        <v>2628.59</v>
      </c>
      <c r="D1743">
        <v>2594.13</v>
      </c>
      <c r="E1743" s="2">
        <v>2603</v>
      </c>
      <c r="F1743" s="16">
        <v>63243292672</v>
      </c>
      <c r="G1743" s="3">
        <f t="shared" si="270"/>
        <v>-6.8865530989489221E-3</v>
      </c>
      <c r="H1743" s="3">
        <f>1-E1743/MAX(E$2:E1743)</f>
        <v>0.55710202137072073</v>
      </c>
      <c r="I1743" s="2">
        <f t="shared" si="273"/>
        <v>2628.9166666666665</v>
      </c>
      <c r="J1743" s="2">
        <f t="shared" si="276"/>
        <v>2639.0283333333332</v>
      </c>
      <c r="K1743" s="2">
        <f t="shared" si="277"/>
        <v>2630.6174999999998</v>
      </c>
      <c r="L1743" s="2">
        <f t="shared" si="268"/>
        <v>2576.8512499999997</v>
      </c>
      <c r="M1743" s="2">
        <f t="shared" si="269"/>
        <v>2482.0543750000002</v>
      </c>
      <c r="N1743" s="2">
        <f t="shared" si="274"/>
        <v>2563.1743750000001</v>
      </c>
      <c r="O1743" s="4" t="str">
        <f t="shared" si="275"/>
        <v>买</v>
      </c>
      <c r="P1743" s="4" t="str">
        <f t="shared" si="271"/>
        <v/>
      </c>
      <c r="Q1743" s="3">
        <f>IF(O1742="买",E1743/E1742-1,0)-IF(P1743=1,计算结果!B$17,0)</f>
        <v>-6.8865530989489221E-3</v>
      </c>
      <c r="R1743" s="2">
        <f t="shared" si="272"/>
        <v>5.8287830037248991</v>
      </c>
      <c r="S1743" s="3">
        <f>1-R1743/MAX(R$2:R1743)</f>
        <v>9.4986201488862498E-2</v>
      </c>
    </row>
    <row r="1744" spans="1:19" x14ac:dyDescent="0.15">
      <c r="A1744" s="1">
        <v>40976</v>
      </c>
      <c r="B1744">
        <v>2612.4</v>
      </c>
      <c r="C1744">
        <v>2645.95</v>
      </c>
      <c r="D1744">
        <v>2612.4</v>
      </c>
      <c r="E1744" s="2">
        <v>2635.79</v>
      </c>
      <c r="F1744" s="16">
        <v>64458850304</v>
      </c>
      <c r="G1744" s="3">
        <f t="shared" si="270"/>
        <v>1.2597003457548883E-2</v>
      </c>
      <c r="H1744" s="3">
        <f>1-E1744/MAX(E$2:E1744)</f>
        <v>0.55152283400258628</v>
      </c>
      <c r="I1744" s="2">
        <f t="shared" si="273"/>
        <v>2619.9466666666667</v>
      </c>
      <c r="J1744" s="2">
        <f t="shared" si="276"/>
        <v>2639.3033333333333</v>
      </c>
      <c r="K1744" s="2">
        <f t="shared" si="277"/>
        <v>2636.7291666666665</v>
      </c>
      <c r="L1744" s="2">
        <f t="shared" si="268"/>
        <v>2582.2554166666664</v>
      </c>
      <c r="M1744" s="2">
        <f t="shared" si="269"/>
        <v>2488.1887499999998</v>
      </c>
      <c r="N1744" s="2">
        <f t="shared" si="274"/>
        <v>2569.0577777777776</v>
      </c>
      <c r="O1744" s="4" t="str">
        <f t="shared" si="275"/>
        <v>买</v>
      </c>
      <c r="P1744" s="4" t="str">
        <f t="shared" si="271"/>
        <v/>
      </c>
      <c r="Q1744" s="3">
        <f>IF(O1743="买",E1744/E1743-1,0)-IF(P1744=1,计算结果!B$17,0)</f>
        <v>1.2597003457548883E-2</v>
      </c>
      <c r="R1744" s="2">
        <f t="shared" si="272"/>
        <v>5.9022082033761238</v>
      </c>
      <c r="S1744" s="3">
        <f>1-R1744/MAX(R$2:R1744)</f>
        <v>8.3585739539888237E-2</v>
      </c>
    </row>
    <row r="1745" spans="1:19" x14ac:dyDescent="0.15">
      <c r="A1745" s="1">
        <v>40977</v>
      </c>
      <c r="B1745">
        <v>2644.1</v>
      </c>
      <c r="C1745">
        <v>2664.41</v>
      </c>
      <c r="D1745">
        <v>2631.41</v>
      </c>
      <c r="E1745" s="2">
        <v>2664.3</v>
      </c>
      <c r="F1745" s="16">
        <v>65963442176</v>
      </c>
      <c r="G1745" s="3">
        <f t="shared" si="270"/>
        <v>1.0816491450381216E-2</v>
      </c>
      <c r="H1745" s="3">
        <f>1-E1745/MAX(E$2:E1745)</f>
        <v>0.546671884570884</v>
      </c>
      <c r="I1745" s="2">
        <f t="shared" si="273"/>
        <v>2634.3633333333332</v>
      </c>
      <c r="J1745" s="2">
        <f t="shared" si="276"/>
        <v>2644.4616666666666</v>
      </c>
      <c r="K1745" s="2">
        <f t="shared" si="277"/>
        <v>2642.2975000000001</v>
      </c>
      <c r="L1745" s="2">
        <f t="shared" si="268"/>
        <v>2588.9212499999999</v>
      </c>
      <c r="M1745" s="2">
        <f t="shared" si="269"/>
        <v>2494.5458333333336</v>
      </c>
      <c r="N1745" s="2">
        <f t="shared" si="274"/>
        <v>2575.254861111111</v>
      </c>
      <c r="O1745" s="4" t="str">
        <f t="shared" si="275"/>
        <v>买</v>
      </c>
      <c r="P1745" s="4" t="str">
        <f t="shared" si="271"/>
        <v/>
      </c>
      <c r="Q1745" s="3">
        <f>IF(O1744="买",E1745/E1744-1,0)-IF(P1745=1,计算结果!B$17,0)</f>
        <v>1.0816491450381216E-2</v>
      </c>
      <c r="R1745" s="2">
        <f t="shared" si="272"/>
        <v>5.9660493879463115</v>
      </c>
      <c r="S1745" s="3">
        <f>1-R1745/MAX(R$2:R1745)</f>
        <v>7.3673352526614111E-2</v>
      </c>
    </row>
    <row r="1746" spans="1:19" x14ac:dyDescent="0.15">
      <c r="A1746" s="1">
        <v>40980</v>
      </c>
      <c r="B1746">
        <v>2663.24</v>
      </c>
      <c r="C1746">
        <v>2666.43</v>
      </c>
      <c r="D1746">
        <v>2636.42</v>
      </c>
      <c r="E1746" s="2">
        <v>2654.4</v>
      </c>
      <c r="F1746" s="16">
        <v>74367705088</v>
      </c>
      <c r="G1746" s="3">
        <f t="shared" si="270"/>
        <v>-3.7157977705213341E-3</v>
      </c>
      <c r="H1746" s="3">
        <f>1-E1746/MAX(E$2:E1746)</f>
        <v>0.54835636017151024</v>
      </c>
      <c r="I1746" s="2">
        <f t="shared" si="273"/>
        <v>2651.4966666666664</v>
      </c>
      <c r="J1746" s="2">
        <f t="shared" si="276"/>
        <v>2640.2066666666665</v>
      </c>
      <c r="K1746" s="2">
        <f t="shared" si="277"/>
        <v>2646.3091666666669</v>
      </c>
      <c r="L1746" s="2">
        <f t="shared" si="268"/>
        <v>2597.1066666666666</v>
      </c>
      <c r="M1746" s="2">
        <f t="shared" si="269"/>
        <v>2501.1854166666667</v>
      </c>
      <c r="N1746" s="2">
        <f t="shared" si="274"/>
        <v>2581.5337500000001</v>
      </c>
      <c r="O1746" s="4" t="str">
        <f t="shared" si="275"/>
        <v>买</v>
      </c>
      <c r="P1746" s="4" t="str">
        <f t="shared" si="271"/>
        <v/>
      </c>
      <c r="Q1746" s="3">
        <f>IF(O1745="买",E1746/E1745-1,0)-IF(P1746=1,计算结果!B$17,0)</f>
        <v>-3.7157977705213341E-3</v>
      </c>
      <c r="R1746" s="2">
        <f t="shared" si="272"/>
        <v>5.9438807549317607</v>
      </c>
      <c r="S1746" s="3">
        <f>1-R1746/MAX(R$2:R1746)</f>
        <v>7.7115395018070187E-2</v>
      </c>
    </row>
    <row r="1747" spans="1:19" x14ac:dyDescent="0.15">
      <c r="A1747" s="1">
        <v>40981</v>
      </c>
      <c r="B1747">
        <v>2653.68</v>
      </c>
      <c r="C1747">
        <v>2681.33</v>
      </c>
      <c r="D1747">
        <v>2649.17</v>
      </c>
      <c r="E1747" s="2">
        <v>2681.07</v>
      </c>
      <c r="F1747" s="16">
        <v>66429763584</v>
      </c>
      <c r="G1747" s="3">
        <f t="shared" si="270"/>
        <v>1.0047468354430489E-2</v>
      </c>
      <c r="H1747" s="3">
        <f>1-E1747/MAX(E$2:E1747)</f>
        <v>0.54381848499285368</v>
      </c>
      <c r="I1747" s="2">
        <f t="shared" si="273"/>
        <v>2666.59</v>
      </c>
      <c r="J1747" s="2">
        <f t="shared" si="276"/>
        <v>2643.268333333333</v>
      </c>
      <c r="K1747" s="2">
        <f t="shared" si="277"/>
        <v>2649.0633333333335</v>
      </c>
      <c r="L1747" s="2">
        <f t="shared" si="268"/>
        <v>2603.4745833333336</v>
      </c>
      <c r="M1747" s="2">
        <f t="shared" si="269"/>
        <v>2509.0193750000003</v>
      </c>
      <c r="N1747" s="2">
        <f t="shared" si="274"/>
        <v>2587.1857638888891</v>
      </c>
      <c r="O1747" s="4" t="str">
        <f t="shared" si="275"/>
        <v>买</v>
      </c>
      <c r="P1747" s="4" t="str">
        <f t="shared" si="271"/>
        <v/>
      </c>
      <c r="Q1747" s="3">
        <f>IF(O1746="买",E1747/E1746-1,0)-IF(P1747=1,计算结果!B$17,0)</f>
        <v>1.0047468354430489E-2</v>
      </c>
      <c r="R1747" s="2">
        <f t="shared" si="272"/>
        <v>6.0036017087194455</v>
      </c>
      <c r="S1747" s="3">
        <f>1-R1747/MAX(R$2:R1747)</f>
        <v>6.7842741154723218E-2</v>
      </c>
    </row>
    <row r="1748" spans="1:19" x14ac:dyDescent="0.15">
      <c r="A1748" s="1">
        <v>40982</v>
      </c>
      <c r="B1748">
        <v>2694.48</v>
      </c>
      <c r="C1748">
        <v>2705.75</v>
      </c>
      <c r="D1748">
        <v>2595.34</v>
      </c>
      <c r="E1748" s="2">
        <v>2605.11</v>
      </c>
      <c r="F1748" s="16">
        <v>117080408064</v>
      </c>
      <c r="G1748" s="3">
        <f t="shared" si="270"/>
        <v>-2.8331971936577549E-2</v>
      </c>
      <c r="H1748" s="3">
        <f>1-E1748/MAX(E$2:E1748)</f>
        <v>0.55674300687402156</v>
      </c>
      <c r="I1748" s="2">
        <f t="shared" si="273"/>
        <v>2646.86</v>
      </c>
      <c r="J1748" s="2">
        <f t="shared" si="276"/>
        <v>2640.6116666666667</v>
      </c>
      <c r="K1748" s="2">
        <f t="shared" si="277"/>
        <v>2644.7750000000001</v>
      </c>
      <c r="L1748" s="2">
        <f t="shared" si="268"/>
        <v>2606.6362500000005</v>
      </c>
      <c r="M1748" s="2">
        <f t="shared" si="269"/>
        <v>2515.2106250000002</v>
      </c>
      <c r="N1748" s="2">
        <f t="shared" si="274"/>
        <v>2588.8739583333336</v>
      </c>
      <c r="O1748" s="4" t="str">
        <f t="shared" si="275"/>
        <v>买</v>
      </c>
      <c r="P1748" s="4" t="str">
        <f t="shared" si="271"/>
        <v/>
      </c>
      <c r="Q1748" s="3">
        <f>IF(O1747="买",E1748/E1747-1,0)-IF(P1748=1,计算结果!B$17,0)</f>
        <v>-2.8331971936577549E-2</v>
      </c>
      <c r="R1748" s="2">
        <f t="shared" si="272"/>
        <v>5.8335078335896169</v>
      </c>
      <c r="S1748" s="3">
        <f>1-R1748/MAX(R$2:R1748)</f>
        <v>9.425259445280465E-2</v>
      </c>
    </row>
    <row r="1749" spans="1:19" x14ac:dyDescent="0.15">
      <c r="A1749" s="1">
        <v>40983</v>
      </c>
      <c r="B1749">
        <v>2602.66</v>
      </c>
      <c r="C1749">
        <v>2618.25</v>
      </c>
      <c r="D1749">
        <v>2575.44</v>
      </c>
      <c r="E1749" s="2">
        <v>2585.5500000000002</v>
      </c>
      <c r="F1749" s="16">
        <v>77042769920</v>
      </c>
      <c r="G1749" s="3">
        <f t="shared" si="270"/>
        <v>-7.5083201860958182E-3</v>
      </c>
      <c r="H1749" s="3">
        <f>1-E1749/MAX(E$2:E1749)</f>
        <v>0.56007112230313749</v>
      </c>
      <c r="I1749" s="2">
        <f t="shared" si="273"/>
        <v>2623.9100000000003</v>
      </c>
      <c r="J1749" s="2">
        <f t="shared" si="276"/>
        <v>2637.7033333333334</v>
      </c>
      <c r="K1749" s="2">
        <f t="shared" si="277"/>
        <v>2638.3658333333333</v>
      </c>
      <c r="L1749" s="2">
        <f t="shared" si="268"/>
        <v>2608.8000000000006</v>
      </c>
      <c r="M1749" s="2">
        <f t="shared" si="269"/>
        <v>2520.9229166666669</v>
      </c>
      <c r="N1749" s="2">
        <f t="shared" si="274"/>
        <v>2589.3629166666669</v>
      </c>
      <c r="O1749" s="4" t="str">
        <f t="shared" si="275"/>
        <v>卖</v>
      </c>
      <c r="P1749" s="4">
        <f t="shared" si="271"/>
        <v>1</v>
      </c>
      <c r="Q1749" s="3">
        <f>IF(O1748="买",E1749/E1748-1,0)-IF(P1749=1,计算结果!B$17,0)</f>
        <v>-7.5083201860958182E-3</v>
      </c>
      <c r="R1749" s="2">
        <f t="shared" si="272"/>
        <v>5.7897079889669278</v>
      </c>
      <c r="S1749" s="3">
        <f>1-R1749/MAX(R$2:R1749)</f>
        <v>0.10105323598137861</v>
      </c>
    </row>
    <row r="1750" spans="1:19" x14ac:dyDescent="0.15">
      <c r="A1750" s="1">
        <v>40984</v>
      </c>
      <c r="B1750">
        <v>2591.8000000000002</v>
      </c>
      <c r="C1750">
        <v>2624.32</v>
      </c>
      <c r="D1750">
        <v>2577.25</v>
      </c>
      <c r="E1750" s="2">
        <v>2623.52</v>
      </c>
      <c r="F1750" s="16">
        <v>67451822080</v>
      </c>
      <c r="G1750" s="3">
        <f t="shared" si="270"/>
        <v>1.4685463441047375E-2</v>
      </c>
      <c r="H1750" s="3">
        <f>1-E1750/MAX(E$2:E1750)</f>
        <v>0.55361056285305921</v>
      </c>
      <c r="I1750" s="2">
        <f t="shared" si="273"/>
        <v>2604.7266666666669</v>
      </c>
      <c r="J1750" s="2">
        <f t="shared" si="276"/>
        <v>2635.6583333333333</v>
      </c>
      <c r="K1750" s="2">
        <f t="shared" si="277"/>
        <v>2637.4808333333335</v>
      </c>
      <c r="L1750" s="2">
        <f t="shared" si="268"/>
        <v>2612.6141666666667</v>
      </c>
      <c r="M1750" s="2">
        <f t="shared" si="269"/>
        <v>2526.7100000000005</v>
      </c>
      <c r="N1750" s="2">
        <f t="shared" si="274"/>
        <v>2592.2683333333334</v>
      </c>
      <c r="O1750" s="4" t="str">
        <f t="shared" si="275"/>
        <v>买</v>
      </c>
      <c r="P1750" s="4">
        <f t="shared" si="271"/>
        <v>1</v>
      </c>
      <c r="Q1750" s="3">
        <f>IF(O1749="买",E1750/E1749-1,0)-IF(P1750=1,计算结果!B$17,0)</f>
        <v>0</v>
      </c>
      <c r="R1750" s="2">
        <f t="shared" si="272"/>
        <v>5.7897079889669278</v>
      </c>
      <c r="S1750" s="3">
        <f>1-R1750/MAX(R$2:R1750)</f>
        <v>0.10105323598137861</v>
      </c>
    </row>
    <row r="1751" spans="1:19" x14ac:dyDescent="0.15">
      <c r="A1751" s="1">
        <v>40987</v>
      </c>
      <c r="B1751">
        <v>2617.66</v>
      </c>
      <c r="C1751">
        <v>2631.05</v>
      </c>
      <c r="D1751">
        <v>2598.63</v>
      </c>
      <c r="E1751" s="2">
        <v>2630.01</v>
      </c>
      <c r="F1751" s="16">
        <v>68803936256</v>
      </c>
      <c r="G1751" s="3">
        <f t="shared" si="270"/>
        <v>2.4737756906751951E-3</v>
      </c>
      <c r="H1751" s="3">
        <f>1-E1751/MAX(E$2:E1751)</f>
        <v>0.55250629551487096</v>
      </c>
      <c r="I1751" s="2">
        <f t="shared" si="273"/>
        <v>2613.0266666666666</v>
      </c>
      <c r="J1751" s="2">
        <f t="shared" si="276"/>
        <v>2629.9433333333336</v>
      </c>
      <c r="K1751" s="2">
        <f t="shared" si="277"/>
        <v>2637.2024999999999</v>
      </c>
      <c r="L1751" s="2">
        <f t="shared" si="268"/>
        <v>2617.11</v>
      </c>
      <c r="M1751" s="2">
        <f t="shared" si="269"/>
        <v>2533.6112500000004</v>
      </c>
      <c r="N1751" s="2">
        <f t="shared" si="274"/>
        <v>2595.9745833333332</v>
      </c>
      <c r="O1751" s="4" t="str">
        <f t="shared" si="275"/>
        <v>买</v>
      </c>
      <c r="P1751" s="4" t="str">
        <f t="shared" si="271"/>
        <v/>
      </c>
      <c r="Q1751" s="3">
        <f>IF(O1750="买",E1751/E1750-1,0)-IF(P1751=1,计算结果!B$17,0)</f>
        <v>2.4737756906751951E-3</v>
      </c>
      <c r="R1751" s="2">
        <f t="shared" si="272"/>
        <v>5.8040304278461425</v>
      </c>
      <c r="S1751" s="3">
        <f>1-R1751/MAX(R$2:R1751)</f>
        <v>9.8829443329338185E-2</v>
      </c>
    </row>
    <row r="1752" spans="1:19" x14ac:dyDescent="0.15">
      <c r="A1752" s="1">
        <v>40988</v>
      </c>
      <c r="B1752">
        <v>2622.66</v>
      </c>
      <c r="C1752">
        <v>2622.66</v>
      </c>
      <c r="D1752">
        <v>2584.02</v>
      </c>
      <c r="E1752" s="2">
        <v>2584.4499999999998</v>
      </c>
      <c r="F1752" s="16">
        <v>64263815168</v>
      </c>
      <c r="G1752" s="3">
        <f t="shared" si="270"/>
        <v>-1.7323128048942982E-2</v>
      </c>
      <c r="H1752" s="3">
        <f>1-E1752/MAX(E$2:E1752)</f>
        <v>0.56025828625876262</v>
      </c>
      <c r="I1752" s="2">
        <f t="shared" si="273"/>
        <v>2612.6600000000003</v>
      </c>
      <c r="J1752" s="2">
        <f t="shared" si="276"/>
        <v>2618.2849999999999</v>
      </c>
      <c r="K1752" s="2">
        <f t="shared" si="277"/>
        <v>2629.2458333333334</v>
      </c>
      <c r="L1752" s="2">
        <f t="shared" si="268"/>
        <v>2618.561666666667</v>
      </c>
      <c r="M1752" s="2">
        <f t="shared" si="269"/>
        <v>2540.0291666666667</v>
      </c>
      <c r="N1752" s="2">
        <f t="shared" si="274"/>
        <v>2595.945555555556</v>
      </c>
      <c r="O1752" s="4" t="str">
        <f t="shared" si="275"/>
        <v>卖</v>
      </c>
      <c r="P1752" s="4">
        <f t="shared" si="271"/>
        <v>1</v>
      </c>
      <c r="Q1752" s="3">
        <f>IF(O1751="买",E1752/E1751-1,0)-IF(P1752=1,计算结果!B$17,0)</f>
        <v>-1.7323128048942982E-2</v>
      </c>
      <c r="R1752" s="2">
        <f t="shared" si="272"/>
        <v>5.7034864655446027</v>
      </c>
      <c r="S1752" s="3">
        <f>1-R1752/MAX(R$2:R1752)</f>
        <v>0.11444053627648121</v>
      </c>
    </row>
    <row r="1753" spans="1:19" x14ac:dyDescent="0.15">
      <c r="A1753" s="1">
        <v>40989</v>
      </c>
      <c r="B1753">
        <v>2597.38</v>
      </c>
      <c r="C1753">
        <v>2613.27</v>
      </c>
      <c r="D1753">
        <v>2569.08</v>
      </c>
      <c r="E1753" s="2">
        <v>2587.79</v>
      </c>
      <c r="F1753" s="16">
        <v>66674921472</v>
      </c>
      <c r="G1753" s="3">
        <f t="shared" si="270"/>
        <v>1.2923445994312832E-3</v>
      </c>
      <c r="H1753" s="3">
        <f>1-E1753/MAX(E$2:E1753)</f>
        <v>0.5596899884298645</v>
      </c>
      <c r="I1753" s="2">
        <f t="shared" si="273"/>
        <v>2600.75</v>
      </c>
      <c r="J1753" s="2">
        <f t="shared" si="276"/>
        <v>2602.7383333333332</v>
      </c>
      <c r="K1753" s="2">
        <f t="shared" si="277"/>
        <v>2623.0033333333331</v>
      </c>
      <c r="L1753" s="2">
        <f t="shared" si="268"/>
        <v>2620.7166666666667</v>
      </c>
      <c r="M1753" s="2">
        <f t="shared" si="269"/>
        <v>2546.2206249999999</v>
      </c>
      <c r="N1753" s="2">
        <f t="shared" si="274"/>
        <v>2596.6468749999999</v>
      </c>
      <c r="O1753" s="4" t="str">
        <f t="shared" si="275"/>
        <v>卖</v>
      </c>
      <c r="P1753" s="4" t="str">
        <f t="shared" si="271"/>
        <v/>
      </c>
      <c r="Q1753" s="3">
        <f>IF(O1752="买",E1753/E1752-1,0)-IF(P1753=1,计算结果!B$17,0)</f>
        <v>0</v>
      </c>
      <c r="R1753" s="2">
        <f t="shared" si="272"/>
        <v>5.7034864655446027</v>
      </c>
      <c r="S1753" s="3">
        <f>1-R1753/MAX(R$2:R1753)</f>
        <v>0.11444053627648121</v>
      </c>
    </row>
    <row r="1754" spans="1:19" x14ac:dyDescent="0.15">
      <c r="A1754" s="1">
        <v>40990</v>
      </c>
      <c r="B1754">
        <v>2586.94</v>
      </c>
      <c r="C1754">
        <v>2599.2399999999998</v>
      </c>
      <c r="D1754">
        <v>2570.4499999999998</v>
      </c>
      <c r="E1754" s="2">
        <v>2583.75</v>
      </c>
      <c r="F1754" s="16">
        <v>50115506176</v>
      </c>
      <c r="G1754" s="3">
        <f t="shared" si="270"/>
        <v>-1.5611776844334235E-3</v>
      </c>
      <c r="H1754" s="3">
        <f>1-E1754/MAX(E$2:E1754)</f>
        <v>0.56037739059416047</v>
      </c>
      <c r="I1754" s="2">
        <f t="shared" si="273"/>
        <v>2585.33</v>
      </c>
      <c r="J1754" s="2">
        <f t="shared" si="276"/>
        <v>2599.1783333333333</v>
      </c>
      <c r="K1754" s="2">
        <f t="shared" si="277"/>
        <v>2619.895</v>
      </c>
      <c r="L1754" s="2">
        <f t="shared" ref="L1754:L1817" si="278">AVERAGE(E1731:E1754)</f>
        <v>2622.6608333333334</v>
      </c>
      <c r="M1754" s="2">
        <f t="shared" si="269"/>
        <v>2550.7035416666668</v>
      </c>
      <c r="N1754" s="2">
        <f t="shared" si="274"/>
        <v>2597.7531250000002</v>
      </c>
      <c r="O1754" s="4" t="str">
        <f t="shared" si="275"/>
        <v>卖</v>
      </c>
      <c r="P1754" s="4" t="str">
        <f t="shared" si="271"/>
        <v/>
      </c>
      <c r="Q1754" s="3">
        <f>IF(O1753="买",E1754/E1753-1,0)-IF(P1754=1,计算结果!B$17,0)</f>
        <v>0</v>
      </c>
      <c r="R1754" s="2">
        <f t="shared" si="272"/>
        <v>5.7034864655446027</v>
      </c>
      <c r="S1754" s="3">
        <f>1-R1754/MAX(R$2:R1754)</f>
        <v>0.11444053627648121</v>
      </c>
    </row>
    <row r="1755" spans="1:19" x14ac:dyDescent="0.15">
      <c r="A1755" s="1">
        <v>40991</v>
      </c>
      <c r="B1755">
        <v>2575.33</v>
      </c>
      <c r="C1755">
        <v>2578.83</v>
      </c>
      <c r="D1755">
        <v>2544.5300000000002</v>
      </c>
      <c r="E1755" s="2">
        <v>2552.94</v>
      </c>
      <c r="F1755" s="16">
        <v>47812444160</v>
      </c>
      <c r="G1755" s="3">
        <f t="shared" si="270"/>
        <v>-1.1924528301886728E-2</v>
      </c>
      <c r="H1755" s="3">
        <f>1-E1755/MAX(E$2:E1755)</f>
        <v>0.56561968284216979</v>
      </c>
      <c r="I1755" s="2">
        <f t="shared" si="273"/>
        <v>2574.8266666666664</v>
      </c>
      <c r="J1755" s="2">
        <f t="shared" si="276"/>
        <v>2593.7433333333333</v>
      </c>
      <c r="K1755" s="2">
        <f t="shared" si="277"/>
        <v>2615.7233333333334</v>
      </c>
      <c r="L1755" s="2">
        <f t="shared" si="278"/>
        <v>2623.1704166666668</v>
      </c>
      <c r="M1755" s="2">
        <f t="shared" si="269"/>
        <v>2552.9033333333336</v>
      </c>
      <c r="N1755" s="2">
        <f t="shared" si="274"/>
        <v>2597.2656944444448</v>
      </c>
      <c r="O1755" s="4" t="str">
        <f t="shared" si="275"/>
        <v>卖</v>
      </c>
      <c r="P1755" s="4" t="str">
        <f t="shared" si="271"/>
        <v/>
      </c>
      <c r="Q1755" s="3">
        <f>IF(O1754="买",E1755/E1754-1,0)-IF(P1755=1,计算结果!B$17,0)</f>
        <v>0</v>
      </c>
      <c r="R1755" s="2">
        <f t="shared" si="272"/>
        <v>5.7034864655446027</v>
      </c>
      <c r="S1755" s="3">
        <f>1-R1755/MAX(R$2:R1755)</f>
        <v>0.11444053627648121</v>
      </c>
    </row>
    <row r="1756" spans="1:19" x14ac:dyDescent="0.15">
      <c r="A1756" s="1">
        <v>40994</v>
      </c>
      <c r="B1756">
        <v>2551.4299999999998</v>
      </c>
      <c r="C1756">
        <v>2562.9299999999998</v>
      </c>
      <c r="D1756">
        <v>2540.6999999999998</v>
      </c>
      <c r="E1756" s="2">
        <v>2555.44</v>
      </c>
      <c r="F1756" s="16">
        <v>36356132864</v>
      </c>
      <c r="G1756" s="3">
        <f t="shared" si="270"/>
        <v>9.7926312408436189E-4</v>
      </c>
      <c r="H1756" s="3">
        <f>1-E1756/MAX(E$2:E1756)</f>
        <v>0.56519431021574895</v>
      </c>
      <c r="I1756" s="2">
        <f t="shared" si="273"/>
        <v>2564.0433333333335</v>
      </c>
      <c r="J1756" s="2">
        <f t="shared" si="276"/>
        <v>2582.396666666667</v>
      </c>
      <c r="K1756" s="2">
        <f t="shared" si="277"/>
        <v>2609.0274999999997</v>
      </c>
      <c r="L1756" s="2">
        <f t="shared" si="278"/>
        <v>2622.8783333333336</v>
      </c>
      <c r="M1756" s="2">
        <f t="shared" si="269"/>
        <v>2555.3997916666672</v>
      </c>
      <c r="N1756" s="2">
        <f t="shared" si="274"/>
        <v>2595.7685416666668</v>
      </c>
      <c r="O1756" s="4" t="str">
        <f t="shared" si="275"/>
        <v>卖</v>
      </c>
      <c r="P1756" s="4" t="str">
        <f t="shared" si="271"/>
        <v/>
      </c>
      <c r="Q1756" s="3">
        <f>IF(O1755="买",E1756/E1755-1,0)-IF(P1756=1,计算结果!B$17,0)</f>
        <v>0</v>
      </c>
      <c r="R1756" s="2">
        <f t="shared" si="272"/>
        <v>5.7034864655446027</v>
      </c>
      <c r="S1756" s="3">
        <f>1-R1756/MAX(R$2:R1756)</f>
        <v>0.11444053627648121</v>
      </c>
    </row>
    <row r="1757" spans="1:19" x14ac:dyDescent="0.15">
      <c r="A1757" s="1">
        <v>40995</v>
      </c>
      <c r="B1757">
        <v>2565.5500000000002</v>
      </c>
      <c r="C1757">
        <v>2571.9</v>
      </c>
      <c r="D1757">
        <v>2544.37</v>
      </c>
      <c r="E1757" s="2">
        <v>2547.14</v>
      </c>
      <c r="F1757" s="16">
        <v>47394455552</v>
      </c>
      <c r="G1757" s="3">
        <f t="shared" si="270"/>
        <v>-3.2479729518205547E-3</v>
      </c>
      <c r="H1757" s="3">
        <f>1-E1757/MAX(E$2:E1757)</f>
        <v>0.56660654733546589</v>
      </c>
      <c r="I1757" s="2">
        <f t="shared" si="273"/>
        <v>2551.84</v>
      </c>
      <c r="J1757" s="2">
        <f t="shared" si="276"/>
        <v>2568.585</v>
      </c>
      <c r="K1757" s="2">
        <f t="shared" si="277"/>
        <v>2599.2641666666664</v>
      </c>
      <c r="L1757" s="2">
        <f t="shared" si="278"/>
        <v>2620.7808333333337</v>
      </c>
      <c r="M1757" s="2">
        <f t="shared" si="269"/>
        <v>2557.7314583333336</v>
      </c>
      <c r="N1757" s="2">
        <f t="shared" si="274"/>
        <v>2592.5921527777778</v>
      </c>
      <c r="O1757" s="4" t="str">
        <f t="shared" si="275"/>
        <v>卖</v>
      </c>
      <c r="P1757" s="4" t="str">
        <f t="shared" si="271"/>
        <v/>
      </c>
      <c r="Q1757" s="3">
        <f>IF(O1756="买",E1757/E1756-1,0)-IF(P1757=1,计算结果!B$17,0)</f>
        <v>0</v>
      </c>
      <c r="R1757" s="2">
        <f t="shared" si="272"/>
        <v>5.7034864655446027</v>
      </c>
      <c r="S1757" s="3">
        <f>1-R1757/MAX(R$2:R1757)</f>
        <v>0.11444053627648121</v>
      </c>
    </row>
    <row r="1758" spans="1:19" x14ac:dyDescent="0.15">
      <c r="A1758" s="1">
        <v>40996</v>
      </c>
      <c r="B1758">
        <v>2538.46</v>
      </c>
      <c r="C1758">
        <v>2540.42</v>
      </c>
      <c r="D1758">
        <v>2471.0300000000002</v>
      </c>
      <c r="E1758" s="2">
        <v>2474.9</v>
      </c>
      <c r="F1758" s="16">
        <v>54993641472</v>
      </c>
      <c r="G1758" s="3">
        <f t="shared" si="270"/>
        <v>-2.8361220820213973E-2</v>
      </c>
      <c r="H1758" s="3">
        <f>1-E1758/MAX(E$2:E1758)</f>
        <v>0.57889811474851971</v>
      </c>
      <c r="I1758" s="2">
        <f t="shared" si="273"/>
        <v>2525.8266666666664</v>
      </c>
      <c r="J1758" s="2">
        <f t="shared" si="276"/>
        <v>2550.3266666666664</v>
      </c>
      <c r="K1758" s="2">
        <f t="shared" si="277"/>
        <v>2584.3058333333333</v>
      </c>
      <c r="L1758" s="2">
        <f t="shared" si="278"/>
        <v>2615.3075000000003</v>
      </c>
      <c r="M1758" s="2">
        <f t="shared" si="269"/>
        <v>2559.41</v>
      </c>
      <c r="N1758" s="2">
        <f t="shared" si="274"/>
        <v>2586.3411111111113</v>
      </c>
      <c r="O1758" s="4" t="str">
        <f t="shared" si="275"/>
        <v>卖</v>
      </c>
      <c r="P1758" s="4" t="str">
        <f t="shared" si="271"/>
        <v/>
      </c>
      <c r="Q1758" s="3">
        <f>IF(O1757="买",E1758/E1757-1,0)-IF(P1758=1,计算结果!B$17,0)</f>
        <v>0</v>
      </c>
      <c r="R1758" s="2">
        <f t="shared" si="272"/>
        <v>5.7034864655446027</v>
      </c>
      <c r="S1758" s="3">
        <f>1-R1758/MAX(R$2:R1758)</f>
        <v>0.11444053627648121</v>
      </c>
    </row>
    <row r="1759" spans="1:19" x14ac:dyDescent="0.15">
      <c r="A1759" s="1">
        <v>40997</v>
      </c>
      <c r="B1759">
        <v>2463.69</v>
      </c>
      <c r="C1759">
        <v>2476.48</v>
      </c>
      <c r="D1759">
        <v>2429.73</v>
      </c>
      <c r="E1759" s="2">
        <v>2443.12</v>
      </c>
      <c r="F1759" s="16">
        <v>48651595776</v>
      </c>
      <c r="G1759" s="3">
        <f t="shared" si="270"/>
        <v>-1.284092286557037E-2</v>
      </c>
      <c r="H1759" s="3">
        <f>1-E1759/MAX(E$2:E1759)</f>
        <v>0.58430545157558023</v>
      </c>
      <c r="I1759" s="2">
        <f t="shared" si="273"/>
        <v>2488.3866666666668</v>
      </c>
      <c r="J1759" s="2">
        <f t="shared" si="276"/>
        <v>2526.2150000000001</v>
      </c>
      <c r="K1759" s="2">
        <f t="shared" si="277"/>
        <v>2564.4766666666665</v>
      </c>
      <c r="L1759" s="2">
        <f t="shared" si="278"/>
        <v>2606.7700000000004</v>
      </c>
      <c r="M1759" s="2">
        <f t="shared" si="269"/>
        <v>2561.4406249999997</v>
      </c>
      <c r="N1759" s="2">
        <f t="shared" si="274"/>
        <v>2577.5624305555557</v>
      </c>
      <c r="O1759" s="4" t="str">
        <f t="shared" si="275"/>
        <v>卖</v>
      </c>
      <c r="P1759" s="4" t="str">
        <f t="shared" si="271"/>
        <v/>
      </c>
      <c r="Q1759" s="3">
        <f>IF(O1758="买",E1759/E1758-1,0)-IF(P1759=1,计算结果!B$17,0)</f>
        <v>0</v>
      </c>
      <c r="R1759" s="2">
        <f t="shared" si="272"/>
        <v>5.7034864655446027</v>
      </c>
      <c r="S1759" s="3">
        <f>1-R1759/MAX(R$2:R1759)</f>
        <v>0.11444053627648121</v>
      </c>
    </row>
    <row r="1760" spans="1:19" x14ac:dyDescent="0.15">
      <c r="A1760" s="1">
        <v>40998</v>
      </c>
      <c r="B1760">
        <v>2447.94</v>
      </c>
      <c r="C1760">
        <v>2461.98</v>
      </c>
      <c r="D1760">
        <v>2438.4899999999998</v>
      </c>
      <c r="E1760" s="2">
        <v>2454.9</v>
      </c>
      <c r="F1760" s="16">
        <v>39139733504</v>
      </c>
      <c r="G1760" s="3">
        <f t="shared" si="270"/>
        <v>4.8217033956581279E-3</v>
      </c>
      <c r="H1760" s="3">
        <f>1-E1760/MAX(E$2:E1760)</f>
        <v>0.58230109575988565</v>
      </c>
      <c r="I1760" s="2">
        <f t="shared" si="273"/>
        <v>2457.64</v>
      </c>
      <c r="J1760" s="2">
        <f t="shared" si="276"/>
        <v>2504.7400000000002</v>
      </c>
      <c r="K1760" s="2">
        <f t="shared" si="277"/>
        <v>2551.9591666666665</v>
      </c>
      <c r="L1760" s="2">
        <f t="shared" si="278"/>
        <v>2598.367083333334</v>
      </c>
      <c r="M1760" s="2">
        <f t="shared" si="269"/>
        <v>2561.3218749999996</v>
      </c>
      <c r="N1760" s="2">
        <f t="shared" si="274"/>
        <v>2570.5493750000001</v>
      </c>
      <c r="O1760" s="4" t="str">
        <f t="shared" si="275"/>
        <v>卖</v>
      </c>
      <c r="P1760" s="4" t="str">
        <f t="shared" si="271"/>
        <v/>
      </c>
      <c r="Q1760" s="3">
        <f>IF(O1759="买",E1760/E1759-1,0)-IF(P1760=1,计算结果!B$17,0)</f>
        <v>0</v>
      </c>
      <c r="R1760" s="2">
        <f t="shared" si="272"/>
        <v>5.7034864655446027</v>
      </c>
      <c r="S1760" s="3">
        <f>1-R1760/MAX(R$2:R1760)</f>
        <v>0.11444053627648121</v>
      </c>
    </row>
    <row r="1761" spans="1:19" x14ac:dyDescent="0.15">
      <c r="A1761" s="1">
        <v>41004</v>
      </c>
      <c r="B1761">
        <v>2449.21</v>
      </c>
      <c r="C1761">
        <v>2517.39</v>
      </c>
      <c r="D1761">
        <v>2441.27</v>
      </c>
      <c r="E1761" s="2">
        <v>2512.83</v>
      </c>
      <c r="F1761" s="16">
        <v>58049691648</v>
      </c>
      <c r="G1761" s="3">
        <f t="shared" si="270"/>
        <v>2.359770255407545E-2</v>
      </c>
      <c r="H1761" s="3">
        <f>1-E1761/MAX(E$2:E1761)</f>
        <v>0.57244436126046416</v>
      </c>
      <c r="I1761" s="2">
        <f t="shared" si="273"/>
        <v>2470.2833333333333</v>
      </c>
      <c r="J1761" s="2">
        <f t="shared" si="276"/>
        <v>2498.0549999999998</v>
      </c>
      <c r="K1761" s="2">
        <f t="shared" si="277"/>
        <v>2545.8991666666666</v>
      </c>
      <c r="L1761" s="2">
        <f t="shared" si="278"/>
        <v>2592.1325000000002</v>
      </c>
      <c r="M1761" s="2">
        <f t="shared" si="269"/>
        <v>2563.2102083333325</v>
      </c>
      <c r="N1761" s="2">
        <f t="shared" si="274"/>
        <v>2567.0806250000001</v>
      </c>
      <c r="O1761" s="4" t="str">
        <f t="shared" si="275"/>
        <v>卖</v>
      </c>
      <c r="P1761" s="4" t="str">
        <f t="shared" si="271"/>
        <v/>
      </c>
      <c r="Q1761" s="3">
        <f>IF(O1760="买",E1761/E1760-1,0)-IF(P1761=1,计算结果!B$17,0)</f>
        <v>0</v>
      </c>
      <c r="R1761" s="2">
        <f t="shared" si="272"/>
        <v>5.7034864655446027</v>
      </c>
      <c r="S1761" s="3">
        <f>1-R1761/MAX(R$2:R1761)</f>
        <v>0.11444053627648121</v>
      </c>
    </row>
    <row r="1762" spans="1:19" x14ac:dyDescent="0.15">
      <c r="A1762" s="1">
        <v>41005</v>
      </c>
      <c r="B1762">
        <v>2509.4499999999998</v>
      </c>
      <c r="C1762">
        <v>2525.5300000000002</v>
      </c>
      <c r="D1762">
        <v>2502.6999999999998</v>
      </c>
      <c r="E1762" s="2">
        <v>2519.83</v>
      </c>
      <c r="F1762" s="16">
        <v>47207796736</v>
      </c>
      <c r="G1762" s="3">
        <f t="shared" si="270"/>
        <v>2.7857037682612606E-3</v>
      </c>
      <c r="H1762" s="3">
        <f>1-E1762/MAX(E$2:E1762)</f>
        <v>0.57125331790648604</v>
      </c>
      <c r="I1762" s="2">
        <f t="shared" si="273"/>
        <v>2495.853333333333</v>
      </c>
      <c r="J1762" s="2">
        <f t="shared" si="276"/>
        <v>2492.12</v>
      </c>
      <c r="K1762" s="2">
        <f t="shared" si="277"/>
        <v>2537.2583333333337</v>
      </c>
      <c r="L1762" s="2">
        <f t="shared" si="278"/>
        <v>2587.3695833333336</v>
      </c>
      <c r="M1762" s="2">
        <f t="shared" si="269"/>
        <v>2564.2827083333327</v>
      </c>
      <c r="N1762" s="2">
        <f t="shared" si="274"/>
        <v>2562.9702083333336</v>
      </c>
      <c r="O1762" s="4" t="str">
        <f t="shared" si="275"/>
        <v>卖</v>
      </c>
      <c r="P1762" s="4" t="str">
        <f t="shared" si="271"/>
        <v/>
      </c>
      <c r="Q1762" s="3">
        <f>IF(O1761="买",E1762/E1761-1,0)-IF(P1762=1,计算结果!B$17,0)</f>
        <v>0</v>
      </c>
      <c r="R1762" s="2">
        <f t="shared" si="272"/>
        <v>5.7034864655446027</v>
      </c>
      <c r="S1762" s="3">
        <f>1-R1762/MAX(R$2:R1762)</f>
        <v>0.11444053627648121</v>
      </c>
    </row>
    <row r="1763" spans="1:19" x14ac:dyDescent="0.15">
      <c r="A1763" s="1">
        <v>41008</v>
      </c>
      <c r="B1763">
        <v>2510.5300000000002</v>
      </c>
      <c r="C1763">
        <v>2518.38</v>
      </c>
      <c r="D1763">
        <v>2491.59</v>
      </c>
      <c r="E1763" s="2">
        <v>2495.15</v>
      </c>
      <c r="F1763" s="16">
        <v>38180753408</v>
      </c>
      <c r="G1763" s="3">
        <f t="shared" si="270"/>
        <v>-9.7943115210152865E-3</v>
      </c>
      <c r="H1763" s="3">
        <f>1-E1763/MAX(E$2:E1763)</f>
        <v>0.57545259647451164</v>
      </c>
      <c r="I1763" s="2">
        <f t="shared" si="273"/>
        <v>2509.27</v>
      </c>
      <c r="J1763" s="2">
        <f t="shared" si="276"/>
        <v>2483.4549999999999</v>
      </c>
      <c r="K1763" s="2">
        <f t="shared" si="277"/>
        <v>2526.0200000000004</v>
      </c>
      <c r="L1763" s="2">
        <f t="shared" si="278"/>
        <v>2581.6112500000004</v>
      </c>
      <c r="M1763" s="2">
        <f t="shared" si="269"/>
        <v>2564.096458333333</v>
      </c>
      <c r="N1763" s="2">
        <f t="shared" si="274"/>
        <v>2557.2425694444446</v>
      </c>
      <c r="O1763" s="4" t="str">
        <f t="shared" si="275"/>
        <v>卖</v>
      </c>
      <c r="P1763" s="4" t="str">
        <f t="shared" si="271"/>
        <v/>
      </c>
      <c r="Q1763" s="3">
        <f>IF(O1762="买",E1763/E1762-1,0)-IF(P1763=1,计算结果!B$17,0)</f>
        <v>0</v>
      </c>
      <c r="R1763" s="2">
        <f t="shared" si="272"/>
        <v>5.7034864655446027</v>
      </c>
      <c r="S1763" s="3">
        <f>1-R1763/MAX(R$2:R1763)</f>
        <v>0.11444053627648121</v>
      </c>
    </row>
    <row r="1764" spans="1:19" x14ac:dyDescent="0.15">
      <c r="A1764" s="1">
        <v>41009</v>
      </c>
      <c r="B1764">
        <v>2490.2800000000002</v>
      </c>
      <c r="C1764">
        <v>2519.81</v>
      </c>
      <c r="D1764">
        <v>2459.35</v>
      </c>
      <c r="E1764" s="2">
        <v>2519.79</v>
      </c>
      <c r="F1764" s="16">
        <v>44064833536</v>
      </c>
      <c r="G1764" s="3">
        <f t="shared" si="270"/>
        <v>9.8751578061437861E-3</v>
      </c>
      <c r="H1764" s="3">
        <f>1-E1764/MAX(E$2:E1764)</f>
        <v>0.57126012386850888</v>
      </c>
      <c r="I1764" s="2">
        <f t="shared" si="273"/>
        <v>2511.5899999999997</v>
      </c>
      <c r="J1764" s="2">
        <f t="shared" si="276"/>
        <v>2490.9366666666665</v>
      </c>
      <c r="K1764" s="2">
        <f t="shared" si="277"/>
        <v>2520.6316666666667</v>
      </c>
      <c r="L1764" s="2">
        <f t="shared" si="278"/>
        <v>2574.9387500000007</v>
      </c>
      <c r="M1764" s="2">
        <f t="shared" si="269"/>
        <v>2565.3270833333322</v>
      </c>
      <c r="N1764" s="2">
        <f t="shared" si="274"/>
        <v>2553.6324999999997</v>
      </c>
      <c r="O1764" s="4" t="str">
        <f t="shared" si="275"/>
        <v>卖</v>
      </c>
      <c r="P1764" s="4" t="str">
        <f t="shared" si="271"/>
        <v/>
      </c>
      <c r="Q1764" s="3">
        <f>IF(O1763="买",E1764/E1763-1,0)-IF(P1764=1,计算结果!B$17,0)</f>
        <v>0</v>
      </c>
      <c r="R1764" s="2">
        <f t="shared" si="272"/>
        <v>5.7034864655446027</v>
      </c>
      <c r="S1764" s="3">
        <f>1-R1764/MAX(R$2:R1764)</f>
        <v>0.11444053627648121</v>
      </c>
    </row>
    <row r="1765" spans="1:19" x14ac:dyDescent="0.15">
      <c r="A1765" s="1">
        <v>41010</v>
      </c>
      <c r="B1765">
        <v>2494.52</v>
      </c>
      <c r="C1765">
        <v>2541.13</v>
      </c>
      <c r="D1765">
        <v>2489.33</v>
      </c>
      <c r="E1765" s="2">
        <v>2520.04</v>
      </c>
      <c r="F1765" s="16">
        <v>43627982848</v>
      </c>
      <c r="G1765" s="3">
        <f t="shared" si="270"/>
        <v>9.9214617091059054E-5</v>
      </c>
      <c r="H1765" s="3">
        <f>1-E1765/MAX(E$2:E1765)</f>
        <v>0.57121758660586675</v>
      </c>
      <c r="I1765" s="2">
        <f t="shared" si="273"/>
        <v>2511.6600000000003</v>
      </c>
      <c r="J1765" s="2">
        <f t="shared" si="276"/>
        <v>2503.7566666666667</v>
      </c>
      <c r="K1765" s="2">
        <f t="shared" si="277"/>
        <v>2514.9858333333341</v>
      </c>
      <c r="L1765" s="2">
        <f t="shared" si="278"/>
        <v>2568.9945833333336</v>
      </c>
      <c r="M1765" s="2">
        <f t="shared" si="269"/>
        <v>2566.4891666666658</v>
      </c>
      <c r="N1765" s="2">
        <f t="shared" si="274"/>
        <v>2550.1565277777777</v>
      </c>
      <c r="O1765" s="4" t="str">
        <f t="shared" si="275"/>
        <v>卖</v>
      </c>
      <c r="P1765" s="4" t="str">
        <f t="shared" si="271"/>
        <v/>
      </c>
      <c r="Q1765" s="3">
        <f>IF(O1764="买",E1765/E1764-1,0)-IF(P1765=1,计算结果!B$17,0)</f>
        <v>0</v>
      </c>
      <c r="R1765" s="2">
        <f t="shared" si="272"/>
        <v>5.7034864655446027</v>
      </c>
      <c r="S1765" s="3">
        <f>1-R1765/MAX(R$2:R1765)</f>
        <v>0.11444053627648121</v>
      </c>
    </row>
    <row r="1766" spans="1:19" x14ac:dyDescent="0.15">
      <c r="A1766" s="1">
        <v>41011</v>
      </c>
      <c r="B1766">
        <v>2522.83</v>
      </c>
      <c r="C1766">
        <v>2570.84</v>
      </c>
      <c r="D1766">
        <v>2516.5700000000002</v>
      </c>
      <c r="E1766" s="2">
        <v>2570.44</v>
      </c>
      <c r="F1766" s="16">
        <v>59536949248</v>
      </c>
      <c r="G1766" s="3">
        <f t="shared" si="270"/>
        <v>1.9999682544721509E-2</v>
      </c>
      <c r="H1766" s="3">
        <f>1-E1766/MAX(E$2:E1766)</f>
        <v>0.56264207445722447</v>
      </c>
      <c r="I1766" s="2">
        <f t="shared" si="273"/>
        <v>2536.7566666666667</v>
      </c>
      <c r="J1766" s="2">
        <f t="shared" si="276"/>
        <v>2523.0133333333333</v>
      </c>
      <c r="K1766" s="2">
        <f t="shared" si="277"/>
        <v>2513.8766666666666</v>
      </c>
      <c r="L1766" s="2">
        <f t="shared" si="278"/>
        <v>2566.8858333333342</v>
      </c>
      <c r="M1766" s="2">
        <f t="shared" si="269"/>
        <v>2569.4360416666659</v>
      </c>
      <c r="N1766" s="2">
        <f t="shared" si="274"/>
        <v>2550.0661805555555</v>
      </c>
      <c r="O1766" s="4" t="str">
        <f t="shared" si="275"/>
        <v>买</v>
      </c>
      <c r="P1766" s="4">
        <f t="shared" si="271"/>
        <v>1</v>
      </c>
      <c r="Q1766" s="3">
        <f>IF(O1765="买",E1766/E1765-1,0)-IF(P1766=1,计算结果!B$17,0)</f>
        <v>0</v>
      </c>
      <c r="R1766" s="2">
        <f t="shared" si="272"/>
        <v>5.7034864655446027</v>
      </c>
      <c r="S1766" s="3">
        <f>1-R1766/MAX(R$2:R1766)</f>
        <v>0.11444053627648121</v>
      </c>
    </row>
    <row r="1767" spans="1:19" x14ac:dyDescent="0.15">
      <c r="A1767" s="1">
        <v>41012</v>
      </c>
      <c r="B1767">
        <v>2575.0500000000002</v>
      </c>
      <c r="C1767">
        <v>2593.79</v>
      </c>
      <c r="D1767">
        <v>2570.04</v>
      </c>
      <c r="E1767" s="2">
        <v>2580.4499999999998</v>
      </c>
      <c r="F1767" s="16">
        <v>61892976640</v>
      </c>
      <c r="G1767" s="3">
        <f t="shared" si="270"/>
        <v>3.8942749101320562E-3</v>
      </c>
      <c r="H1767" s="3">
        <f>1-E1767/MAX(E$2:E1767)</f>
        <v>0.56093888246103596</v>
      </c>
      <c r="I1767" s="2">
        <f t="shared" si="273"/>
        <v>2556.9766666666665</v>
      </c>
      <c r="J1767" s="2">
        <f t="shared" si="276"/>
        <v>2534.2833333333333</v>
      </c>
      <c r="K1767" s="2">
        <f t="shared" si="277"/>
        <v>2516.1691666666666</v>
      </c>
      <c r="L1767" s="2">
        <f t="shared" si="278"/>
        <v>2565.9462500000004</v>
      </c>
      <c r="M1767" s="2">
        <f t="shared" si="269"/>
        <v>2571.3987499999989</v>
      </c>
      <c r="N1767" s="2">
        <f t="shared" si="274"/>
        <v>2551.1713888888885</v>
      </c>
      <c r="O1767" s="4" t="str">
        <f t="shared" si="275"/>
        <v>买</v>
      </c>
      <c r="P1767" s="4" t="str">
        <f t="shared" si="271"/>
        <v/>
      </c>
      <c r="Q1767" s="3">
        <f>IF(O1766="买",E1767/E1766-1,0)-IF(P1767=1,计算结果!B$17,0)</f>
        <v>3.8942749101320562E-3</v>
      </c>
      <c r="R1767" s="2">
        <f t="shared" si="272"/>
        <v>5.7256974097876512</v>
      </c>
      <c r="S1767" s="3">
        <f>1-R1767/MAX(R$2:R1767)</f>
        <v>0.11099192427547266</v>
      </c>
    </row>
    <row r="1768" spans="1:19" x14ac:dyDescent="0.15">
      <c r="A1768" s="1">
        <v>41015</v>
      </c>
      <c r="B1768">
        <v>2564.23</v>
      </c>
      <c r="C1768">
        <v>2586.1999999999998</v>
      </c>
      <c r="D1768">
        <v>2559.7800000000002</v>
      </c>
      <c r="E1768" s="2">
        <v>2574.04</v>
      </c>
      <c r="F1768" s="16">
        <v>42650755072</v>
      </c>
      <c r="G1768" s="3">
        <f t="shared" si="270"/>
        <v>-2.484062857253555E-3</v>
      </c>
      <c r="H1768" s="3">
        <f>1-E1768/MAX(E$2:E1768)</f>
        <v>0.56202953787517873</v>
      </c>
      <c r="I1768" s="2">
        <f t="shared" si="273"/>
        <v>2574.9766666666665</v>
      </c>
      <c r="J1768" s="2">
        <f t="shared" si="276"/>
        <v>2543.3183333333332</v>
      </c>
      <c r="K1768" s="2">
        <f t="shared" si="277"/>
        <v>2517.7191666666668</v>
      </c>
      <c r="L1768" s="2">
        <f t="shared" si="278"/>
        <v>2563.3733333333339</v>
      </c>
      <c r="M1768" s="2">
        <f t="shared" si="269"/>
        <v>2572.8143749999995</v>
      </c>
      <c r="N1768" s="2">
        <f t="shared" si="274"/>
        <v>2551.3022916666669</v>
      </c>
      <c r="O1768" s="4" t="str">
        <f t="shared" si="275"/>
        <v>买</v>
      </c>
      <c r="P1768" s="4" t="str">
        <f t="shared" si="271"/>
        <v/>
      </c>
      <c r="Q1768" s="3">
        <f>IF(O1767="买",E1768/E1767-1,0)-IF(P1768=1,计算结果!B$17,0)</f>
        <v>-2.484062857253555E-3</v>
      </c>
      <c r="R1768" s="2">
        <f t="shared" si="272"/>
        <v>5.7114744175201251</v>
      </c>
      <c r="S1768" s="3">
        <f>1-R1768/MAX(R$2:R1768)</f>
        <v>0.11320027621617834</v>
      </c>
    </row>
    <row r="1769" spans="1:19" x14ac:dyDescent="0.15">
      <c r="A1769" s="1">
        <v>41016</v>
      </c>
      <c r="B1769">
        <v>2572.36</v>
      </c>
      <c r="C1769">
        <v>2578.7600000000002</v>
      </c>
      <c r="D1769">
        <v>2541.54</v>
      </c>
      <c r="E1769" s="2">
        <v>2541.88</v>
      </c>
      <c r="F1769" s="16">
        <v>38328418304</v>
      </c>
      <c r="G1769" s="3">
        <f t="shared" si="270"/>
        <v>-1.2493978337554945E-2</v>
      </c>
      <c r="H1769" s="3">
        <f>1-E1769/MAX(E$2:E1769)</f>
        <v>0.56750153134145509</v>
      </c>
      <c r="I1769" s="2">
        <f t="shared" si="273"/>
        <v>2565.4566666666665</v>
      </c>
      <c r="J1769" s="2">
        <f t="shared" si="276"/>
        <v>2551.106666666667</v>
      </c>
      <c r="K1769" s="2">
        <f t="shared" si="277"/>
        <v>2517.2808333333337</v>
      </c>
      <c r="L1769" s="2">
        <f t="shared" si="278"/>
        <v>2558.2725000000005</v>
      </c>
      <c r="M1769" s="2">
        <f t="shared" si="269"/>
        <v>2573.5968749999993</v>
      </c>
      <c r="N1769" s="2">
        <f t="shared" si="274"/>
        <v>2549.716736111111</v>
      </c>
      <c r="O1769" s="4" t="str">
        <f t="shared" si="275"/>
        <v>卖</v>
      </c>
      <c r="P1769" s="4">
        <f t="shared" si="271"/>
        <v>1</v>
      </c>
      <c r="Q1769" s="3">
        <f>IF(O1768="买",E1769/E1768-1,0)-IF(P1769=1,计算结果!B$17,0)</f>
        <v>-1.2493978337554945E-2</v>
      </c>
      <c r="R1769" s="2">
        <f t="shared" si="272"/>
        <v>5.6401153798721291</v>
      </c>
      <c r="S1769" s="3">
        <f>1-R1769/MAX(R$2:R1769)</f>
        <v>0.12427993275488325</v>
      </c>
    </row>
    <row r="1770" spans="1:19" x14ac:dyDescent="0.15">
      <c r="A1770" s="1">
        <v>41017</v>
      </c>
      <c r="B1770">
        <v>2550.91</v>
      </c>
      <c r="C1770">
        <v>2602.11</v>
      </c>
      <c r="D1770">
        <v>2546</v>
      </c>
      <c r="E1770" s="2">
        <v>2599.91</v>
      </c>
      <c r="F1770" s="16">
        <v>59361005568</v>
      </c>
      <c r="G1770" s="3">
        <f t="shared" si="270"/>
        <v>2.2829559223881413E-2</v>
      </c>
      <c r="H1770" s="3">
        <f>1-E1770/MAX(E$2:E1770)</f>
        <v>0.55762778193697682</v>
      </c>
      <c r="I1770" s="2">
        <f t="shared" si="273"/>
        <v>2571.9433333333332</v>
      </c>
      <c r="J1770" s="2">
        <f t="shared" si="276"/>
        <v>2564.4599999999996</v>
      </c>
      <c r="K1770" s="2">
        <f t="shared" si="277"/>
        <v>2527.6983333333333</v>
      </c>
      <c r="L1770" s="2">
        <f t="shared" si="278"/>
        <v>2556.0020833333333</v>
      </c>
      <c r="M1770" s="2">
        <f t="shared" si="269"/>
        <v>2576.5543749999993</v>
      </c>
      <c r="N1770" s="2">
        <f t="shared" si="274"/>
        <v>2553.4182638888888</v>
      </c>
      <c r="O1770" s="4" t="str">
        <f t="shared" si="275"/>
        <v>买</v>
      </c>
      <c r="P1770" s="4">
        <f t="shared" si="271"/>
        <v>1</v>
      </c>
      <c r="Q1770" s="3">
        <f>IF(O1769="买",E1770/E1769-1,0)-IF(P1770=1,计算结果!B$17,0)</f>
        <v>0</v>
      </c>
      <c r="R1770" s="2">
        <f t="shared" si="272"/>
        <v>5.6401153798721291</v>
      </c>
      <c r="S1770" s="3">
        <f>1-R1770/MAX(R$2:R1770)</f>
        <v>0.12427993275488325</v>
      </c>
    </row>
    <row r="1771" spans="1:19" x14ac:dyDescent="0.15">
      <c r="A1771" s="1">
        <v>41018</v>
      </c>
      <c r="B1771">
        <v>2598.33</v>
      </c>
      <c r="C1771">
        <v>2606.86</v>
      </c>
      <c r="D1771">
        <v>2585.3000000000002</v>
      </c>
      <c r="E1771" s="2">
        <v>2596.06</v>
      </c>
      <c r="F1771" s="16">
        <v>55512932352</v>
      </c>
      <c r="G1771" s="3">
        <f t="shared" si="270"/>
        <v>-1.4808204899400268E-3</v>
      </c>
      <c r="H1771" s="3">
        <f>1-E1771/MAX(E$2:E1771)</f>
        <v>0.55828285578166481</v>
      </c>
      <c r="I1771" s="2">
        <f t="shared" si="273"/>
        <v>2579.2833333333333</v>
      </c>
      <c r="J1771" s="2">
        <f t="shared" si="276"/>
        <v>2577.1299999999997</v>
      </c>
      <c r="K1771" s="2">
        <f t="shared" si="277"/>
        <v>2540.4433333333336</v>
      </c>
      <c r="L1771" s="2">
        <f t="shared" si="278"/>
        <v>2552.4599999999996</v>
      </c>
      <c r="M1771" s="2">
        <f t="shared" si="269"/>
        <v>2577.9672916666659</v>
      </c>
      <c r="N1771" s="2">
        <f t="shared" si="274"/>
        <v>2556.9568749999999</v>
      </c>
      <c r="O1771" s="4" t="str">
        <f t="shared" si="275"/>
        <v>买</v>
      </c>
      <c r="P1771" s="4" t="str">
        <f t="shared" si="271"/>
        <v/>
      </c>
      <c r="Q1771" s="3">
        <f>IF(O1770="买",E1771/E1770-1,0)-IF(P1771=1,计算结果!B$17,0)</f>
        <v>-1.4808204899400268E-3</v>
      </c>
      <c r="R1771" s="2">
        <f t="shared" si="272"/>
        <v>5.6317633814519885</v>
      </c>
      <c r="S1771" s="3">
        <f>1-R1771/MAX(R$2:R1771)</f>
        <v>0.12557671697391148</v>
      </c>
    </row>
    <row r="1772" spans="1:19" x14ac:dyDescent="0.15">
      <c r="A1772" s="1">
        <v>41019</v>
      </c>
      <c r="B1772">
        <v>2591.5100000000002</v>
      </c>
      <c r="C1772">
        <v>2627.38</v>
      </c>
      <c r="D1772">
        <v>2589.35</v>
      </c>
      <c r="E1772" s="2">
        <v>2626.84</v>
      </c>
      <c r="F1772" s="16">
        <v>63829909504</v>
      </c>
      <c r="G1772" s="3">
        <f t="shared" si="270"/>
        <v>1.1856428587937229E-2</v>
      </c>
      <c r="H1772" s="3">
        <f>1-E1772/MAX(E$2:E1772)</f>
        <v>0.55304566800517252</v>
      </c>
      <c r="I1772" s="2">
        <f t="shared" si="273"/>
        <v>2607.603333333333</v>
      </c>
      <c r="J1772" s="2">
        <f t="shared" si="276"/>
        <v>2586.5299999999997</v>
      </c>
      <c r="K1772" s="2">
        <f t="shared" si="277"/>
        <v>2554.771666666667</v>
      </c>
      <c r="L1772" s="2">
        <f t="shared" si="278"/>
        <v>2553.3654166666661</v>
      </c>
      <c r="M1772" s="2">
        <f t="shared" si="269"/>
        <v>2580.0008333333326</v>
      </c>
      <c r="N1772" s="2">
        <f t="shared" si="274"/>
        <v>2562.7126388888887</v>
      </c>
      <c r="O1772" s="4" t="str">
        <f t="shared" si="275"/>
        <v>买</v>
      </c>
      <c r="P1772" s="4" t="str">
        <f t="shared" si="271"/>
        <v/>
      </c>
      <c r="Q1772" s="3">
        <f>IF(O1771="买",E1772/E1771-1,0)-IF(P1772=1,计算结果!B$17,0)</f>
        <v>1.1856428587937229E-2</v>
      </c>
      <c r="R1772" s="2">
        <f t="shared" si="272"/>
        <v>5.6985359818083339</v>
      </c>
      <c r="S1772" s="3">
        <f>1-R1772/MAX(R$2:R1772)</f>
        <v>0.11520917976308298</v>
      </c>
    </row>
    <row r="1773" spans="1:19" x14ac:dyDescent="0.15">
      <c r="A1773" s="1">
        <v>41022</v>
      </c>
      <c r="B1773">
        <v>2624.75</v>
      </c>
      <c r="C1773">
        <v>2632.09</v>
      </c>
      <c r="D1773">
        <v>2599.11</v>
      </c>
      <c r="E1773" s="2">
        <v>2606.04</v>
      </c>
      <c r="F1773" s="16">
        <v>62073950208</v>
      </c>
      <c r="G1773" s="3">
        <f t="shared" si="270"/>
        <v>-7.9182592011695085E-3</v>
      </c>
      <c r="H1773" s="3">
        <f>1-E1773/MAX(E$2:E1773)</f>
        <v>0.5565847682569931</v>
      </c>
      <c r="I1773" s="2">
        <f t="shared" si="273"/>
        <v>2609.6466666666665</v>
      </c>
      <c r="J1773" s="2">
        <f t="shared" si="276"/>
        <v>2590.7950000000001</v>
      </c>
      <c r="K1773" s="2">
        <f t="shared" si="277"/>
        <v>2562.5391666666669</v>
      </c>
      <c r="L1773" s="2">
        <f t="shared" si="278"/>
        <v>2554.2191666666668</v>
      </c>
      <c r="M1773" s="2">
        <f t="shared" si="269"/>
        <v>2581.5095833333326</v>
      </c>
      <c r="N1773" s="2">
        <f t="shared" si="274"/>
        <v>2566.0893055555553</v>
      </c>
      <c r="O1773" s="4" t="str">
        <f t="shared" si="275"/>
        <v>买</v>
      </c>
      <c r="P1773" s="4" t="str">
        <f t="shared" si="271"/>
        <v/>
      </c>
      <c r="Q1773" s="3">
        <f>IF(O1772="买",E1773/E1772-1,0)-IF(P1773=1,计算结果!B$17,0)</f>
        <v>-7.9182592011695085E-3</v>
      </c>
      <c r="R1773" s="2">
        <f t="shared" si="272"/>
        <v>5.6534134968371843</v>
      </c>
      <c r="S1773" s="3">
        <f>1-R1773/MAX(R$2:R1773)</f>
        <v>0.12221518281653432</v>
      </c>
    </row>
    <row r="1774" spans="1:19" x14ac:dyDescent="0.15">
      <c r="A1774" s="1">
        <v>41023</v>
      </c>
      <c r="B1774">
        <v>2594.8000000000002</v>
      </c>
      <c r="C1774">
        <v>2640.3</v>
      </c>
      <c r="D1774">
        <v>2559.46</v>
      </c>
      <c r="E1774" s="2">
        <v>2604.87</v>
      </c>
      <c r="F1774" s="16">
        <v>73150513152</v>
      </c>
      <c r="G1774" s="3">
        <f t="shared" si="270"/>
        <v>-4.4895703826497435E-4</v>
      </c>
      <c r="H1774" s="3">
        <f>1-E1774/MAX(E$2:E1774)</f>
        <v>0.55678384264615799</v>
      </c>
      <c r="I1774" s="2">
        <f t="shared" si="273"/>
        <v>2612.5833333333335</v>
      </c>
      <c r="J1774" s="2">
        <f t="shared" si="276"/>
        <v>2595.9333333333329</v>
      </c>
      <c r="K1774" s="2">
        <f t="shared" si="277"/>
        <v>2569.6258333333335</v>
      </c>
      <c r="L1774" s="2">
        <f t="shared" si="278"/>
        <v>2553.4420833333334</v>
      </c>
      <c r="M1774" s="2">
        <f t="shared" si="269"/>
        <v>2583.0281249999994</v>
      </c>
      <c r="N1774" s="2">
        <f t="shared" si="274"/>
        <v>2568.6986805555553</v>
      </c>
      <c r="O1774" s="4" t="str">
        <f t="shared" si="275"/>
        <v>买</v>
      </c>
      <c r="P1774" s="4" t="str">
        <f t="shared" si="271"/>
        <v/>
      </c>
      <c r="Q1774" s="3">
        <f>IF(O1773="买",E1774/E1773-1,0)-IF(P1774=1,计算结果!B$17,0)</f>
        <v>-4.4895703826497435E-4</v>
      </c>
      <c r="R1774" s="2">
        <f t="shared" si="272"/>
        <v>5.6508753570575569</v>
      </c>
      <c r="S1774" s="3">
        <f>1-R1774/MAX(R$2:R1774)</f>
        <v>0.12260927048829096</v>
      </c>
    </row>
    <row r="1775" spans="1:19" x14ac:dyDescent="0.15">
      <c r="A1775" s="1">
        <v>41024</v>
      </c>
      <c r="B1775">
        <v>2598.23</v>
      </c>
      <c r="C1775">
        <v>2631.44</v>
      </c>
      <c r="D1775">
        <v>2593.33</v>
      </c>
      <c r="E1775" s="2">
        <v>2625.99</v>
      </c>
      <c r="F1775" s="16">
        <v>63529459712</v>
      </c>
      <c r="G1775" s="3">
        <f t="shared" si="270"/>
        <v>8.1078902210089954E-3</v>
      </c>
      <c r="H1775" s="3">
        <f>1-E1775/MAX(E$2:E1775)</f>
        <v>0.55319029469815562</v>
      </c>
      <c r="I1775" s="2">
        <f t="shared" si="273"/>
        <v>2612.2999999999997</v>
      </c>
      <c r="J1775" s="2">
        <f t="shared" si="276"/>
        <v>2609.9516666666664</v>
      </c>
      <c r="K1775" s="2">
        <f t="shared" si="277"/>
        <v>2580.5291666666672</v>
      </c>
      <c r="L1775" s="2">
        <f t="shared" si="278"/>
        <v>2553.2745833333333</v>
      </c>
      <c r="M1775" s="2">
        <f t="shared" si="269"/>
        <v>2585.1922916666658</v>
      </c>
      <c r="N1775" s="2">
        <f t="shared" si="274"/>
        <v>2572.9986805555559</v>
      </c>
      <c r="O1775" s="4" t="str">
        <f t="shared" si="275"/>
        <v>买</v>
      </c>
      <c r="P1775" s="4" t="str">
        <f t="shared" si="271"/>
        <v/>
      </c>
      <c r="Q1775" s="3">
        <f>IF(O1774="买",E1775/E1774-1,0)-IF(P1775=1,计算结果!B$17,0)</f>
        <v>8.1078902210089954E-3</v>
      </c>
      <c r="R1775" s="2">
        <f t="shared" si="272"/>
        <v>5.696692034105185</v>
      </c>
      <c r="S1775" s="3">
        <f>1-R1775/MAX(R$2:R1775)</f>
        <v>0.11549548277247901</v>
      </c>
    </row>
    <row r="1776" spans="1:19" x14ac:dyDescent="0.15">
      <c r="A1776" s="1">
        <v>41025</v>
      </c>
      <c r="B1776">
        <v>2632.72</v>
      </c>
      <c r="C1776">
        <v>2643.77</v>
      </c>
      <c r="D1776">
        <v>2617.09</v>
      </c>
      <c r="E1776" s="2">
        <v>2631.49</v>
      </c>
      <c r="F1776" s="16">
        <v>64377487360</v>
      </c>
      <c r="G1776" s="3">
        <f t="shared" si="270"/>
        <v>2.0944481890639022E-3</v>
      </c>
      <c r="H1776" s="3">
        <f>1-E1776/MAX(E$2:E1776)</f>
        <v>0.55225447492002999</v>
      </c>
      <c r="I1776" s="2">
        <f t="shared" si="273"/>
        <v>2620.7833333333333</v>
      </c>
      <c r="J1776" s="2">
        <f t="shared" si="276"/>
        <v>2615.2149999999997</v>
      </c>
      <c r="K1776" s="2">
        <f t="shared" si="277"/>
        <v>2589.8374999999996</v>
      </c>
      <c r="L1776" s="2">
        <f t="shared" si="278"/>
        <v>2555.2345833333329</v>
      </c>
      <c r="M1776" s="2">
        <f t="shared" si="269"/>
        <v>2586.8981249999993</v>
      </c>
      <c r="N1776" s="2">
        <f t="shared" si="274"/>
        <v>2577.3234027777776</v>
      </c>
      <c r="O1776" s="4" t="str">
        <f t="shared" si="275"/>
        <v>买</v>
      </c>
      <c r="P1776" s="4" t="str">
        <f t="shared" si="271"/>
        <v/>
      </c>
      <c r="Q1776" s="3">
        <f>IF(O1775="买",E1776/E1775-1,0)-IF(P1776=1,计算结果!B$17,0)</f>
        <v>2.0944481890639022E-3</v>
      </c>
      <c r="R1776" s="2">
        <f t="shared" si="272"/>
        <v>5.7086234604196715</v>
      </c>
      <c r="S1776" s="3">
        <f>1-R1776/MAX(R$2:R1776)</f>
        <v>0.11364293388815294</v>
      </c>
    </row>
    <row r="1777" spans="1:19" x14ac:dyDescent="0.15">
      <c r="A1777" s="1">
        <v>41026</v>
      </c>
      <c r="B1777">
        <v>2630.55</v>
      </c>
      <c r="C1777">
        <v>2637.92</v>
      </c>
      <c r="D1777">
        <v>2623.6</v>
      </c>
      <c r="E1777" s="2">
        <v>2626.16</v>
      </c>
      <c r="F1777" s="16">
        <v>53345517568</v>
      </c>
      <c r="G1777" s="3">
        <f t="shared" si="270"/>
        <v>-2.0254684608339568E-3</v>
      </c>
      <c r="H1777" s="3">
        <f>1-E1777/MAX(E$2:E1777)</f>
        <v>0.55316136935955895</v>
      </c>
      <c r="I1777" s="2">
        <f t="shared" si="273"/>
        <v>2627.8799999999997</v>
      </c>
      <c r="J1777" s="2">
        <f t="shared" si="276"/>
        <v>2620.2316666666666</v>
      </c>
      <c r="K1777" s="2">
        <f t="shared" si="277"/>
        <v>2598.6808333333329</v>
      </c>
      <c r="L1777" s="2">
        <f t="shared" si="278"/>
        <v>2556.8333333333335</v>
      </c>
      <c r="M1777" s="2">
        <f t="shared" si="269"/>
        <v>2588.7749999999992</v>
      </c>
      <c r="N1777" s="2">
        <f t="shared" si="274"/>
        <v>2581.4297222222217</v>
      </c>
      <c r="O1777" s="4" t="str">
        <f t="shared" si="275"/>
        <v>买</v>
      </c>
      <c r="P1777" s="4" t="str">
        <f t="shared" si="271"/>
        <v/>
      </c>
      <c r="Q1777" s="3">
        <f>IF(O1776="买",E1777/E1776-1,0)-IF(P1777=1,计算结果!B$17,0)</f>
        <v>-2.0254684608339568E-3</v>
      </c>
      <c r="R1777" s="2">
        <f t="shared" si="272"/>
        <v>5.6970608236458142</v>
      </c>
      <c r="S1777" s="3">
        <f>1-R1777/MAX(R$2:R1777)</f>
        <v>0.11543822217059985</v>
      </c>
    </row>
    <row r="1778" spans="1:19" x14ac:dyDescent="0.15">
      <c r="A1778" s="1">
        <v>41031</v>
      </c>
      <c r="B1778">
        <v>2660.67</v>
      </c>
      <c r="C1778">
        <v>2697.95</v>
      </c>
      <c r="D1778">
        <v>2643.53</v>
      </c>
      <c r="E1778" s="2">
        <v>2683.49</v>
      </c>
      <c r="F1778" s="16">
        <v>92366094336</v>
      </c>
      <c r="G1778" s="3">
        <f t="shared" si="270"/>
        <v>2.1830353063027275E-2</v>
      </c>
      <c r="H1778" s="3">
        <f>1-E1778/MAX(E$2:E1778)</f>
        <v>0.54340672429047854</v>
      </c>
      <c r="I1778" s="2">
        <f t="shared" si="273"/>
        <v>2647.0466666666666</v>
      </c>
      <c r="J1778" s="2">
        <f t="shared" si="276"/>
        <v>2629.6733333333332</v>
      </c>
      <c r="K1778" s="2">
        <f t="shared" si="277"/>
        <v>2608.101666666666</v>
      </c>
      <c r="L1778" s="2">
        <f t="shared" si="278"/>
        <v>2560.9891666666667</v>
      </c>
      <c r="M1778" s="2">
        <f t="shared" ref="M1778:M1841" si="279">AVERAGE(E1731:E1778)</f>
        <v>2591.8249999999994</v>
      </c>
      <c r="N1778" s="2">
        <f t="shared" si="274"/>
        <v>2586.971944444444</v>
      </c>
      <c r="O1778" s="4" t="str">
        <f t="shared" si="275"/>
        <v>买</v>
      </c>
      <c r="P1778" s="4" t="str">
        <f t="shared" si="271"/>
        <v/>
      </c>
      <c r="Q1778" s="3">
        <f>IF(O1777="买",E1778/E1777-1,0)-IF(P1778=1,计算结果!B$17,0)</f>
        <v>2.1830353063027275E-2</v>
      </c>
      <c r="R1778" s="2">
        <f t="shared" si="272"/>
        <v>5.8214296728475432</v>
      </c>
      <c r="S1778" s="3">
        <f>1-R1778/MAX(R$2:R1778)</f>
        <v>9.6127926254525042E-2</v>
      </c>
    </row>
    <row r="1779" spans="1:19" x14ac:dyDescent="0.15">
      <c r="A1779" s="1">
        <v>41032</v>
      </c>
      <c r="B1779">
        <v>2679.52</v>
      </c>
      <c r="C1779">
        <v>2693.88</v>
      </c>
      <c r="D1779">
        <v>2675.81</v>
      </c>
      <c r="E1779" s="2">
        <v>2691.52</v>
      </c>
      <c r="F1779" s="16">
        <v>72337334272</v>
      </c>
      <c r="G1779" s="3">
        <f t="shared" si="270"/>
        <v>2.9923718739404137E-3</v>
      </c>
      <c r="H1779" s="3">
        <f>1-E1779/MAX(E$2:E1779)</f>
        <v>0.54204042741441505</v>
      </c>
      <c r="I1779" s="2">
        <f t="shared" si="273"/>
        <v>2667.0566666666668</v>
      </c>
      <c r="J1779" s="2">
        <f t="shared" si="276"/>
        <v>2643.9199999999996</v>
      </c>
      <c r="K1779" s="2">
        <f t="shared" si="277"/>
        <v>2617.3574999999996</v>
      </c>
      <c r="L1779" s="2">
        <f t="shared" si="278"/>
        <v>2566.7633333333329</v>
      </c>
      <c r="M1779" s="2">
        <f t="shared" si="279"/>
        <v>2594.9668749999996</v>
      </c>
      <c r="N1779" s="2">
        <f t="shared" si="274"/>
        <v>2593.029236111111</v>
      </c>
      <c r="O1779" s="4" t="str">
        <f t="shared" si="275"/>
        <v>买</v>
      </c>
      <c r="P1779" s="4" t="str">
        <f t="shared" si="271"/>
        <v/>
      </c>
      <c r="Q1779" s="3">
        <f>IF(O1778="买",E1779/E1778-1,0)-IF(P1779=1,计算结果!B$17,0)</f>
        <v>2.9923718739404137E-3</v>
      </c>
      <c r="R1779" s="2">
        <f t="shared" si="272"/>
        <v>5.8388495552666946</v>
      </c>
      <c r="S1779" s="3">
        <f>1-R1779/MAX(R$2:R1779)</f>
        <v>9.3423204883408828E-2</v>
      </c>
    </row>
    <row r="1780" spans="1:19" x14ac:dyDescent="0.15">
      <c r="A1780" s="1">
        <v>41033</v>
      </c>
      <c r="B1780">
        <v>2689.62</v>
      </c>
      <c r="C1780">
        <v>2716.03</v>
      </c>
      <c r="D1780">
        <v>2677.14</v>
      </c>
      <c r="E1780" s="2">
        <v>2715.88</v>
      </c>
      <c r="F1780" s="16">
        <v>73699549184</v>
      </c>
      <c r="G1780" s="3">
        <f t="shared" si="270"/>
        <v>9.0506479610035218E-3</v>
      </c>
      <c r="H1780" s="3">
        <f>1-E1780/MAX(E$2:E1780)</f>
        <v>0.53789559654257124</v>
      </c>
      <c r="I1780" s="2">
        <f t="shared" si="273"/>
        <v>2696.9633333333336</v>
      </c>
      <c r="J1780" s="2">
        <f t="shared" si="276"/>
        <v>2662.4216666666666</v>
      </c>
      <c r="K1780" s="2">
        <f t="shared" si="277"/>
        <v>2629.1774999999998</v>
      </c>
      <c r="L1780" s="2">
        <f t="shared" si="278"/>
        <v>2573.4483333333328</v>
      </c>
      <c r="M1780" s="2">
        <f t="shared" si="279"/>
        <v>2598.1633333333334</v>
      </c>
      <c r="N1780" s="2">
        <f t="shared" si="274"/>
        <v>2600.2630555555552</v>
      </c>
      <c r="O1780" s="4" t="str">
        <f t="shared" si="275"/>
        <v>买</v>
      </c>
      <c r="P1780" s="4" t="str">
        <f t="shared" si="271"/>
        <v/>
      </c>
      <c r="Q1780" s="3">
        <f>IF(O1779="买",E1780/E1779-1,0)-IF(P1780=1,计算结果!B$17,0)</f>
        <v>9.0506479610035218E-3</v>
      </c>
      <c r="R1780" s="2">
        <f t="shared" si="272"/>
        <v>5.8916949270886754</v>
      </c>
      <c r="S1780" s="3">
        <f>1-R1780/MAX(R$2:R1780)</f>
        <v>8.5218097461193687E-2</v>
      </c>
    </row>
    <row r="1781" spans="1:19" x14ac:dyDescent="0.15">
      <c r="A1781" s="1">
        <v>41036</v>
      </c>
      <c r="B1781">
        <v>2699.45</v>
      </c>
      <c r="C1781">
        <v>2717.78</v>
      </c>
      <c r="D1781">
        <v>2694.32</v>
      </c>
      <c r="E1781" s="2">
        <v>2717.78</v>
      </c>
      <c r="F1781" s="16">
        <v>82715672576</v>
      </c>
      <c r="G1781" s="3">
        <f t="shared" si="270"/>
        <v>6.9958908346468007E-4</v>
      </c>
      <c r="H1781" s="3">
        <f>1-E1781/MAX(E$2:E1781)</f>
        <v>0.53757231334649147</v>
      </c>
      <c r="I1781" s="2">
        <f t="shared" si="273"/>
        <v>2708.3933333333334</v>
      </c>
      <c r="J1781" s="2">
        <f t="shared" si="276"/>
        <v>2677.7200000000003</v>
      </c>
      <c r="K1781" s="2">
        <f t="shared" si="277"/>
        <v>2643.8358333333331</v>
      </c>
      <c r="L1781" s="2">
        <f t="shared" si="278"/>
        <v>2580.5583333333329</v>
      </c>
      <c r="M1781" s="2">
        <f t="shared" si="279"/>
        <v>2600.6695833333333</v>
      </c>
      <c r="N1781" s="2">
        <f t="shared" si="274"/>
        <v>2608.3545833333333</v>
      </c>
      <c r="O1781" s="4" t="str">
        <f t="shared" si="275"/>
        <v>买</v>
      </c>
      <c r="P1781" s="4" t="str">
        <f t="shared" si="271"/>
        <v/>
      </c>
      <c r="Q1781" s="3">
        <f>IF(O1780="买",E1781/E1780-1,0)-IF(P1781=1,计算结果!B$17,0)</f>
        <v>6.9958908346468007E-4</v>
      </c>
      <c r="R1781" s="2">
        <f t="shared" si="272"/>
        <v>5.8958166925427706</v>
      </c>
      <c r="S1781" s="3">
        <f>1-R1781/MAX(R$2:R1781)</f>
        <v>8.4578126028426515E-2</v>
      </c>
    </row>
    <row r="1782" spans="1:19" x14ac:dyDescent="0.15">
      <c r="A1782" s="1">
        <v>41037</v>
      </c>
      <c r="B1782">
        <v>2717.41</v>
      </c>
      <c r="C1782">
        <v>2717.82</v>
      </c>
      <c r="D1782">
        <v>2683.56</v>
      </c>
      <c r="E1782" s="2">
        <v>2709.12</v>
      </c>
      <c r="F1782" s="16">
        <v>73744498688</v>
      </c>
      <c r="G1782" s="3">
        <f t="shared" si="270"/>
        <v>-3.1864242138806009E-3</v>
      </c>
      <c r="H1782" s="3">
        <f>1-E1782/MAX(E$2:E1782)</f>
        <v>0.53904580412441305</v>
      </c>
      <c r="I1782" s="2">
        <f t="shared" si="273"/>
        <v>2714.2599999999998</v>
      </c>
      <c r="J1782" s="2">
        <f t="shared" si="276"/>
        <v>2690.6583333333333</v>
      </c>
      <c r="K1782" s="2">
        <f t="shared" si="277"/>
        <v>2652.936666666666</v>
      </c>
      <c r="L1782" s="2">
        <f t="shared" si="278"/>
        <v>2590.3174999999997</v>
      </c>
      <c r="M1782" s="2">
        <f t="shared" si="279"/>
        <v>2602.8125</v>
      </c>
      <c r="N1782" s="2">
        <f t="shared" si="274"/>
        <v>2615.3555555555554</v>
      </c>
      <c r="O1782" s="4" t="str">
        <f t="shared" si="275"/>
        <v>买</v>
      </c>
      <c r="P1782" s="4" t="str">
        <f t="shared" si="271"/>
        <v/>
      </c>
      <c r="Q1782" s="3">
        <f>IF(O1781="买",E1782/E1781-1,0)-IF(P1782=1,计算结果!B$17,0)</f>
        <v>-3.1864242138806009E-3</v>
      </c>
      <c r="R1782" s="2">
        <f t="shared" si="272"/>
        <v>5.8770301194730505</v>
      </c>
      <c r="S1782" s="3">
        <f>1-R1782/MAX(R$2:R1782)</f>
        <v>8.7495048453565594E-2</v>
      </c>
    </row>
    <row r="1783" spans="1:19" x14ac:dyDescent="0.15">
      <c r="A1783" s="1">
        <v>41038</v>
      </c>
      <c r="B1783">
        <v>2685.19</v>
      </c>
      <c r="C1783">
        <v>2685.19</v>
      </c>
      <c r="D1783">
        <v>2655.32</v>
      </c>
      <c r="E1783" s="2">
        <v>2657.51</v>
      </c>
      <c r="F1783" s="16">
        <v>69482577920</v>
      </c>
      <c r="G1783" s="3">
        <f t="shared" si="270"/>
        <v>-1.905046657217091E-2</v>
      </c>
      <c r="H1783" s="3">
        <f>1-E1783/MAX(E$2:E1783)</f>
        <v>0.54782719662424273</v>
      </c>
      <c r="I1783" s="2">
        <f t="shared" si="273"/>
        <v>2694.8033333333333</v>
      </c>
      <c r="J1783" s="2">
        <f t="shared" si="276"/>
        <v>2695.8833333333337</v>
      </c>
      <c r="K1783" s="2">
        <f t="shared" si="277"/>
        <v>2658.0574999999994</v>
      </c>
      <c r="L1783" s="2">
        <f t="shared" si="278"/>
        <v>2599.2504166666668</v>
      </c>
      <c r="M1783" s="2">
        <f t="shared" si="279"/>
        <v>2603.0102083333331</v>
      </c>
      <c r="N1783" s="2">
        <f t="shared" si="274"/>
        <v>2620.1060416666664</v>
      </c>
      <c r="O1783" s="4" t="str">
        <f t="shared" si="275"/>
        <v>买</v>
      </c>
      <c r="P1783" s="4" t="str">
        <f t="shared" si="271"/>
        <v/>
      </c>
      <c r="Q1783" s="3">
        <f>IF(O1782="买",E1783/E1782-1,0)-IF(P1783=1,计算结果!B$17,0)</f>
        <v>-1.905046657217091E-2</v>
      </c>
      <c r="R1783" s="2">
        <f t="shared" si="272"/>
        <v>5.7650699536383874</v>
      </c>
      <c r="S1783" s="3">
        <f>1-R1783/MAX(R$2:R1783)</f>
        <v>0.10487869352994139</v>
      </c>
    </row>
    <row r="1784" spans="1:19" x14ac:dyDescent="0.15">
      <c r="A1784" s="1">
        <v>41039</v>
      </c>
      <c r="B1784">
        <v>2657.87</v>
      </c>
      <c r="C1784">
        <v>2667.68</v>
      </c>
      <c r="D1784">
        <v>2649.38</v>
      </c>
      <c r="E1784" s="2">
        <v>2657.21</v>
      </c>
      <c r="F1784" s="16">
        <v>54056951808</v>
      </c>
      <c r="G1784" s="3">
        <f t="shared" si="270"/>
        <v>-1.1288762789229967E-4</v>
      </c>
      <c r="H1784" s="3">
        <f>1-E1784/MAX(E$2:E1784)</f>
        <v>0.54787824133941332</v>
      </c>
      <c r="I1784" s="2">
        <f t="shared" si="273"/>
        <v>2674.6133333333332</v>
      </c>
      <c r="J1784" s="2">
        <f t="shared" si="276"/>
        <v>2691.5033333333336</v>
      </c>
      <c r="K1784" s="2">
        <f t="shared" si="277"/>
        <v>2660.5883333333331</v>
      </c>
      <c r="L1784" s="2">
        <f t="shared" si="278"/>
        <v>2607.6799999999998</v>
      </c>
      <c r="M1784" s="2">
        <f t="shared" si="279"/>
        <v>2603.0235416666669</v>
      </c>
      <c r="N1784" s="2">
        <f t="shared" si="274"/>
        <v>2623.7639583333334</v>
      </c>
      <c r="O1784" s="4" t="str">
        <f t="shared" si="275"/>
        <v>买</v>
      </c>
      <c r="P1784" s="4" t="str">
        <f t="shared" si="271"/>
        <v/>
      </c>
      <c r="Q1784" s="3">
        <f>IF(O1783="买",E1784/E1783-1,0)-IF(P1784=1,计算结果!B$17,0)</f>
        <v>-1.1288762789229967E-4</v>
      </c>
      <c r="R1784" s="2">
        <f t="shared" si="272"/>
        <v>5.764419148566688</v>
      </c>
      <c r="S1784" s="3">
        <f>1-R1784/MAX(R$2:R1784)</f>
        <v>0.10497974165090462</v>
      </c>
    </row>
    <row r="1785" spans="1:19" x14ac:dyDescent="0.15">
      <c r="A1785" s="1">
        <v>41040</v>
      </c>
      <c r="B1785">
        <v>2652.31</v>
      </c>
      <c r="C1785">
        <v>2666.57</v>
      </c>
      <c r="D1785">
        <v>2636.52</v>
      </c>
      <c r="E1785" s="2">
        <v>2636.92</v>
      </c>
      <c r="F1785" s="16">
        <v>49392898048</v>
      </c>
      <c r="G1785" s="3">
        <f t="shared" si="270"/>
        <v>-7.6358285570202744E-3</v>
      </c>
      <c r="H1785" s="3">
        <f>1-E1785/MAX(E$2:E1785)</f>
        <v>0.55133056557544413</v>
      </c>
      <c r="I1785" s="2">
        <f t="shared" si="273"/>
        <v>2650.5466666666666</v>
      </c>
      <c r="J1785" s="2">
        <f t="shared" si="276"/>
        <v>2682.4033333333332</v>
      </c>
      <c r="K1785" s="2">
        <f t="shared" si="277"/>
        <v>2663.1616666666664</v>
      </c>
      <c r="L1785" s="2">
        <f t="shared" si="278"/>
        <v>2612.8504166666662</v>
      </c>
      <c r="M1785" s="2">
        <f t="shared" si="279"/>
        <v>2602.4914583333334</v>
      </c>
      <c r="N1785" s="2">
        <f t="shared" si="274"/>
        <v>2626.1678472222225</v>
      </c>
      <c r="O1785" s="4" t="str">
        <f t="shared" si="275"/>
        <v>买</v>
      </c>
      <c r="P1785" s="4" t="str">
        <f t="shared" si="271"/>
        <v/>
      </c>
      <c r="Q1785" s="3">
        <f>IF(O1784="买",E1785/E1784-1,0)-IF(P1785=1,计算结果!B$17,0)</f>
        <v>-7.6358285570202744E-3</v>
      </c>
      <c r="R1785" s="2">
        <f t="shared" si="272"/>
        <v>5.720403032217428</v>
      </c>
      <c r="S1785" s="3">
        <f>1-R1785/MAX(R$2:R1785)</f>
        <v>0.11181396289871837</v>
      </c>
    </row>
    <row r="1786" spans="1:19" x14ac:dyDescent="0.15">
      <c r="A1786" s="1">
        <v>41043</v>
      </c>
      <c r="B1786">
        <v>2653.81</v>
      </c>
      <c r="C1786">
        <v>2656.28</v>
      </c>
      <c r="D1786">
        <v>2613.35</v>
      </c>
      <c r="E1786" s="2">
        <v>2615.5300000000002</v>
      </c>
      <c r="F1786" s="16">
        <v>60331294720</v>
      </c>
      <c r="G1786" s="3">
        <f t="shared" si="270"/>
        <v>-8.111736419762372E-3</v>
      </c>
      <c r="H1786" s="3">
        <f>1-E1786/MAX(E$2:E1786)</f>
        <v>0.55497005376709996</v>
      </c>
      <c r="I1786" s="2">
        <f t="shared" si="273"/>
        <v>2636.5533333333333</v>
      </c>
      <c r="J1786" s="2">
        <f t="shared" si="276"/>
        <v>2665.6783333333333</v>
      </c>
      <c r="K1786" s="2">
        <f t="shared" si="277"/>
        <v>2664.0499999999993</v>
      </c>
      <c r="L1786" s="2">
        <f t="shared" si="278"/>
        <v>2616.8379166666659</v>
      </c>
      <c r="M1786" s="2">
        <f t="shared" si="279"/>
        <v>2602.1037500000002</v>
      </c>
      <c r="N1786" s="2">
        <f t="shared" si="274"/>
        <v>2627.6638888888883</v>
      </c>
      <c r="O1786" s="4" t="str">
        <f t="shared" si="275"/>
        <v>卖</v>
      </c>
      <c r="P1786" s="4">
        <f t="shared" si="271"/>
        <v>1</v>
      </c>
      <c r="Q1786" s="3">
        <f>IF(O1785="买",E1786/E1785-1,0)-IF(P1786=1,计算结果!B$17,0)</f>
        <v>-8.111736419762372E-3</v>
      </c>
      <c r="R1786" s="2">
        <f t="shared" si="272"/>
        <v>5.6740006306052706</v>
      </c>
      <c r="S1786" s="3">
        <f>1-R1786/MAX(R$2:R1786)</f>
        <v>0.11901869392339726</v>
      </c>
    </row>
    <row r="1787" spans="1:19" x14ac:dyDescent="0.15">
      <c r="A1787" s="1">
        <v>41044</v>
      </c>
      <c r="B1787">
        <v>2597.64</v>
      </c>
      <c r="C1787">
        <v>2618.1799999999998</v>
      </c>
      <c r="D1787">
        <v>2591.6</v>
      </c>
      <c r="E1787" s="2">
        <v>2617.37</v>
      </c>
      <c r="F1787" s="16">
        <v>51374759936</v>
      </c>
      <c r="G1787" s="3">
        <f t="shared" si="270"/>
        <v>7.0349030597993689E-4</v>
      </c>
      <c r="H1787" s="3">
        <f>1-E1787/MAX(E$2:E1787)</f>
        <v>0.55465697951405435</v>
      </c>
      <c r="I1787" s="2">
        <f t="shared" si="273"/>
        <v>2623.2733333333335</v>
      </c>
      <c r="J1787" s="2">
        <f t="shared" si="276"/>
        <v>2648.9433333333332</v>
      </c>
      <c r="K1787" s="2">
        <f t="shared" si="277"/>
        <v>2663.3316666666665</v>
      </c>
      <c r="L1787" s="2">
        <f t="shared" si="278"/>
        <v>2621.9304166666666</v>
      </c>
      <c r="M1787" s="2">
        <f t="shared" si="279"/>
        <v>2601.7708333333335</v>
      </c>
      <c r="N1787" s="2">
        <f t="shared" si="274"/>
        <v>2629.0109722222223</v>
      </c>
      <c r="O1787" s="4" t="str">
        <f t="shared" si="275"/>
        <v>卖</v>
      </c>
      <c r="P1787" s="4" t="str">
        <f t="shared" si="271"/>
        <v/>
      </c>
      <c r="Q1787" s="3">
        <f>IF(O1786="买",E1787/E1786-1,0)-IF(P1787=1,计算结果!B$17,0)</f>
        <v>0</v>
      </c>
      <c r="R1787" s="2">
        <f t="shared" si="272"/>
        <v>5.6740006306052706</v>
      </c>
      <c r="S1787" s="3">
        <f>1-R1787/MAX(R$2:R1787)</f>
        <v>0.11901869392339726</v>
      </c>
    </row>
    <row r="1788" spans="1:19" x14ac:dyDescent="0.15">
      <c r="A1788" s="1">
        <v>41045</v>
      </c>
      <c r="B1788">
        <v>2610.16</v>
      </c>
      <c r="C1788">
        <v>2612.63</v>
      </c>
      <c r="D1788">
        <v>2574.08</v>
      </c>
      <c r="E1788" s="2">
        <v>2574.65</v>
      </c>
      <c r="F1788" s="16">
        <v>47863537664</v>
      </c>
      <c r="G1788" s="3">
        <f t="shared" si="270"/>
        <v>-1.6321727535655972E-2</v>
      </c>
      <c r="H1788" s="3">
        <f>1-E1788/MAX(E$2:E1788)</f>
        <v>0.56192574695433195</v>
      </c>
      <c r="I1788" s="2">
        <f t="shared" si="273"/>
        <v>2602.5166666666664</v>
      </c>
      <c r="J1788" s="2">
        <f t="shared" si="276"/>
        <v>2626.5316666666668</v>
      </c>
      <c r="K1788" s="2">
        <f t="shared" si="277"/>
        <v>2658.5949999999998</v>
      </c>
      <c r="L1788" s="2">
        <f t="shared" si="278"/>
        <v>2624.2162499999995</v>
      </c>
      <c r="M1788" s="2">
        <f t="shared" si="279"/>
        <v>2599.5774999999999</v>
      </c>
      <c r="N1788" s="2">
        <f t="shared" si="274"/>
        <v>2627.4629166666659</v>
      </c>
      <c r="O1788" s="4" t="str">
        <f t="shared" si="275"/>
        <v>卖</v>
      </c>
      <c r="P1788" s="4" t="str">
        <f t="shared" si="271"/>
        <v/>
      </c>
      <c r="Q1788" s="3">
        <f>IF(O1787="买",E1788/E1787-1,0)-IF(P1788=1,计算结果!B$17,0)</f>
        <v>0</v>
      </c>
      <c r="R1788" s="2">
        <f t="shared" si="272"/>
        <v>5.6740006306052706</v>
      </c>
      <c r="S1788" s="3">
        <f>1-R1788/MAX(R$2:R1788)</f>
        <v>0.11901869392339726</v>
      </c>
    </row>
    <row r="1789" spans="1:19" x14ac:dyDescent="0.15">
      <c r="A1789" s="1">
        <v>41046</v>
      </c>
      <c r="B1789">
        <v>2577.96</v>
      </c>
      <c r="C1789">
        <v>2619.59</v>
      </c>
      <c r="D1789">
        <v>2571.1999999999998</v>
      </c>
      <c r="E1789" s="2">
        <v>2613.94</v>
      </c>
      <c r="F1789" s="16">
        <v>49203908608</v>
      </c>
      <c r="G1789" s="3">
        <f t="shared" si="270"/>
        <v>1.526032664634025E-2</v>
      </c>
      <c r="H1789" s="3">
        <f>1-E1789/MAX(E$2:E1789)</f>
        <v>0.55524059075750354</v>
      </c>
      <c r="I1789" s="2">
        <f t="shared" si="273"/>
        <v>2601.9866666666671</v>
      </c>
      <c r="J1789" s="2">
        <f t="shared" si="276"/>
        <v>2619.27</v>
      </c>
      <c r="K1789" s="2">
        <f t="shared" si="277"/>
        <v>2657.5766666666664</v>
      </c>
      <c r="L1789" s="2">
        <f t="shared" si="278"/>
        <v>2628.1287499999999</v>
      </c>
      <c r="M1789" s="2">
        <f t="shared" si="279"/>
        <v>2598.561666666667</v>
      </c>
      <c r="N1789" s="2">
        <f t="shared" si="274"/>
        <v>2628.0890277777776</v>
      </c>
      <c r="O1789" s="4" t="str">
        <f t="shared" si="275"/>
        <v>卖</v>
      </c>
      <c r="P1789" s="4" t="str">
        <f t="shared" si="271"/>
        <v/>
      </c>
      <c r="Q1789" s="3">
        <f>IF(O1788="买",E1789/E1788-1,0)-IF(P1789=1,计算结果!B$17,0)</f>
        <v>0</v>
      </c>
      <c r="R1789" s="2">
        <f t="shared" si="272"/>
        <v>5.6740006306052706</v>
      </c>
      <c r="S1789" s="3">
        <f>1-R1789/MAX(R$2:R1789)</f>
        <v>0.11901869392339726</v>
      </c>
    </row>
    <row r="1790" spans="1:19" x14ac:dyDescent="0.15">
      <c r="A1790" s="1">
        <v>41047</v>
      </c>
      <c r="B1790">
        <v>2595.5500000000002</v>
      </c>
      <c r="C1790">
        <v>2603.19</v>
      </c>
      <c r="D1790">
        <v>2567.3000000000002</v>
      </c>
      <c r="E1790" s="2">
        <v>2573.98</v>
      </c>
      <c r="F1790" s="16">
        <v>46907510784</v>
      </c>
      <c r="G1790" s="3">
        <f t="shared" si="270"/>
        <v>-1.5287267496576051E-2</v>
      </c>
      <c r="H1790" s="3">
        <f>1-E1790/MAX(E$2:E1790)</f>
        <v>0.56203974681821278</v>
      </c>
      <c r="I1790" s="2">
        <f t="shared" si="273"/>
        <v>2587.5233333333331</v>
      </c>
      <c r="J1790" s="2">
        <f t="shared" si="276"/>
        <v>2605.3983333333335</v>
      </c>
      <c r="K1790" s="2">
        <f t="shared" si="277"/>
        <v>2648.4508333333333</v>
      </c>
      <c r="L1790" s="2">
        <f t="shared" si="278"/>
        <v>2628.2762499999999</v>
      </c>
      <c r="M1790" s="2">
        <f t="shared" si="279"/>
        <v>2597.5810416666668</v>
      </c>
      <c r="N1790" s="2">
        <f t="shared" si="274"/>
        <v>2624.7693749999999</v>
      </c>
      <c r="O1790" s="4" t="str">
        <f t="shared" si="275"/>
        <v>卖</v>
      </c>
      <c r="P1790" s="4" t="str">
        <f t="shared" si="271"/>
        <v/>
      </c>
      <c r="Q1790" s="3">
        <f>IF(O1789="买",E1790/E1789-1,0)-IF(P1790=1,计算结果!B$17,0)</f>
        <v>0</v>
      </c>
      <c r="R1790" s="2">
        <f t="shared" si="272"/>
        <v>5.6740006306052706</v>
      </c>
      <c r="S1790" s="3">
        <f>1-R1790/MAX(R$2:R1790)</f>
        <v>0.11901869392339726</v>
      </c>
    </row>
    <row r="1791" spans="1:19" x14ac:dyDescent="0.15">
      <c r="A1791" s="1">
        <v>41050</v>
      </c>
      <c r="B1791">
        <v>2572.37</v>
      </c>
      <c r="C1791">
        <v>2604.2199999999998</v>
      </c>
      <c r="D1791">
        <v>2563.9699999999998</v>
      </c>
      <c r="E1791" s="2">
        <v>2587.23</v>
      </c>
      <c r="F1791" s="16">
        <v>44300406784</v>
      </c>
      <c r="G1791" s="3">
        <f t="shared" si="270"/>
        <v>5.1476701450672291E-3</v>
      </c>
      <c r="H1791" s="3">
        <f>1-E1791/MAX(E$2:E1791)</f>
        <v>0.55978527189818283</v>
      </c>
      <c r="I1791" s="2">
        <f t="shared" si="273"/>
        <v>2591.7166666666667</v>
      </c>
      <c r="J1791" s="2">
        <f t="shared" si="276"/>
        <v>2597.1166666666663</v>
      </c>
      <c r="K1791" s="2">
        <f t="shared" si="277"/>
        <v>2639.7599999999998</v>
      </c>
      <c r="L1791" s="2">
        <f t="shared" si="278"/>
        <v>2628.5587500000006</v>
      </c>
      <c r="M1791" s="2">
        <f t="shared" si="279"/>
        <v>2597.2525000000001</v>
      </c>
      <c r="N1791" s="2">
        <f t="shared" si="274"/>
        <v>2621.8570833333338</v>
      </c>
      <c r="O1791" s="4" t="str">
        <f t="shared" si="275"/>
        <v>卖</v>
      </c>
      <c r="P1791" s="4" t="str">
        <f t="shared" si="271"/>
        <v/>
      </c>
      <c r="Q1791" s="3">
        <f>IF(O1790="买",E1791/E1790-1,0)-IF(P1791=1,计算结果!B$17,0)</f>
        <v>0</v>
      </c>
      <c r="R1791" s="2">
        <f t="shared" si="272"/>
        <v>5.6740006306052706</v>
      </c>
      <c r="S1791" s="3">
        <f>1-R1791/MAX(R$2:R1791)</f>
        <v>0.11901869392339726</v>
      </c>
    </row>
    <row r="1792" spans="1:19" x14ac:dyDescent="0.15">
      <c r="A1792" s="1">
        <v>41051</v>
      </c>
      <c r="B1792">
        <v>2598.17</v>
      </c>
      <c r="C1792">
        <v>2627.6</v>
      </c>
      <c r="D1792">
        <v>2597.6</v>
      </c>
      <c r="E1792" s="2">
        <v>2627.52</v>
      </c>
      <c r="F1792" s="16">
        <v>49392414720</v>
      </c>
      <c r="G1792" s="3">
        <f t="shared" si="270"/>
        <v>1.5572639463828031E-2</v>
      </c>
      <c r="H1792" s="3">
        <f>1-E1792/MAX(E$2:E1792)</f>
        <v>0.55292996665078609</v>
      </c>
      <c r="I1792" s="2">
        <f t="shared" si="273"/>
        <v>2596.2433333333333</v>
      </c>
      <c r="J1792" s="2">
        <f t="shared" si="276"/>
        <v>2599.1150000000002</v>
      </c>
      <c r="K1792" s="2">
        <f t="shared" si="277"/>
        <v>2632.3966666666665</v>
      </c>
      <c r="L1792" s="2">
        <f t="shared" si="278"/>
        <v>2630.7870833333336</v>
      </c>
      <c r="M1792" s="2">
        <f t="shared" si="279"/>
        <v>2597.0802083333333</v>
      </c>
      <c r="N1792" s="2">
        <f t="shared" si="274"/>
        <v>2620.0879861111111</v>
      </c>
      <c r="O1792" s="4" t="str">
        <f t="shared" si="275"/>
        <v>买</v>
      </c>
      <c r="P1792" s="4">
        <f t="shared" si="271"/>
        <v>1</v>
      </c>
      <c r="Q1792" s="3">
        <f>IF(O1791="买",E1792/E1791-1,0)-IF(P1792=1,计算结果!B$17,0)</f>
        <v>0</v>
      </c>
      <c r="R1792" s="2">
        <f t="shared" si="272"/>
        <v>5.6740006306052706</v>
      </c>
      <c r="S1792" s="3">
        <f>1-R1792/MAX(R$2:R1792)</f>
        <v>0.11901869392339726</v>
      </c>
    </row>
    <row r="1793" spans="1:19" x14ac:dyDescent="0.15">
      <c r="A1793" s="1">
        <v>41052</v>
      </c>
      <c r="B1793">
        <v>2621.79</v>
      </c>
      <c r="C1793">
        <v>2635.78</v>
      </c>
      <c r="D1793">
        <v>2598.29</v>
      </c>
      <c r="E1793" s="2">
        <v>2616.87</v>
      </c>
      <c r="F1793" s="16">
        <v>52563402752</v>
      </c>
      <c r="G1793" s="3">
        <f t="shared" si="270"/>
        <v>-4.0532517354768816E-3</v>
      </c>
      <c r="H1793" s="3">
        <f>1-E1793/MAX(E$2:E1793)</f>
        <v>0.55474205403933841</v>
      </c>
      <c r="I1793" s="2">
        <f t="shared" si="273"/>
        <v>2610.54</v>
      </c>
      <c r="J1793" s="2">
        <f t="shared" si="276"/>
        <v>2599.0316666666663</v>
      </c>
      <c r="K1793" s="2">
        <f t="shared" si="277"/>
        <v>2623.9874999999997</v>
      </c>
      <c r="L1793" s="2">
        <f t="shared" si="278"/>
        <v>2633.9116666666673</v>
      </c>
      <c r="M1793" s="2">
        <f t="shared" si="279"/>
        <v>2596.0920833333334</v>
      </c>
      <c r="N1793" s="2">
        <f t="shared" si="274"/>
        <v>2617.9970833333336</v>
      </c>
      <c r="O1793" s="4" t="str">
        <f t="shared" si="275"/>
        <v>卖</v>
      </c>
      <c r="P1793" s="4">
        <f t="shared" si="271"/>
        <v>1</v>
      </c>
      <c r="Q1793" s="3">
        <f>IF(O1792="买",E1793/E1792-1,0)-IF(P1793=1,计算结果!B$17,0)</f>
        <v>-4.0532517354768816E-3</v>
      </c>
      <c r="R1793" s="2">
        <f t="shared" si="272"/>
        <v>5.651002477702173</v>
      </c>
      <c r="S1793" s="3">
        <f>1-R1793/MAX(R$2:R1793)</f>
        <v>0.12258953293117492</v>
      </c>
    </row>
    <row r="1794" spans="1:19" x14ac:dyDescent="0.15">
      <c r="A1794" s="1">
        <v>41053</v>
      </c>
      <c r="B1794">
        <v>2613.1</v>
      </c>
      <c r="C1794">
        <v>2630.41</v>
      </c>
      <c r="D1794">
        <v>2588.21</v>
      </c>
      <c r="E1794" s="2">
        <v>2595.2600000000002</v>
      </c>
      <c r="F1794" s="16">
        <v>50064441344</v>
      </c>
      <c r="G1794" s="3">
        <f t="shared" si="270"/>
        <v>-8.2579570249954326E-3</v>
      </c>
      <c r="H1794" s="3">
        <f>1-E1794/MAX(E$2:E1794)</f>
        <v>0.55841897502211935</v>
      </c>
      <c r="I1794" s="2">
        <f t="shared" si="273"/>
        <v>2613.2166666666667</v>
      </c>
      <c r="J1794" s="2">
        <f t="shared" si="276"/>
        <v>2602.4666666666667</v>
      </c>
      <c r="K1794" s="2">
        <f t="shared" si="277"/>
        <v>2614.4991666666665</v>
      </c>
      <c r="L1794" s="2">
        <f t="shared" si="278"/>
        <v>2633.717916666667</v>
      </c>
      <c r="M1794" s="2">
        <f t="shared" si="279"/>
        <v>2594.8599999999997</v>
      </c>
      <c r="N1794" s="2">
        <f t="shared" si="274"/>
        <v>2614.3590277777776</v>
      </c>
      <c r="O1794" s="4" t="str">
        <f t="shared" si="275"/>
        <v>卖</v>
      </c>
      <c r="P1794" s="4" t="str">
        <f t="shared" si="271"/>
        <v/>
      </c>
      <c r="Q1794" s="3">
        <f>IF(O1793="买",E1794/E1793-1,0)-IF(P1794=1,计算结果!B$17,0)</f>
        <v>0</v>
      </c>
      <c r="R1794" s="2">
        <f t="shared" si="272"/>
        <v>5.651002477702173</v>
      </c>
      <c r="S1794" s="3">
        <f>1-R1794/MAX(R$2:R1794)</f>
        <v>0.12258953293117492</v>
      </c>
    </row>
    <row r="1795" spans="1:19" x14ac:dyDescent="0.15">
      <c r="A1795" s="1">
        <v>41054</v>
      </c>
      <c r="B1795">
        <v>2595.2600000000002</v>
      </c>
      <c r="C1795">
        <v>2602.17</v>
      </c>
      <c r="D1795">
        <v>2565.65</v>
      </c>
      <c r="E1795" s="2">
        <v>2573.1</v>
      </c>
      <c r="F1795" s="16">
        <v>41420083200</v>
      </c>
      <c r="G1795" s="3">
        <f t="shared" ref="G1795:G1858" si="280">E1795/E1794-1</f>
        <v>-8.5386435270455863E-3</v>
      </c>
      <c r="H1795" s="3">
        <f>1-E1795/MAX(E$2:E1795)</f>
        <v>0.56218947798271279</v>
      </c>
      <c r="I1795" s="2">
        <f t="shared" si="273"/>
        <v>2595.0766666666664</v>
      </c>
      <c r="J1795" s="2">
        <f t="shared" si="276"/>
        <v>2595.66</v>
      </c>
      <c r="K1795" s="2">
        <f t="shared" si="277"/>
        <v>2607.4649999999997</v>
      </c>
      <c r="L1795" s="2">
        <f t="shared" si="278"/>
        <v>2632.76125</v>
      </c>
      <c r="M1795" s="2">
        <f t="shared" si="279"/>
        <v>2592.6106249999998</v>
      </c>
      <c r="N1795" s="2">
        <f t="shared" si="274"/>
        <v>2610.9456249999998</v>
      </c>
      <c r="O1795" s="4" t="str">
        <f t="shared" si="275"/>
        <v>卖</v>
      </c>
      <c r="P1795" s="4" t="str">
        <f t="shared" si="271"/>
        <v/>
      </c>
      <c r="Q1795" s="3">
        <f>IF(O1794="买",E1795/E1794-1,0)-IF(P1795=1,计算结果!B$17,0)</f>
        <v>0</v>
      </c>
      <c r="R1795" s="2">
        <f t="shared" si="272"/>
        <v>5.651002477702173</v>
      </c>
      <c r="S1795" s="3">
        <f>1-R1795/MAX(R$2:R1795)</f>
        <v>0.12258953293117492</v>
      </c>
    </row>
    <row r="1796" spans="1:19" x14ac:dyDescent="0.15">
      <c r="A1796" s="1">
        <v>41057</v>
      </c>
      <c r="B1796">
        <v>2562.6</v>
      </c>
      <c r="C1796">
        <v>2614.85</v>
      </c>
      <c r="D1796">
        <v>2545.34</v>
      </c>
      <c r="E1796" s="2">
        <v>2614.69</v>
      </c>
      <c r="F1796" s="16">
        <v>58412343296</v>
      </c>
      <c r="G1796" s="3">
        <f t="shared" si="280"/>
        <v>1.6163382690140393E-2</v>
      </c>
      <c r="H1796" s="3">
        <f>1-E1796/MAX(E$2:E1796)</f>
        <v>0.55511297896957734</v>
      </c>
      <c r="I1796" s="2">
        <f t="shared" si="273"/>
        <v>2594.3500000000004</v>
      </c>
      <c r="J1796" s="2">
        <f t="shared" si="276"/>
        <v>2602.4450000000002</v>
      </c>
      <c r="K1796" s="2">
        <f t="shared" si="277"/>
        <v>2603.9216666666666</v>
      </c>
      <c r="L1796" s="2">
        <f t="shared" si="278"/>
        <v>2632.2550000000006</v>
      </c>
      <c r="M1796" s="2">
        <f t="shared" si="279"/>
        <v>2592.8102083333333</v>
      </c>
      <c r="N1796" s="2">
        <f t="shared" si="274"/>
        <v>2609.662291666667</v>
      </c>
      <c r="O1796" s="4" t="str">
        <f t="shared" si="275"/>
        <v>买</v>
      </c>
      <c r="P1796" s="4">
        <f t="shared" ref="P1796:P1859" si="281">IF(O1795&lt;&gt;O1796,1,"")</f>
        <v>1</v>
      </c>
      <c r="Q1796" s="3">
        <f>IF(O1795="买",E1796/E1795-1,0)-IF(P1796=1,计算结果!B$17,0)</f>
        <v>0</v>
      </c>
      <c r="R1796" s="2">
        <f t="shared" ref="R1796:R1859" si="282">IFERROR(R1795*(1+Q1796),R1795)</f>
        <v>5.651002477702173</v>
      </c>
      <c r="S1796" s="3">
        <f>1-R1796/MAX(R$2:R1796)</f>
        <v>0.12258953293117492</v>
      </c>
    </row>
    <row r="1797" spans="1:19" x14ac:dyDescent="0.15">
      <c r="A1797" s="1">
        <v>41058</v>
      </c>
      <c r="B1797">
        <v>2615.15</v>
      </c>
      <c r="C1797">
        <v>2658.25</v>
      </c>
      <c r="D1797">
        <v>2612.56</v>
      </c>
      <c r="E1797" s="2">
        <v>2650.85</v>
      </c>
      <c r="F1797" s="16">
        <v>78681505792</v>
      </c>
      <c r="G1797" s="3">
        <f t="shared" si="280"/>
        <v>1.3829555320133524E-2</v>
      </c>
      <c r="H1797" s="3">
        <f>1-E1797/MAX(E$2:E1797)</f>
        <v>0.54896038930102775</v>
      </c>
      <c r="I1797" s="2">
        <f t="shared" ref="I1797:I1860" si="283">AVERAGE(E1795:E1797)</f>
        <v>2612.8799999999997</v>
      </c>
      <c r="J1797" s="2">
        <f t="shared" si="276"/>
        <v>2613.0483333333336</v>
      </c>
      <c r="K1797" s="2">
        <f t="shared" si="277"/>
        <v>2605.0824999999995</v>
      </c>
      <c r="L1797" s="2">
        <f t="shared" si="278"/>
        <v>2634.1220833333336</v>
      </c>
      <c r="M1797" s="2">
        <f t="shared" si="279"/>
        <v>2594.1706250000002</v>
      </c>
      <c r="N1797" s="2">
        <f t="shared" ref="N1797:N1860" si="284">IFERROR(AVERAGE(K1797:M1797),"")</f>
        <v>2611.1250694444443</v>
      </c>
      <c r="O1797" s="4" t="str">
        <f t="shared" ref="O1797:O1860" si="285">IF(E1797&gt;N1797,"买","卖")</f>
        <v>买</v>
      </c>
      <c r="P1797" s="4" t="str">
        <f t="shared" si="281"/>
        <v/>
      </c>
      <c r="Q1797" s="3">
        <f>IF(O1796="买",E1797/E1796-1,0)-IF(P1797=1,计算结果!B$17,0)</f>
        <v>1.3829555320133524E-2</v>
      </c>
      <c r="R1797" s="2">
        <f t="shared" si="282"/>
        <v>5.7291533290817664</v>
      </c>
      <c r="S1797" s="3">
        <f>1-R1797/MAX(R$2:R1797)</f>
        <v>0.11045533633838245</v>
      </c>
    </row>
    <row r="1798" spans="1:19" x14ac:dyDescent="0.15">
      <c r="A1798" s="1">
        <v>41059</v>
      </c>
      <c r="B1798">
        <v>2646.37</v>
      </c>
      <c r="C1798">
        <v>2655.16</v>
      </c>
      <c r="D1798">
        <v>2636.52</v>
      </c>
      <c r="E1798" s="2">
        <v>2642.26</v>
      </c>
      <c r="F1798" s="16">
        <v>56976273408</v>
      </c>
      <c r="G1798" s="3">
        <f t="shared" si="280"/>
        <v>-3.2404700379122797E-3</v>
      </c>
      <c r="H1798" s="3">
        <f>1-E1798/MAX(E$2:E1798)</f>
        <v>0.55042196964540935</v>
      </c>
      <c r="I1798" s="2">
        <f t="shared" si="283"/>
        <v>2635.9333333333334</v>
      </c>
      <c r="J1798" s="2">
        <f t="shared" si="276"/>
        <v>2615.5050000000001</v>
      </c>
      <c r="K1798" s="2">
        <f t="shared" si="277"/>
        <v>2607.3099999999995</v>
      </c>
      <c r="L1798" s="2">
        <f t="shared" si="278"/>
        <v>2635.6800000000003</v>
      </c>
      <c r="M1798" s="2">
        <f t="shared" si="279"/>
        <v>2594.5610416666664</v>
      </c>
      <c r="N1798" s="2">
        <f t="shared" si="284"/>
        <v>2612.5170138888884</v>
      </c>
      <c r="O1798" s="4" t="str">
        <f t="shared" si="285"/>
        <v>买</v>
      </c>
      <c r="P1798" s="4" t="str">
        <f t="shared" si="281"/>
        <v/>
      </c>
      <c r="Q1798" s="3">
        <f>IF(O1797="买",E1798/E1797-1,0)-IF(P1798=1,计算结果!B$17,0)</f>
        <v>-3.2404700379122797E-3</v>
      </c>
      <c r="R1798" s="2">
        <f t="shared" si="282"/>
        <v>5.7105881793762716</v>
      </c>
      <c r="S1798" s="3">
        <f>1-R1798/MAX(R$2:R1798)</f>
        <v>0.11333787916836269</v>
      </c>
    </row>
    <row r="1799" spans="1:19" x14ac:dyDescent="0.15">
      <c r="A1799" s="1">
        <v>41060</v>
      </c>
      <c r="B1799">
        <v>2623.16</v>
      </c>
      <c r="C1799">
        <v>2645.59</v>
      </c>
      <c r="D1799">
        <v>2617.23</v>
      </c>
      <c r="E1799" s="2">
        <v>2632.04</v>
      </c>
      <c r="F1799" s="16">
        <v>49875042304</v>
      </c>
      <c r="G1799" s="3">
        <f t="shared" si="280"/>
        <v>-3.8679009635691486E-3</v>
      </c>
      <c r="H1799" s="3">
        <f>1-E1799/MAX(E$2:E1799)</f>
        <v>0.55216089294221737</v>
      </c>
      <c r="I1799" s="2">
        <f t="shared" si="283"/>
        <v>2641.7166666666667</v>
      </c>
      <c r="J1799" s="2">
        <f t="shared" si="276"/>
        <v>2618.0333333333333</v>
      </c>
      <c r="K1799" s="2">
        <f t="shared" si="277"/>
        <v>2608.5324999999993</v>
      </c>
      <c r="L1799" s="2">
        <f t="shared" si="278"/>
        <v>2635.9320833333336</v>
      </c>
      <c r="M1799" s="2">
        <f t="shared" si="279"/>
        <v>2594.603333333333</v>
      </c>
      <c r="N1799" s="2">
        <f t="shared" si="284"/>
        <v>2613.0226388888882</v>
      </c>
      <c r="O1799" s="4" t="str">
        <f t="shared" si="285"/>
        <v>买</v>
      </c>
      <c r="P1799" s="4" t="str">
        <f t="shared" si="281"/>
        <v/>
      </c>
      <c r="Q1799" s="3">
        <f>IF(O1798="买",E1799/E1798-1,0)-IF(P1799=1,计算结果!B$17,0)</f>
        <v>-3.8679009635691486E-3</v>
      </c>
      <c r="R1799" s="2">
        <f t="shared" si="282"/>
        <v>5.6885001898547154</v>
      </c>
      <c r="S1799" s="3">
        <f>1-R1799/MAX(R$2:R1799)</f>
        <v>0.11676740043988765</v>
      </c>
    </row>
    <row r="1800" spans="1:19" x14ac:dyDescent="0.15">
      <c r="A1800" s="1">
        <v>41061</v>
      </c>
      <c r="B1800">
        <v>2633.6</v>
      </c>
      <c r="C1800">
        <v>2653.86</v>
      </c>
      <c r="D1800">
        <v>2623.29</v>
      </c>
      <c r="E1800" s="2">
        <v>2633</v>
      </c>
      <c r="F1800" s="16">
        <v>53843402752</v>
      </c>
      <c r="G1800" s="3">
        <f t="shared" si="280"/>
        <v>3.6473609823550746E-4</v>
      </c>
      <c r="H1800" s="3">
        <f>1-E1800/MAX(E$2:E1800)</f>
        <v>0.55199754985367178</v>
      </c>
      <c r="I1800" s="2">
        <f t="shared" si="283"/>
        <v>2635.7666666666669</v>
      </c>
      <c r="J1800" s="2">
        <f t="shared" ref="J1800:J1863" si="286">AVERAGE(E1795:E1800)</f>
        <v>2624.3233333333333</v>
      </c>
      <c r="K1800" s="2">
        <f t="shared" si="277"/>
        <v>2613.395</v>
      </c>
      <c r="L1800" s="2">
        <f t="shared" si="278"/>
        <v>2635.9950000000003</v>
      </c>
      <c r="M1800" s="2">
        <f t="shared" si="279"/>
        <v>2595.6147916666664</v>
      </c>
      <c r="N1800" s="2">
        <f t="shared" si="284"/>
        <v>2615.0015972222222</v>
      </c>
      <c r="O1800" s="4" t="str">
        <f t="shared" si="285"/>
        <v>买</v>
      </c>
      <c r="P1800" s="4" t="str">
        <f t="shared" si="281"/>
        <v/>
      </c>
      <c r="Q1800" s="3">
        <f>IF(O1799="买",E1800/E1799-1,0)-IF(P1800=1,计算结果!B$17,0)</f>
        <v>3.6473609823550746E-4</v>
      </c>
      <c r="R1800" s="2">
        <f t="shared" si="282"/>
        <v>5.6905749912187753</v>
      </c>
      <c r="S1800" s="3">
        <f>1-R1800/MAX(R$2:R1800)</f>
        <v>0.11644525362768965</v>
      </c>
    </row>
    <row r="1801" spans="1:19" x14ac:dyDescent="0.15">
      <c r="A1801" s="1">
        <v>41064</v>
      </c>
      <c r="B1801">
        <v>2598.73</v>
      </c>
      <c r="C1801">
        <v>2608.3200000000002</v>
      </c>
      <c r="D1801">
        <v>2558.92</v>
      </c>
      <c r="E1801" s="2">
        <v>2559.0300000000002</v>
      </c>
      <c r="F1801" s="16">
        <v>60615569408</v>
      </c>
      <c r="G1801" s="3">
        <f t="shared" si="280"/>
        <v>-2.8093429548043947E-2</v>
      </c>
      <c r="H1801" s="3">
        <f>1-E1801/MAX(E$2:E1801)</f>
        <v>0.5645834751242087</v>
      </c>
      <c r="I1801" s="2">
        <f t="shared" si="283"/>
        <v>2608.0233333333331</v>
      </c>
      <c r="J1801" s="2">
        <f t="shared" si="286"/>
        <v>2621.9783333333335</v>
      </c>
      <c r="K1801" s="2">
        <f t="shared" si="277"/>
        <v>2608.8191666666662</v>
      </c>
      <c r="L1801" s="2">
        <f t="shared" si="278"/>
        <v>2633.197916666667</v>
      </c>
      <c r="M1801" s="2">
        <f t="shared" si="279"/>
        <v>2595.0156249999995</v>
      </c>
      <c r="N1801" s="2">
        <f t="shared" si="284"/>
        <v>2612.3442361111106</v>
      </c>
      <c r="O1801" s="4" t="str">
        <f t="shared" si="285"/>
        <v>卖</v>
      </c>
      <c r="P1801" s="4">
        <f t="shared" si="281"/>
        <v>1</v>
      </c>
      <c r="Q1801" s="3">
        <f>IF(O1800="买",E1801/E1800-1,0)-IF(P1801=1,计算结果!B$17,0)</f>
        <v>-2.8093429548043947E-2</v>
      </c>
      <c r="R1801" s="2">
        <f t="shared" si="282"/>
        <v>5.53070722361511</v>
      </c>
      <c r="S1801" s="3">
        <f>1-R1801/MAX(R$2:R1801)</f>
        <v>0.14126733664673996</v>
      </c>
    </row>
    <row r="1802" spans="1:19" x14ac:dyDescent="0.15">
      <c r="A1802" s="1">
        <v>41065</v>
      </c>
      <c r="B1802">
        <v>2565.19</v>
      </c>
      <c r="C1802">
        <v>2573.89</v>
      </c>
      <c r="D1802">
        <v>2548.7600000000002</v>
      </c>
      <c r="E1802" s="2">
        <v>2558.84</v>
      </c>
      <c r="F1802" s="16">
        <v>43553304576</v>
      </c>
      <c r="G1802" s="3">
        <f t="shared" si="280"/>
        <v>-7.4246882607931219E-5</v>
      </c>
      <c r="H1802" s="3">
        <f>1-E1802/MAX(E$2:E1802)</f>
        <v>0.56461580344381668</v>
      </c>
      <c r="I1802" s="2">
        <f t="shared" si="283"/>
        <v>2583.6233333333334</v>
      </c>
      <c r="J1802" s="2">
        <f t="shared" si="286"/>
        <v>2612.6700000000005</v>
      </c>
      <c r="K1802" s="2">
        <f t="shared" si="277"/>
        <v>2607.5574999999999</v>
      </c>
      <c r="L1802" s="2">
        <f t="shared" si="278"/>
        <v>2628.0041666666671</v>
      </c>
      <c r="M1802" s="2">
        <f t="shared" si="279"/>
        <v>2594.496666666666</v>
      </c>
      <c r="N1802" s="2">
        <f t="shared" si="284"/>
        <v>2610.0194444444442</v>
      </c>
      <c r="O1802" s="4" t="str">
        <f t="shared" si="285"/>
        <v>卖</v>
      </c>
      <c r="P1802" s="4" t="str">
        <f t="shared" si="281"/>
        <v/>
      </c>
      <c r="Q1802" s="3">
        <f>IF(O1801="买",E1802/E1801-1,0)-IF(P1802=1,计算结果!B$17,0)</f>
        <v>0</v>
      </c>
      <c r="R1802" s="2">
        <f t="shared" si="282"/>
        <v>5.53070722361511</v>
      </c>
      <c r="S1802" s="3">
        <f>1-R1802/MAX(R$2:R1802)</f>
        <v>0.14126733664673996</v>
      </c>
    </row>
    <row r="1803" spans="1:19" x14ac:dyDescent="0.15">
      <c r="A1803" s="1">
        <v>41066</v>
      </c>
      <c r="B1803">
        <v>2564.23</v>
      </c>
      <c r="C1803">
        <v>2573.7399999999998</v>
      </c>
      <c r="D1803">
        <v>2547.33</v>
      </c>
      <c r="E1803" s="2">
        <v>2557.4</v>
      </c>
      <c r="F1803" s="16">
        <v>41316909056</v>
      </c>
      <c r="G1803" s="3">
        <f t="shared" si="280"/>
        <v>-5.6275499835867215E-4</v>
      </c>
      <c r="H1803" s="3">
        <f>1-E1803/MAX(E$2:E1803)</f>
        <v>0.56486081807663513</v>
      </c>
      <c r="I1803" s="2">
        <f t="shared" si="283"/>
        <v>2558.4233333333336</v>
      </c>
      <c r="J1803" s="2">
        <f t="shared" si="286"/>
        <v>2597.0949999999998</v>
      </c>
      <c r="K1803" s="2">
        <f t="shared" si="277"/>
        <v>2605.0716666666672</v>
      </c>
      <c r="L1803" s="2">
        <f t="shared" si="278"/>
        <v>2622.4158333333335</v>
      </c>
      <c r="M1803" s="2">
        <f t="shared" si="279"/>
        <v>2594.5895833333325</v>
      </c>
      <c r="N1803" s="2">
        <f t="shared" si="284"/>
        <v>2607.359027777778</v>
      </c>
      <c r="O1803" s="4" t="str">
        <f t="shared" si="285"/>
        <v>卖</v>
      </c>
      <c r="P1803" s="4" t="str">
        <f t="shared" si="281"/>
        <v/>
      </c>
      <c r="Q1803" s="3">
        <f>IF(O1802="买",E1803/E1802-1,0)-IF(P1803=1,计算结果!B$17,0)</f>
        <v>0</v>
      </c>
      <c r="R1803" s="2">
        <f t="shared" si="282"/>
        <v>5.53070722361511</v>
      </c>
      <c r="S1803" s="3">
        <f>1-R1803/MAX(R$2:R1803)</f>
        <v>0.14126733664673996</v>
      </c>
    </row>
    <row r="1804" spans="1:19" x14ac:dyDescent="0.15">
      <c r="A1804" s="1">
        <v>41067</v>
      </c>
      <c r="B1804">
        <v>2579.4299999999998</v>
      </c>
      <c r="C1804">
        <v>2584.04</v>
      </c>
      <c r="D1804">
        <v>2536.2600000000002</v>
      </c>
      <c r="E1804" s="2">
        <v>2542.1799999999998</v>
      </c>
      <c r="F1804" s="16">
        <v>42053001216</v>
      </c>
      <c r="G1804" s="3">
        <f t="shared" si="280"/>
        <v>-5.9513568467975952E-3</v>
      </c>
      <c r="H1804" s="3">
        <f>1-E1804/MAX(E$2:E1804)</f>
        <v>0.56745048662628461</v>
      </c>
      <c r="I1804" s="2">
        <f t="shared" si="283"/>
        <v>2552.8066666666668</v>
      </c>
      <c r="J1804" s="2">
        <f t="shared" si="286"/>
        <v>2580.415</v>
      </c>
      <c r="K1804" s="2">
        <f t="shared" si="277"/>
        <v>2597.96</v>
      </c>
      <c r="L1804" s="2">
        <f t="shared" si="278"/>
        <v>2615.1783333333333</v>
      </c>
      <c r="M1804" s="2">
        <f t="shared" si="279"/>
        <v>2594.3133333333321</v>
      </c>
      <c r="N1804" s="2">
        <f t="shared" si="284"/>
        <v>2602.4838888888885</v>
      </c>
      <c r="O1804" s="4" t="str">
        <f t="shared" si="285"/>
        <v>卖</v>
      </c>
      <c r="P1804" s="4" t="str">
        <f t="shared" si="281"/>
        <v/>
      </c>
      <c r="Q1804" s="3">
        <f>IF(O1803="买",E1804/E1803-1,0)-IF(P1804=1,计算结果!B$17,0)</f>
        <v>0</v>
      </c>
      <c r="R1804" s="2">
        <f t="shared" si="282"/>
        <v>5.53070722361511</v>
      </c>
      <c r="S1804" s="3">
        <f>1-R1804/MAX(R$2:R1804)</f>
        <v>0.14126733664673996</v>
      </c>
    </row>
    <row r="1805" spans="1:19" x14ac:dyDescent="0.15">
      <c r="A1805" s="1">
        <v>41068</v>
      </c>
      <c r="B1805">
        <v>2558.84</v>
      </c>
      <c r="C1805">
        <v>2559.13</v>
      </c>
      <c r="D1805">
        <v>2520.41</v>
      </c>
      <c r="E1805" s="2">
        <v>2524.33</v>
      </c>
      <c r="F1805" s="16">
        <v>47638007808</v>
      </c>
      <c r="G1805" s="3">
        <f t="shared" si="280"/>
        <v>-7.0215327002808303E-3</v>
      </c>
      <c r="H1805" s="3">
        <f>1-E1805/MAX(E$2:E1805)</f>
        <v>0.57048764717892875</v>
      </c>
      <c r="I1805" s="2">
        <f t="shared" si="283"/>
        <v>2541.3033333333333</v>
      </c>
      <c r="J1805" s="2">
        <f t="shared" si="286"/>
        <v>2562.4633333333336</v>
      </c>
      <c r="K1805" s="2">
        <f t="shared" si="277"/>
        <v>2590.2483333333334</v>
      </c>
      <c r="L1805" s="2">
        <f t="shared" si="278"/>
        <v>2607.1179166666666</v>
      </c>
      <c r="M1805" s="2">
        <f t="shared" si="279"/>
        <v>2593.8381249999989</v>
      </c>
      <c r="N1805" s="2">
        <f t="shared" si="284"/>
        <v>2597.0681249999998</v>
      </c>
      <c r="O1805" s="4" t="str">
        <f t="shared" si="285"/>
        <v>卖</v>
      </c>
      <c r="P1805" s="4" t="str">
        <f t="shared" si="281"/>
        <v/>
      </c>
      <c r="Q1805" s="3">
        <f>IF(O1804="买",E1805/E1804-1,0)-IF(P1805=1,计算结果!B$17,0)</f>
        <v>0</v>
      </c>
      <c r="R1805" s="2">
        <f t="shared" si="282"/>
        <v>5.53070722361511</v>
      </c>
      <c r="S1805" s="3">
        <f>1-R1805/MAX(R$2:R1805)</f>
        <v>0.14126733664673996</v>
      </c>
    </row>
    <row r="1806" spans="1:19" x14ac:dyDescent="0.15">
      <c r="A1806" s="1">
        <v>41071</v>
      </c>
      <c r="B1806">
        <v>2529.6</v>
      </c>
      <c r="C1806">
        <v>2565.4299999999998</v>
      </c>
      <c r="D1806">
        <v>2523.77</v>
      </c>
      <c r="E1806" s="2">
        <v>2558.2600000000002</v>
      </c>
      <c r="F1806" s="16">
        <v>43449659392</v>
      </c>
      <c r="G1806" s="3">
        <f t="shared" si="280"/>
        <v>1.3441190335653497E-2</v>
      </c>
      <c r="H1806" s="3">
        <f>1-E1806/MAX(E$2:E1806)</f>
        <v>0.56471448989314632</v>
      </c>
      <c r="I1806" s="2">
        <f t="shared" si="283"/>
        <v>2541.59</v>
      </c>
      <c r="J1806" s="2">
        <f t="shared" si="286"/>
        <v>2550.0066666666667</v>
      </c>
      <c r="K1806" s="2">
        <f t="shared" ref="K1806:K1869" si="287">AVERAGE(E1795:E1806)</f>
        <v>2587.1650000000004</v>
      </c>
      <c r="L1806" s="2">
        <f t="shared" si="278"/>
        <v>2600.8320833333337</v>
      </c>
      <c r="M1806" s="2">
        <f t="shared" si="279"/>
        <v>2595.5747916666655</v>
      </c>
      <c r="N1806" s="2">
        <f t="shared" si="284"/>
        <v>2594.5239583333332</v>
      </c>
      <c r="O1806" s="4" t="str">
        <f t="shared" si="285"/>
        <v>卖</v>
      </c>
      <c r="P1806" s="4" t="str">
        <f t="shared" si="281"/>
        <v/>
      </c>
      <c r="Q1806" s="3">
        <f>IF(O1805="买",E1806/E1805-1,0)-IF(P1806=1,计算结果!B$17,0)</f>
        <v>0</v>
      </c>
      <c r="R1806" s="2">
        <f t="shared" si="282"/>
        <v>5.53070722361511</v>
      </c>
      <c r="S1806" s="3">
        <f>1-R1806/MAX(R$2:R1806)</f>
        <v>0.14126733664673996</v>
      </c>
    </row>
    <row r="1807" spans="1:19" x14ac:dyDescent="0.15">
      <c r="A1807" s="1">
        <v>41072</v>
      </c>
      <c r="B1807">
        <v>2543.7600000000002</v>
      </c>
      <c r="C1807">
        <v>2553.92</v>
      </c>
      <c r="D1807">
        <v>2529.9499999999998</v>
      </c>
      <c r="E1807" s="2">
        <v>2540.1799999999998</v>
      </c>
      <c r="F1807" s="16">
        <v>40259911680</v>
      </c>
      <c r="G1807" s="3">
        <f t="shared" si="280"/>
        <v>-7.0673035578870946E-3</v>
      </c>
      <c r="H1807" s="3">
        <f>1-E1807/MAX(E$2:E1807)</f>
        <v>0.56779078472742128</v>
      </c>
      <c r="I1807" s="2">
        <f t="shared" si="283"/>
        <v>2540.9233333333336</v>
      </c>
      <c r="J1807" s="2">
        <f t="shared" si="286"/>
        <v>2546.8650000000002</v>
      </c>
      <c r="K1807" s="2">
        <f t="shared" si="287"/>
        <v>2584.4216666666671</v>
      </c>
      <c r="L1807" s="2">
        <f t="shared" si="278"/>
        <v>2595.9433333333332</v>
      </c>
      <c r="M1807" s="2">
        <f t="shared" si="279"/>
        <v>2597.5968749999988</v>
      </c>
      <c r="N1807" s="2">
        <f t="shared" si="284"/>
        <v>2592.6539583333329</v>
      </c>
      <c r="O1807" s="4" t="str">
        <f t="shared" si="285"/>
        <v>卖</v>
      </c>
      <c r="P1807" s="4" t="str">
        <f t="shared" si="281"/>
        <v/>
      </c>
      <c r="Q1807" s="3">
        <f>IF(O1806="买",E1807/E1806-1,0)-IF(P1807=1,计算结果!B$17,0)</f>
        <v>0</v>
      </c>
      <c r="R1807" s="2">
        <f t="shared" si="282"/>
        <v>5.53070722361511</v>
      </c>
      <c r="S1807" s="3">
        <f>1-R1807/MAX(R$2:R1807)</f>
        <v>0.14126733664673996</v>
      </c>
    </row>
    <row r="1808" spans="1:19" x14ac:dyDescent="0.15">
      <c r="A1808" s="1">
        <v>41073</v>
      </c>
      <c r="B1808">
        <v>2546.79</v>
      </c>
      <c r="C1808">
        <v>2581.12</v>
      </c>
      <c r="D1808">
        <v>2539.63</v>
      </c>
      <c r="E1808" s="2">
        <v>2580.64</v>
      </c>
      <c r="F1808" s="16">
        <v>51291271168</v>
      </c>
      <c r="G1808" s="3">
        <f t="shared" si="280"/>
        <v>1.5928005102000764E-2</v>
      </c>
      <c r="H1808" s="3">
        <f>1-E1808/MAX(E$2:E1808)</f>
        <v>0.56090655414142798</v>
      </c>
      <c r="I1808" s="2">
        <f t="shared" si="283"/>
        <v>2559.6933333333332</v>
      </c>
      <c r="J1808" s="2">
        <f t="shared" si="286"/>
        <v>2550.4983333333334</v>
      </c>
      <c r="K1808" s="2">
        <f t="shared" si="287"/>
        <v>2581.584166666667</v>
      </c>
      <c r="L1808" s="2">
        <f t="shared" si="278"/>
        <v>2592.7529166666668</v>
      </c>
      <c r="M1808" s="2">
        <f t="shared" si="279"/>
        <v>2600.216458333332</v>
      </c>
      <c r="N1808" s="2">
        <f t="shared" si="284"/>
        <v>2591.5178472222219</v>
      </c>
      <c r="O1808" s="4" t="str">
        <f t="shared" si="285"/>
        <v>卖</v>
      </c>
      <c r="P1808" s="4" t="str">
        <f t="shared" si="281"/>
        <v/>
      </c>
      <c r="Q1808" s="3">
        <f>IF(O1807="买",E1808/E1807-1,0)-IF(P1808=1,计算结果!B$17,0)</f>
        <v>0</v>
      </c>
      <c r="R1808" s="2">
        <f t="shared" si="282"/>
        <v>5.53070722361511</v>
      </c>
      <c r="S1808" s="3">
        <f>1-R1808/MAX(R$2:R1808)</f>
        <v>0.14126733664673996</v>
      </c>
    </row>
    <row r="1809" spans="1:19" x14ac:dyDescent="0.15">
      <c r="A1809" s="1">
        <v>41074</v>
      </c>
      <c r="B1809">
        <v>2573.33</v>
      </c>
      <c r="C1809">
        <v>2584.71</v>
      </c>
      <c r="D1809">
        <v>2558.56</v>
      </c>
      <c r="E1809" s="2">
        <v>2560.42</v>
      </c>
      <c r="F1809" s="16">
        <v>46331822080</v>
      </c>
      <c r="G1809" s="3">
        <f t="shared" si="280"/>
        <v>-7.8352656705312773E-3</v>
      </c>
      <c r="H1809" s="3">
        <f>1-E1809/MAX(E$2:E1809)</f>
        <v>0.56434696794391881</v>
      </c>
      <c r="I1809" s="2">
        <f t="shared" si="283"/>
        <v>2560.4133333333334</v>
      </c>
      <c r="J1809" s="2">
        <f t="shared" si="286"/>
        <v>2551.0016666666666</v>
      </c>
      <c r="K1809" s="2">
        <f t="shared" si="287"/>
        <v>2574.0483333333336</v>
      </c>
      <c r="L1809" s="2">
        <f t="shared" si="278"/>
        <v>2589.5654166666664</v>
      </c>
      <c r="M1809" s="2">
        <f t="shared" si="279"/>
        <v>2601.2079166666654</v>
      </c>
      <c r="N1809" s="2">
        <f t="shared" si="284"/>
        <v>2588.2738888888885</v>
      </c>
      <c r="O1809" s="4" t="str">
        <f t="shared" si="285"/>
        <v>卖</v>
      </c>
      <c r="P1809" s="4" t="str">
        <f t="shared" si="281"/>
        <v/>
      </c>
      <c r="Q1809" s="3">
        <f>IF(O1808="买",E1809/E1808-1,0)-IF(P1809=1,计算结果!B$17,0)</f>
        <v>0</v>
      </c>
      <c r="R1809" s="2">
        <f t="shared" si="282"/>
        <v>5.53070722361511</v>
      </c>
      <c r="S1809" s="3">
        <f>1-R1809/MAX(R$2:R1809)</f>
        <v>0.14126733664673996</v>
      </c>
    </row>
    <row r="1810" spans="1:19" x14ac:dyDescent="0.15">
      <c r="A1810" s="1">
        <v>41075</v>
      </c>
      <c r="B1810">
        <v>2565.19</v>
      </c>
      <c r="C1810">
        <v>2580.17</v>
      </c>
      <c r="D1810">
        <v>2538.5700000000002</v>
      </c>
      <c r="E1810" s="2">
        <v>2568.0500000000002</v>
      </c>
      <c r="F1810" s="16">
        <v>48868302848</v>
      </c>
      <c r="G1810" s="3">
        <f t="shared" si="280"/>
        <v>2.9799798470564465E-3</v>
      </c>
      <c r="H1810" s="3">
        <f>1-E1810/MAX(E$2:E1810)</f>
        <v>0.5630487306880827</v>
      </c>
      <c r="I1810" s="2">
        <f t="shared" si="283"/>
        <v>2569.7033333333334</v>
      </c>
      <c r="J1810" s="2">
        <f t="shared" si="286"/>
        <v>2555.3133333333335</v>
      </c>
      <c r="K1810" s="2">
        <f t="shared" si="287"/>
        <v>2567.8641666666667</v>
      </c>
      <c r="L1810" s="2">
        <f t="shared" si="278"/>
        <v>2587.5870833333333</v>
      </c>
      <c r="M1810" s="2">
        <f t="shared" si="279"/>
        <v>2602.2124999999992</v>
      </c>
      <c r="N1810" s="2">
        <f t="shared" si="284"/>
        <v>2585.8879166666666</v>
      </c>
      <c r="O1810" s="4" t="str">
        <f t="shared" si="285"/>
        <v>卖</v>
      </c>
      <c r="P1810" s="4" t="str">
        <f t="shared" si="281"/>
        <v/>
      </c>
      <c r="Q1810" s="3">
        <f>IF(O1809="买",E1810/E1809-1,0)-IF(P1810=1,计算结果!B$17,0)</f>
        <v>0</v>
      </c>
      <c r="R1810" s="2">
        <f t="shared" si="282"/>
        <v>5.53070722361511</v>
      </c>
      <c r="S1810" s="3">
        <f>1-R1810/MAX(R$2:R1810)</f>
        <v>0.14126733664673996</v>
      </c>
    </row>
    <row r="1811" spans="1:19" x14ac:dyDescent="0.15">
      <c r="A1811" s="1">
        <v>41078</v>
      </c>
      <c r="B1811">
        <v>2576.63</v>
      </c>
      <c r="C1811">
        <v>2593.2199999999998</v>
      </c>
      <c r="D1811">
        <v>2572.9899999999998</v>
      </c>
      <c r="E1811" s="2">
        <v>2581.21</v>
      </c>
      <c r="F1811" s="16">
        <v>40852451328</v>
      </c>
      <c r="G1811" s="3">
        <f t="shared" si="280"/>
        <v>5.1245108155992813E-3</v>
      </c>
      <c r="H1811" s="3">
        <f>1-E1811/MAX(E$2:E1811)</f>
        <v>0.56080956918260394</v>
      </c>
      <c r="I1811" s="2">
        <f t="shared" si="283"/>
        <v>2569.8933333333334</v>
      </c>
      <c r="J1811" s="2">
        <f t="shared" si="286"/>
        <v>2564.7933333333331</v>
      </c>
      <c r="K1811" s="2">
        <f t="shared" si="287"/>
        <v>2563.6283333333331</v>
      </c>
      <c r="L1811" s="2">
        <f t="shared" si="278"/>
        <v>2586.0804166666667</v>
      </c>
      <c r="M1811" s="2">
        <f t="shared" si="279"/>
        <v>2604.005416666666</v>
      </c>
      <c r="N1811" s="2">
        <f t="shared" si="284"/>
        <v>2584.5713888888886</v>
      </c>
      <c r="O1811" s="4" t="str">
        <f t="shared" si="285"/>
        <v>卖</v>
      </c>
      <c r="P1811" s="4" t="str">
        <f t="shared" si="281"/>
        <v/>
      </c>
      <c r="Q1811" s="3">
        <f>IF(O1810="买",E1811/E1810-1,0)-IF(P1811=1,计算结果!B$17,0)</f>
        <v>0</v>
      </c>
      <c r="R1811" s="2">
        <f t="shared" si="282"/>
        <v>5.53070722361511</v>
      </c>
      <c r="S1811" s="3">
        <f>1-R1811/MAX(R$2:R1811)</f>
        <v>0.14126733664673996</v>
      </c>
    </row>
    <row r="1812" spans="1:19" x14ac:dyDescent="0.15">
      <c r="A1812" s="1">
        <v>41079</v>
      </c>
      <c r="B1812">
        <v>2577.36</v>
      </c>
      <c r="C1812">
        <v>2577.36</v>
      </c>
      <c r="D1812">
        <v>2556.1</v>
      </c>
      <c r="E1812" s="2">
        <v>2558.62</v>
      </c>
      <c r="F1812" s="16">
        <v>37020041216</v>
      </c>
      <c r="G1812" s="3">
        <f t="shared" si="280"/>
        <v>-8.7517094695899189E-3</v>
      </c>
      <c r="H1812" s="3">
        <f>1-E1812/MAX(E$2:E1812)</f>
        <v>0.56465323623494179</v>
      </c>
      <c r="I1812" s="2">
        <f t="shared" si="283"/>
        <v>2569.2933333333335</v>
      </c>
      <c r="J1812" s="2">
        <f t="shared" si="286"/>
        <v>2564.853333333333</v>
      </c>
      <c r="K1812" s="2">
        <f t="shared" si="287"/>
        <v>2557.4299999999998</v>
      </c>
      <c r="L1812" s="2">
        <f t="shared" si="278"/>
        <v>2585.4125000000004</v>
      </c>
      <c r="M1812" s="2">
        <f t="shared" si="279"/>
        <v>2604.814374999999</v>
      </c>
      <c r="N1812" s="2">
        <f t="shared" si="284"/>
        <v>2582.5522916666664</v>
      </c>
      <c r="O1812" s="4" t="str">
        <f t="shared" si="285"/>
        <v>卖</v>
      </c>
      <c r="P1812" s="4" t="str">
        <f t="shared" si="281"/>
        <v/>
      </c>
      <c r="Q1812" s="3">
        <f>IF(O1811="买",E1812/E1811-1,0)-IF(P1812=1,计算结果!B$17,0)</f>
        <v>0</v>
      </c>
      <c r="R1812" s="2">
        <f t="shared" si="282"/>
        <v>5.53070722361511</v>
      </c>
      <c r="S1812" s="3">
        <f>1-R1812/MAX(R$2:R1812)</f>
        <v>0.14126733664673996</v>
      </c>
    </row>
    <row r="1813" spans="1:19" x14ac:dyDescent="0.15">
      <c r="A1813" s="1">
        <v>41080</v>
      </c>
      <c r="B1813">
        <v>2563.64</v>
      </c>
      <c r="C1813">
        <v>2570.66</v>
      </c>
      <c r="D1813">
        <v>2549.44</v>
      </c>
      <c r="E1813" s="2">
        <v>2552.61</v>
      </c>
      <c r="F1813" s="16">
        <v>33573668864</v>
      </c>
      <c r="G1813" s="3">
        <f t="shared" si="280"/>
        <v>-2.3489224660167007E-3</v>
      </c>
      <c r="H1813" s="3">
        <f>1-E1813/MAX(E$2:E1813)</f>
        <v>0.56567583202885729</v>
      </c>
      <c r="I1813" s="2">
        <f t="shared" si="283"/>
        <v>2564.146666666667</v>
      </c>
      <c r="J1813" s="2">
        <f t="shared" si="286"/>
        <v>2566.9249999999997</v>
      </c>
      <c r="K1813" s="2">
        <f t="shared" si="287"/>
        <v>2556.895</v>
      </c>
      <c r="L1813" s="2">
        <f t="shared" si="278"/>
        <v>2582.8570833333338</v>
      </c>
      <c r="M1813" s="2">
        <f t="shared" si="279"/>
        <v>2605.4929166666657</v>
      </c>
      <c r="N1813" s="2">
        <f t="shared" si="284"/>
        <v>2581.748333333333</v>
      </c>
      <c r="O1813" s="4" t="str">
        <f t="shared" si="285"/>
        <v>卖</v>
      </c>
      <c r="P1813" s="4" t="str">
        <f t="shared" si="281"/>
        <v/>
      </c>
      <c r="Q1813" s="3">
        <f>IF(O1812="买",E1813/E1812-1,0)-IF(P1813=1,计算结果!B$17,0)</f>
        <v>0</v>
      </c>
      <c r="R1813" s="2">
        <f t="shared" si="282"/>
        <v>5.53070722361511</v>
      </c>
      <c r="S1813" s="3">
        <f>1-R1813/MAX(R$2:R1813)</f>
        <v>0.14126733664673996</v>
      </c>
    </row>
    <row r="1814" spans="1:19" x14ac:dyDescent="0.15">
      <c r="A1814" s="1">
        <v>41081</v>
      </c>
      <c r="B1814">
        <v>2547.0500000000002</v>
      </c>
      <c r="C1814">
        <v>2547.0500000000002</v>
      </c>
      <c r="D1814">
        <v>2502.42</v>
      </c>
      <c r="E1814" s="2">
        <v>2512.19</v>
      </c>
      <c r="F1814" s="16">
        <v>38607958016</v>
      </c>
      <c r="G1814" s="3">
        <f t="shared" si="280"/>
        <v>-1.5834773036225713E-2</v>
      </c>
      <c r="H1814" s="3">
        <f>1-E1814/MAX(E$2:E1814)</f>
        <v>0.57255325665282786</v>
      </c>
      <c r="I1814" s="2">
        <f t="shared" si="283"/>
        <v>2541.14</v>
      </c>
      <c r="J1814" s="2">
        <f t="shared" si="286"/>
        <v>2555.5166666666669</v>
      </c>
      <c r="K1814" s="2">
        <f t="shared" si="287"/>
        <v>2553.0074999999997</v>
      </c>
      <c r="L1814" s="2">
        <f t="shared" si="278"/>
        <v>2580.2825000000003</v>
      </c>
      <c r="M1814" s="2">
        <f t="shared" si="279"/>
        <v>2604.2793749999996</v>
      </c>
      <c r="N1814" s="2">
        <f t="shared" si="284"/>
        <v>2579.1897916666662</v>
      </c>
      <c r="O1814" s="4" t="str">
        <f t="shared" si="285"/>
        <v>卖</v>
      </c>
      <c r="P1814" s="4" t="str">
        <f t="shared" si="281"/>
        <v/>
      </c>
      <c r="Q1814" s="3">
        <f>IF(O1813="买",E1814/E1813-1,0)-IF(P1814=1,计算结果!B$17,0)</f>
        <v>0</v>
      </c>
      <c r="R1814" s="2">
        <f t="shared" si="282"/>
        <v>5.53070722361511</v>
      </c>
      <c r="S1814" s="3">
        <f>1-R1814/MAX(R$2:R1814)</f>
        <v>0.14126733664673996</v>
      </c>
    </row>
    <row r="1815" spans="1:19" x14ac:dyDescent="0.15">
      <c r="A1815" s="1">
        <v>41085</v>
      </c>
      <c r="B1815">
        <v>2501.16</v>
      </c>
      <c r="C1815">
        <v>2501.16</v>
      </c>
      <c r="D1815">
        <v>2455.0100000000002</v>
      </c>
      <c r="E1815" s="2">
        <v>2456.52</v>
      </c>
      <c r="F1815" s="16">
        <v>42503507968</v>
      </c>
      <c r="G1815" s="3">
        <f t="shared" si="280"/>
        <v>-2.215994809309807E-2</v>
      </c>
      <c r="H1815" s="3">
        <f>1-E1815/MAX(E$2:E1815)</f>
        <v>0.58202545429796504</v>
      </c>
      <c r="I1815" s="2">
        <f t="shared" si="283"/>
        <v>2507.1066666666666</v>
      </c>
      <c r="J1815" s="2">
        <f t="shared" si="286"/>
        <v>2538.2000000000003</v>
      </c>
      <c r="K1815" s="2">
        <f t="shared" si="287"/>
        <v>2544.6008333333334</v>
      </c>
      <c r="L1815" s="2">
        <f t="shared" si="278"/>
        <v>2574.8362500000003</v>
      </c>
      <c r="M1815" s="2">
        <f t="shared" si="279"/>
        <v>2601.6974999999998</v>
      </c>
      <c r="N1815" s="2">
        <f t="shared" si="284"/>
        <v>2573.711527777778</v>
      </c>
      <c r="O1815" s="4" t="str">
        <f t="shared" si="285"/>
        <v>卖</v>
      </c>
      <c r="P1815" s="4" t="str">
        <f t="shared" si="281"/>
        <v/>
      </c>
      <c r="Q1815" s="3">
        <f>IF(O1814="买",E1815/E1814-1,0)-IF(P1815=1,计算结果!B$17,0)</f>
        <v>0</v>
      </c>
      <c r="R1815" s="2">
        <f t="shared" si="282"/>
        <v>5.53070722361511</v>
      </c>
      <c r="S1815" s="3">
        <f>1-R1815/MAX(R$2:R1815)</f>
        <v>0.14126733664673996</v>
      </c>
    </row>
    <row r="1816" spans="1:19" x14ac:dyDescent="0.15">
      <c r="A1816" s="1">
        <v>41086</v>
      </c>
      <c r="B1816">
        <v>2442.56</v>
      </c>
      <c r="C1816">
        <v>2465.12</v>
      </c>
      <c r="D1816">
        <v>2434.64</v>
      </c>
      <c r="E1816" s="2">
        <v>2454.92</v>
      </c>
      <c r="F1816" s="16">
        <v>33896511488</v>
      </c>
      <c r="G1816" s="3">
        <f t="shared" si="280"/>
        <v>-6.5132789474542374E-4</v>
      </c>
      <c r="H1816" s="3">
        <f>1-E1816/MAX(E$2:E1816)</f>
        <v>0.58229769277887433</v>
      </c>
      <c r="I1816" s="2">
        <f t="shared" si="283"/>
        <v>2474.5433333333335</v>
      </c>
      <c r="J1816" s="2">
        <f t="shared" si="286"/>
        <v>2519.3450000000003</v>
      </c>
      <c r="K1816" s="2">
        <f t="shared" si="287"/>
        <v>2537.3291666666664</v>
      </c>
      <c r="L1816" s="2">
        <f t="shared" si="278"/>
        <v>2567.6445833333332</v>
      </c>
      <c r="M1816" s="2">
        <f t="shared" si="279"/>
        <v>2599.2158333333332</v>
      </c>
      <c r="N1816" s="2">
        <f t="shared" si="284"/>
        <v>2568.0631944444444</v>
      </c>
      <c r="O1816" s="4" t="str">
        <f t="shared" si="285"/>
        <v>卖</v>
      </c>
      <c r="P1816" s="4" t="str">
        <f t="shared" si="281"/>
        <v/>
      </c>
      <c r="Q1816" s="3">
        <f>IF(O1815="买",E1816/E1815-1,0)-IF(P1816=1,计算结果!B$17,0)</f>
        <v>0</v>
      </c>
      <c r="R1816" s="2">
        <f t="shared" si="282"/>
        <v>5.53070722361511</v>
      </c>
      <c r="S1816" s="3">
        <f>1-R1816/MAX(R$2:R1816)</f>
        <v>0.14126733664673996</v>
      </c>
    </row>
    <row r="1817" spans="1:19" x14ac:dyDescent="0.15">
      <c r="A1817" s="1">
        <v>41087</v>
      </c>
      <c r="B1817">
        <v>2452.67</v>
      </c>
      <c r="C1817">
        <v>2470.7600000000002</v>
      </c>
      <c r="D1817">
        <v>2444.34</v>
      </c>
      <c r="E1817" s="2">
        <v>2447.1999999999998</v>
      </c>
      <c r="F1817" s="16">
        <v>31437596672</v>
      </c>
      <c r="G1817" s="3">
        <f t="shared" si="280"/>
        <v>-3.1447053264466174E-3</v>
      </c>
      <c r="H1817" s="3">
        <f>1-E1817/MAX(E$2:E1817)</f>
        <v>0.58361124344926152</v>
      </c>
      <c r="I1817" s="2">
        <f t="shared" si="283"/>
        <v>2452.88</v>
      </c>
      <c r="J1817" s="2">
        <f t="shared" si="286"/>
        <v>2497.0100000000002</v>
      </c>
      <c r="K1817" s="2">
        <f t="shared" si="287"/>
        <v>2530.9016666666662</v>
      </c>
      <c r="L1817" s="2">
        <f t="shared" si="278"/>
        <v>2560.5750000000003</v>
      </c>
      <c r="M1817" s="2">
        <f t="shared" si="279"/>
        <v>2597.2433333333333</v>
      </c>
      <c r="N1817" s="2">
        <f t="shared" si="284"/>
        <v>2562.9066666666663</v>
      </c>
      <c r="O1817" s="4" t="str">
        <f t="shared" si="285"/>
        <v>卖</v>
      </c>
      <c r="P1817" s="4" t="str">
        <f t="shared" si="281"/>
        <v/>
      </c>
      <c r="Q1817" s="3">
        <f>IF(O1816="买",E1817/E1816-1,0)-IF(P1817=1,计算结果!B$17,0)</f>
        <v>0</v>
      </c>
      <c r="R1817" s="2">
        <f t="shared" si="282"/>
        <v>5.53070722361511</v>
      </c>
      <c r="S1817" s="3">
        <f>1-R1817/MAX(R$2:R1817)</f>
        <v>0.14126733664673996</v>
      </c>
    </row>
    <row r="1818" spans="1:19" x14ac:dyDescent="0.15">
      <c r="A1818" s="1">
        <v>41088</v>
      </c>
      <c r="B1818">
        <v>2451.66</v>
      </c>
      <c r="C1818">
        <v>2459.19</v>
      </c>
      <c r="D1818">
        <v>2425.2399999999998</v>
      </c>
      <c r="E1818" s="2">
        <v>2425.73</v>
      </c>
      <c r="F1818" s="16">
        <v>34418794496</v>
      </c>
      <c r="G1818" s="3">
        <f t="shared" si="280"/>
        <v>-8.7732919254657205E-3</v>
      </c>
      <c r="H1818" s="3">
        <f>1-E1818/MAX(E$2:E1818)</f>
        <v>0.58726434356496293</v>
      </c>
      <c r="I1818" s="2">
        <f t="shared" si="283"/>
        <v>2442.6166666666668</v>
      </c>
      <c r="J1818" s="2">
        <f t="shared" si="286"/>
        <v>2474.8616666666662</v>
      </c>
      <c r="K1818" s="2">
        <f t="shared" si="287"/>
        <v>2519.8575000000001</v>
      </c>
      <c r="L1818" s="2">
        <f t="shared" ref="L1818:L1881" si="288">AVERAGE(E1795:E1818)</f>
        <v>2553.51125</v>
      </c>
      <c r="M1818" s="2">
        <f t="shared" si="279"/>
        <v>2593.6145833333326</v>
      </c>
      <c r="N1818" s="2">
        <f t="shared" si="284"/>
        <v>2555.6611111111106</v>
      </c>
      <c r="O1818" s="4" t="str">
        <f t="shared" si="285"/>
        <v>卖</v>
      </c>
      <c r="P1818" s="4" t="str">
        <f t="shared" si="281"/>
        <v/>
      </c>
      <c r="Q1818" s="3">
        <f>IF(O1817="买",E1818/E1817-1,0)-IF(P1818=1,计算结果!B$17,0)</f>
        <v>0</v>
      </c>
      <c r="R1818" s="2">
        <f t="shared" si="282"/>
        <v>5.53070722361511</v>
      </c>
      <c r="S1818" s="3">
        <f>1-R1818/MAX(R$2:R1818)</f>
        <v>0.14126733664673996</v>
      </c>
    </row>
    <row r="1819" spans="1:19" x14ac:dyDescent="0.15">
      <c r="A1819" s="1">
        <v>41089</v>
      </c>
      <c r="B1819">
        <v>2418.86</v>
      </c>
      <c r="C1819">
        <v>2462.81</v>
      </c>
      <c r="D1819">
        <v>2417.4899999999998</v>
      </c>
      <c r="E1819" s="2">
        <v>2461.61</v>
      </c>
      <c r="F1819" s="16">
        <v>40976539648</v>
      </c>
      <c r="G1819" s="3">
        <f t="shared" si="280"/>
        <v>1.4791423612685817E-2</v>
      </c>
      <c r="H1819" s="3">
        <f>1-E1819/MAX(E$2:E1819)</f>
        <v>0.58115939563057228</v>
      </c>
      <c r="I1819" s="2">
        <f t="shared" si="283"/>
        <v>2444.8466666666668</v>
      </c>
      <c r="J1819" s="2">
        <f t="shared" si="286"/>
        <v>2459.6950000000002</v>
      </c>
      <c r="K1819" s="2">
        <f t="shared" si="287"/>
        <v>2513.31</v>
      </c>
      <c r="L1819" s="2">
        <f t="shared" si="288"/>
        <v>2548.8658333333337</v>
      </c>
      <c r="M1819" s="2">
        <f t="shared" si="279"/>
        <v>2590.813541666666</v>
      </c>
      <c r="N1819" s="2">
        <f t="shared" si="284"/>
        <v>2550.9964583333331</v>
      </c>
      <c r="O1819" s="4" t="str">
        <f t="shared" si="285"/>
        <v>卖</v>
      </c>
      <c r="P1819" s="4" t="str">
        <f t="shared" si="281"/>
        <v/>
      </c>
      <c r="Q1819" s="3">
        <f>IF(O1818="买",E1819/E1818-1,0)-IF(P1819=1,计算结果!B$17,0)</f>
        <v>0</v>
      </c>
      <c r="R1819" s="2">
        <f t="shared" si="282"/>
        <v>5.53070722361511</v>
      </c>
      <c r="S1819" s="3">
        <f>1-R1819/MAX(R$2:R1819)</f>
        <v>0.14126733664673996</v>
      </c>
    </row>
    <row r="1820" spans="1:19" x14ac:dyDescent="0.15">
      <c r="A1820" s="1">
        <v>41092</v>
      </c>
      <c r="B1820">
        <v>2473.54</v>
      </c>
      <c r="C1820">
        <v>2473.9699999999998</v>
      </c>
      <c r="D1820">
        <v>2452.9899999999998</v>
      </c>
      <c r="E1820" s="2">
        <v>2465.2399999999998</v>
      </c>
      <c r="F1820" s="16">
        <v>45651476480</v>
      </c>
      <c r="G1820" s="3">
        <f t="shared" si="280"/>
        <v>1.4746446431399551E-3</v>
      </c>
      <c r="H1820" s="3">
        <f>1-E1820/MAX(E$2:E1820)</f>
        <v>0.58054175457700952</v>
      </c>
      <c r="I1820" s="2">
        <f t="shared" si="283"/>
        <v>2450.86</v>
      </c>
      <c r="J1820" s="2">
        <f t="shared" si="286"/>
        <v>2451.8700000000003</v>
      </c>
      <c r="K1820" s="2">
        <f t="shared" si="287"/>
        <v>2503.6933333333332</v>
      </c>
      <c r="L1820" s="2">
        <f t="shared" si="288"/>
        <v>2542.6387500000001</v>
      </c>
      <c r="M1820" s="2">
        <f t="shared" si="279"/>
        <v>2587.4468749999996</v>
      </c>
      <c r="N1820" s="2">
        <f t="shared" si="284"/>
        <v>2544.5929861111108</v>
      </c>
      <c r="O1820" s="4" t="str">
        <f t="shared" si="285"/>
        <v>卖</v>
      </c>
      <c r="P1820" s="4" t="str">
        <f t="shared" si="281"/>
        <v/>
      </c>
      <c r="Q1820" s="3">
        <f>IF(O1819="买",E1820/E1819-1,0)-IF(P1820=1,计算结果!B$17,0)</f>
        <v>0</v>
      </c>
      <c r="R1820" s="2">
        <f t="shared" si="282"/>
        <v>5.53070722361511</v>
      </c>
      <c r="S1820" s="3">
        <f>1-R1820/MAX(R$2:R1820)</f>
        <v>0.14126733664673996</v>
      </c>
    </row>
    <row r="1821" spans="1:19" x14ac:dyDescent="0.15">
      <c r="A1821" s="1">
        <v>41093</v>
      </c>
      <c r="B1821">
        <v>2464.85</v>
      </c>
      <c r="C1821">
        <v>2490.5500000000002</v>
      </c>
      <c r="D1821">
        <v>2457.4499999999998</v>
      </c>
      <c r="E1821" s="2">
        <v>2468.7199999999998</v>
      </c>
      <c r="F1821" s="16">
        <v>45004652544</v>
      </c>
      <c r="G1821" s="3">
        <f t="shared" si="280"/>
        <v>1.4116272654995932E-3</v>
      </c>
      <c r="H1821" s="3">
        <f>1-E1821/MAX(E$2:E1821)</f>
        <v>0.57994963588103188</v>
      </c>
      <c r="I1821" s="2">
        <f t="shared" si="283"/>
        <v>2465.19</v>
      </c>
      <c r="J1821" s="2">
        <f t="shared" si="286"/>
        <v>2453.9033333333332</v>
      </c>
      <c r="K1821" s="2">
        <f t="shared" si="287"/>
        <v>2496.0516666666667</v>
      </c>
      <c r="L1821" s="2">
        <f t="shared" si="288"/>
        <v>2535.0500000000002</v>
      </c>
      <c r="M1821" s="2">
        <f t="shared" si="279"/>
        <v>2584.586041666666</v>
      </c>
      <c r="N1821" s="2">
        <f t="shared" si="284"/>
        <v>2538.5625694444443</v>
      </c>
      <c r="O1821" s="4" t="str">
        <f t="shared" si="285"/>
        <v>卖</v>
      </c>
      <c r="P1821" s="4" t="str">
        <f t="shared" si="281"/>
        <v/>
      </c>
      <c r="Q1821" s="3">
        <f>IF(O1820="买",E1821/E1820-1,0)-IF(P1821=1,计算结果!B$17,0)</f>
        <v>0</v>
      </c>
      <c r="R1821" s="2">
        <f t="shared" si="282"/>
        <v>5.53070722361511</v>
      </c>
      <c r="S1821" s="3">
        <f>1-R1821/MAX(R$2:R1821)</f>
        <v>0.14126733664673996</v>
      </c>
    </row>
    <row r="1822" spans="1:19" x14ac:dyDescent="0.15">
      <c r="A1822" s="1">
        <v>41094</v>
      </c>
      <c r="B1822">
        <v>2474.5300000000002</v>
      </c>
      <c r="C1822">
        <v>2481.34</v>
      </c>
      <c r="D1822">
        <v>2456</v>
      </c>
      <c r="E1822" s="2">
        <v>2464.92</v>
      </c>
      <c r="F1822" s="16">
        <v>37837660160</v>
      </c>
      <c r="G1822" s="3">
        <f t="shared" si="280"/>
        <v>-1.5392592112510872E-3</v>
      </c>
      <c r="H1822" s="3">
        <f>1-E1822/MAX(E$2:E1822)</f>
        <v>0.58059620227319131</v>
      </c>
      <c r="I1822" s="2">
        <f t="shared" si="283"/>
        <v>2466.2933333333331</v>
      </c>
      <c r="J1822" s="2">
        <f t="shared" si="286"/>
        <v>2455.5700000000002</v>
      </c>
      <c r="K1822" s="2">
        <f t="shared" si="287"/>
        <v>2487.4575</v>
      </c>
      <c r="L1822" s="2">
        <f t="shared" si="288"/>
        <v>2527.6608333333334</v>
      </c>
      <c r="M1822" s="2">
        <f t="shared" si="279"/>
        <v>2581.6704166666664</v>
      </c>
      <c r="N1822" s="2">
        <f t="shared" si="284"/>
        <v>2532.2629166666666</v>
      </c>
      <c r="O1822" s="4" t="str">
        <f t="shared" si="285"/>
        <v>卖</v>
      </c>
      <c r="P1822" s="4" t="str">
        <f t="shared" si="281"/>
        <v/>
      </c>
      <c r="Q1822" s="3">
        <f>IF(O1821="买",E1822/E1821-1,0)-IF(P1822=1,计算结果!B$17,0)</f>
        <v>0</v>
      </c>
      <c r="R1822" s="2">
        <f t="shared" si="282"/>
        <v>5.53070722361511</v>
      </c>
      <c r="S1822" s="3">
        <f>1-R1822/MAX(R$2:R1822)</f>
        <v>0.14126733664673996</v>
      </c>
    </row>
    <row r="1823" spans="1:19" x14ac:dyDescent="0.15">
      <c r="A1823" s="1">
        <v>41095</v>
      </c>
      <c r="B1823">
        <v>2450.3000000000002</v>
      </c>
      <c r="C1823">
        <v>2450.3000000000002</v>
      </c>
      <c r="D1823">
        <v>2420</v>
      </c>
      <c r="E1823" s="2">
        <v>2430.37</v>
      </c>
      <c r="F1823" s="16">
        <v>35946205184</v>
      </c>
      <c r="G1823" s="3">
        <f t="shared" si="280"/>
        <v>-1.4016682082988563E-2</v>
      </c>
      <c r="H1823" s="3">
        <f>1-E1823/MAX(E$2:E1823)</f>
        <v>0.58647485197032601</v>
      </c>
      <c r="I1823" s="2">
        <f t="shared" si="283"/>
        <v>2454.6699999999996</v>
      </c>
      <c r="J1823" s="2">
        <f t="shared" si="286"/>
        <v>2452.7649999999999</v>
      </c>
      <c r="K1823" s="2">
        <f t="shared" si="287"/>
        <v>2474.8874999999998</v>
      </c>
      <c r="L1823" s="2">
        <f t="shared" si="288"/>
        <v>2519.2579166666665</v>
      </c>
      <c r="M1823" s="2">
        <f t="shared" si="279"/>
        <v>2577.5949999999998</v>
      </c>
      <c r="N1823" s="2">
        <f t="shared" si="284"/>
        <v>2523.913472222222</v>
      </c>
      <c r="O1823" s="4" t="str">
        <f t="shared" si="285"/>
        <v>卖</v>
      </c>
      <c r="P1823" s="4" t="str">
        <f t="shared" si="281"/>
        <v/>
      </c>
      <c r="Q1823" s="3">
        <f>IF(O1822="买",E1823/E1822-1,0)-IF(P1823=1,计算结果!B$17,0)</f>
        <v>0</v>
      </c>
      <c r="R1823" s="2">
        <f t="shared" si="282"/>
        <v>5.53070722361511</v>
      </c>
      <c r="S1823" s="3">
        <f>1-R1823/MAX(R$2:R1823)</f>
        <v>0.14126733664673996</v>
      </c>
    </row>
    <row r="1824" spans="1:19" x14ac:dyDescent="0.15">
      <c r="A1824" s="1">
        <v>41096</v>
      </c>
      <c r="B1824">
        <v>2435.06</v>
      </c>
      <c r="C1824">
        <v>2477.23</v>
      </c>
      <c r="D1824">
        <v>2420.36</v>
      </c>
      <c r="E1824" s="2">
        <v>2472.61</v>
      </c>
      <c r="F1824" s="16">
        <v>56601780224</v>
      </c>
      <c r="G1824" s="3">
        <f t="shared" si="280"/>
        <v>1.7380069701321332E-2</v>
      </c>
      <c r="H1824" s="3">
        <f>1-E1824/MAX(E$2:E1824)</f>
        <v>0.57928775607432104</v>
      </c>
      <c r="I1824" s="2">
        <f t="shared" si="283"/>
        <v>2455.9666666666667</v>
      </c>
      <c r="J1824" s="2">
        <f t="shared" si="286"/>
        <v>2460.5783333333334</v>
      </c>
      <c r="K1824" s="2">
        <f t="shared" si="287"/>
        <v>2467.7199999999998</v>
      </c>
      <c r="L1824" s="2">
        <f t="shared" si="288"/>
        <v>2512.5749999999998</v>
      </c>
      <c r="M1824" s="2">
        <f t="shared" si="279"/>
        <v>2574.2849999999994</v>
      </c>
      <c r="N1824" s="2">
        <f t="shared" si="284"/>
        <v>2518.1933333333332</v>
      </c>
      <c r="O1824" s="4" t="str">
        <f t="shared" si="285"/>
        <v>卖</v>
      </c>
      <c r="P1824" s="4" t="str">
        <f t="shared" si="281"/>
        <v/>
      </c>
      <c r="Q1824" s="3">
        <f>IF(O1823="买",E1824/E1823-1,0)-IF(P1824=1,计算结果!B$17,0)</f>
        <v>0</v>
      </c>
      <c r="R1824" s="2">
        <f t="shared" si="282"/>
        <v>5.53070722361511</v>
      </c>
      <c r="S1824" s="3">
        <f>1-R1824/MAX(R$2:R1824)</f>
        <v>0.14126733664673996</v>
      </c>
    </row>
    <row r="1825" spans="1:19" x14ac:dyDescent="0.15">
      <c r="A1825" s="1">
        <v>41099</v>
      </c>
      <c r="B1825">
        <v>2455.89</v>
      </c>
      <c r="C1825">
        <v>2470.21</v>
      </c>
      <c r="D1825">
        <v>2414.9499999999998</v>
      </c>
      <c r="E1825" s="2">
        <v>2416.04</v>
      </c>
      <c r="F1825" s="16">
        <v>54601732096</v>
      </c>
      <c r="G1825" s="3">
        <f t="shared" si="280"/>
        <v>-2.2878658583440181E-2</v>
      </c>
      <c r="H1825" s="3">
        <f>1-E1825/MAX(E$2:E1825)</f>
        <v>0.58891308786496976</v>
      </c>
      <c r="I1825" s="2">
        <f t="shared" si="283"/>
        <v>2439.6733333333332</v>
      </c>
      <c r="J1825" s="2">
        <f t="shared" si="286"/>
        <v>2452.9833333333336</v>
      </c>
      <c r="K1825" s="2">
        <f t="shared" si="287"/>
        <v>2456.3391666666671</v>
      </c>
      <c r="L1825" s="2">
        <f t="shared" si="288"/>
        <v>2506.6170833333331</v>
      </c>
      <c r="M1825" s="2">
        <f t="shared" si="279"/>
        <v>2569.9074999999998</v>
      </c>
      <c r="N1825" s="2">
        <f t="shared" si="284"/>
        <v>2510.9545833333336</v>
      </c>
      <c r="O1825" s="4" t="str">
        <f t="shared" si="285"/>
        <v>卖</v>
      </c>
      <c r="P1825" s="4" t="str">
        <f t="shared" si="281"/>
        <v/>
      </c>
      <c r="Q1825" s="3">
        <f>IF(O1824="买",E1825/E1824-1,0)-IF(P1825=1,计算结果!B$17,0)</f>
        <v>0</v>
      </c>
      <c r="R1825" s="2">
        <f t="shared" si="282"/>
        <v>5.53070722361511</v>
      </c>
      <c r="S1825" s="3">
        <f>1-R1825/MAX(R$2:R1825)</f>
        <v>0.14126733664673996</v>
      </c>
    </row>
    <row r="1826" spans="1:19" x14ac:dyDescent="0.15">
      <c r="A1826" s="1">
        <v>41100</v>
      </c>
      <c r="B1826">
        <v>2411</v>
      </c>
      <c r="C1826">
        <v>2426.5300000000002</v>
      </c>
      <c r="D1826">
        <v>2402.37</v>
      </c>
      <c r="E1826" s="2">
        <v>2406.71</v>
      </c>
      <c r="F1826" s="16">
        <v>38539026432</v>
      </c>
      <c r="G1826" s="3">
        <f t="shared" si="280"/>
        <v>-3.8616910316053854E-3</v>
      </c>
      <c r="H1826" s="3">
        <f>1-E1826/MAX(E$2:E1826)</f>
        <v>0.59050057850677184</v>
      </c>
      <c r="I1826" s="2">
        <f t="shared" si="283"/>
        <v>2431.7866666666664</v>
      </c>
      <c r="J1826" s="2">
        <f t="shared" si="286"/>
        <v>2443.228333333333</v>
      </c>
      <c r="K1826" s="2">
        <f t="shared" si="287"/>
        <v>2447.5491666666667</v>
      </c>
      <c r="L1826" s="2">
        <f t="shared" si="288"/>
        <v>2500.2783333333332</v>
      </c>
      <c r="M1826" s="2">
        <f t="shared" si="279"/>
        <v>2564.1412499999997</v>
      </c>
      <c r="N1826" s="2">
        <f t="shared" si="284"/>
        <v>2503.989583333333</v>
      </c>
      <c r="O1826" s="4" t="str">
        <f t="shared" si="285"/>
        <v>卖</v>
      </c>
      <c r="P1826" s="4" t="str">
        <f t="shared" si="281"/>
        <v/>
      </c>
      <c r="Q1826" s="3">
        <f>IF(O1825="买",E1826/E1825-1,0)-IF(P1826=1,计算结果!B$17,0)</f>
        <v>0</v>
      </c>
      <c r="R1826" s="2">
        <f t="shared" si="282"/>
        <v>5.53070722361511</v>
      </c>
      <c r="S1826" s="3">
        <f>1-R1826/MAX(R$2:R1826)</f>
        <v>0.14126733664673996</v>
      </c>
    </row>
    <row r="1827" spans="1:19" x14ac:dyDescent="0.15">
      <c r="A1827" s="1">
        <v>41101</v>
      </c>
      <c r="B1827">
        <v>2402.1799999999998</v>
      </c>
      <c r="C1827">
        <v>2427.79</v>
      </c>
      <c r="D1827">
        <v>2402.15</v>
      </c>
      <c r="E1827" s="2">
        <v>2425.5700000000002</v>
      </c>
      <c r="F1827" s="16">
        <v>39851892736</v>
      </c>
      <c r="G1827" s="3">
        <f t="shared" si="280"/>
        <v>7.8364239979058503E-3</v>
      </c>
      <c r="H1827" s="3">
        <f>1-E1827/MAX(E$2:E1827)</f>
        <v>0.58729156741305377</v>
      </c>
      <c r="I1827" s="2">
        <f t="shared" si="283"/>
        <v>2416.1066666666666</v>
      </c>
      <c r="J1827" s="2">
        <f t="shared" si="286"/>
        <v>2436.0366666666664</v>
      </c>
      <c r="K1827" s="2">
        <f t="shared" si="287"/>
        <v>2444.9699999999998</v>
      </c>
      <c r="L1827" s="2">
        <f t="shared" si="288"/>
        <v>2494.7854166666666</v>
      </c>
      <c r="M1827" s="2">
        <f t="shared" si="279"/>
        <v>2558.600625</v>
      </c>
      <c r="N1827" s="2">
        <f t="shared" si="284"/>
        <v>2499.4520138888888</v>
      </c>
      <c r="O1827" s="4" t="str">
        <f t="shared" si="285"/>
        <v>卖</v>
      </c>
      <c r="P1827" s="4" t="str">
        <f t="shared" si="281"/>
        <v/>
      </c>
      <c r="Q1827" s="3">
        <f>IF(O1826="买",E1827/E1826-1,0)-IF(P1827=1,计算结果!B$17,0)</f>
        <v>0</v>
      </c>
      <c r="R1827" s="2">
        <f t="shared" si="282"/>
        <v>5.53070722361511</v>
      </c>
      <c r="S1827" s="3">
        <f>1-R1827/MAX(R$2:R1827)</f>
        <v>0.14126733664673996</v>
      </c>
    </row>
    <row r="1828" spans="1:19" x14ac:dyDescent="0.15">
      <c r="A1828" s="1">
        <v>41102</v>
      </c>
      <c r="B1828">
        <v>2420.04</v>
      </c>
      <c r="C1828">
        <v>2460.56</v>
      </c>
      <c r="D1828">
        <v>2404.58</v>
      </c>
      <c r="E1828" s="2">
        <v>2449.1799999999998</v>
      </c>
      <c r="F1828" s="16">
        <v>65137537024</v>
      </c>
      <c r="G1828" s="3">
        <f t="shared" si="280"/>
        <v>9.7337945307700569E-3</v>
      </c>
      <c r="H1828" s="3">
        <f>1-E1828/MAX(E$2:E1828)</f>
        <v>0.58327434832913627</v>
      </c>
      <c r="I1828" s="2">
        <f t="shared" si="283"/>
        <v>2427.1533333333336</v>
      </c>
      <c r="J1828" s="2">
        <f t="shared" si="286"/>
        <v>2433.4133333333334</v>
      </c>
      <c r="K1828" s="2">
        <f t="shared" si="287"/>
        <v>2444.4916666666668</v>
      </c>
      <c r="L1828" s="2">
        <f t="shared" si="288"/>
        <v>2490.9104166666666</v>
      </c>
      <c r="M1828" s="2">
        <f t="shared" si="279"/>
        <v>2553.0443749999999</v>
      </c>
      <c r="N1828" s="2">
        <f t="shared" si="284"/>
        <v>2496.1488194444446</v>
      </c>
      <c r="O1828" s="4" t="str">
        <f t="shared" si="285"/>
        <v>卖</v>
      </c>
      <c r="P1828" s="4" t="str">
        <f t="shared" si="281"/>
        <v/>
      </c>
      <c r="Q1828" s="3">
        <f>IF(O1827="买",E1828/E1827-1,0)-IF(P1828=1,计算结果!B$17,0)</f>
        <v>0</v>
      </c>
      <c r="R1828" s="2">
        <f t="shared" si="282"/>
        <v>5.53070722361511</v>
      </c>
      <c r="S1828" s="3">
        <f>1-R1828/MAX(R$2:R1828)</f>
        <v>0.14126733664673996</v>
      </c>
    </row>
    <row r="1829" spans="1:19" x14ac:dyDescent="0.15">
      <c r="A1829" s="1">
        <v>41103</v>
      </c>
      <c r="B1829">
        <v>2441.0100000000002</v>
      </c>
      <c r="C1829">
        <v>2467.9899999999998</v>
      </c>
      <c r="D1829">
        <v>2438.98</v>
      </c>
      <c r="E1829" s="2">
        <v>2450.63</v>
      </c>
      <c r="F1829" s="16">
        <v>42013581312</v>
      </c>
      <c r="G1829" s="3">
        <f t="shared" si="280"/>
        <v>5.9203488514536495E-4</v>
      </c>
      <c r="H1829" s="3">
        <f>1-E1829/MAX(E$2:E1829)</f>
        <v>0.58302763220581233</v>
      </c>
      <c r="I1829" s="2">
        <f t="shared" si="283"/>
        <v>2441.7933333333335</v>
      </c>
      <c r="J1829" s="2">
        <f t="shared" si="286"/>
        <v>2436.7900000000004</v>
      </c>
      <c r="K1829" s="2">
        <f t="shared" si="287"/>
        <v>2444.7775000000001</v>
      </c>
      <c r="L1829" s="2">
        <f t="shared" si="288"/>
        <v>2487.8395833333329</v>
      </c>
      <c r="M1829" s="2">
        <f t="shared" si="279"/>
        <v>2547.4787500000002</v>
      </c>
      <c r="N1829" s="2">
        <f t="shared" si="284"/>
        <v>2493.3652777777775</v>
      </c>
      <c r="O1829" s="4" t="str">
        <f t="shared" si="285"/>
        <v>卖</v>
      </c>
      <c r="P1829" s="4" t="str">
        <f t="shared" si="281"/>
        <v/>
      </c>
      <c r="Q1829" s="3">
        <f>IF(O1828="买",E1829/E1828-1,0)-IF(P1829=1,计算结果!B$17,0)</f>
        <v>0</v>
      </c>
      <c r="R1829" s="2">
        <f t="shared" si="282"/>
        <v>5.53070722361511</v>
      </c>
      <c r="S1829" s="3">
        <f>1-R1829/MAX(R$2:R1829)</f>
        <v>0.14126733664673996</v>
      </c>
    </row>
    <row r="1830" spans="1:19" x14ac:dyDescent="0.15">
      <c r="A1830" s="1">
        <v>41106</v>
      </c>
      <c r="B1830">
        <v>2452.6</v>
      </c>
      <c r="C1830">
        <v>2452.6</v>
      </c>
      <c r="D1830">
        <v>2399.61</v>
      </c>
      <c r="E1830" s="2">
        <v>2399.73</v>
      </c>
      <c r="F1830" s="16">
        <v>45844881408</v>
      </c>
      <c r="G1830" s="3">
        <f t="shared" si="280"/>
        <v>-2.0770169303403696E-2</v>
      </c>
      <c r="H1830" s="3">
        <f>1-E1830/MAX(E$2:E1830)</f>
        <v>0.59168821887973866</v>
      </c>
      <c r="I1830" s="2">
        <f t="shared" si="283"/>
        <v>2433.1799999999998</v>
      </c>
      <c r="J1830" s="2">
        <f t="shared" si="286"/>
        <v>2424.6433333333334</v>
      </c>
      <c r="K1830" s="2">
        <f t="shared" si="287"/>
        <v>2442.6108333333336</v>
      </c>
      <c r="L1830" s="2">
        <f t="shared" si="288"/>
        <v>2481.2341666666666</v>
      </c>
      <c r="M1830" s="2">
        <f t="shared" si="279"/>
        <v>2541.0331250000004</v>
      </c>
      <c r="N1830" s="2">
        <f t="shared" si="284"/>
        <v>2488.2927083333338</v>
      </c>
      <c r="O1830" s="4" t="str">
        <f t="shared" si="285"/>
        <v>卖</v>
      </c>
      <c r="P1830" s="4" t="str">
        <f t="shared" si="281"/>
        <v/>
      </c>
      <c r="Q1830" s="3">
        <f>IF(O1829="买",E1830/E1829-1,0)-IF(P1830=1,计算结果!B$17,0)</f>
        <v>0</v>
      </c>
      <c r="R1830" s="2">
        <f t="shared" si="282"/>
        <v>5.53070722361511</v>
      </c>
      <c r="S1830" s="3">
        <f>1-R1830/MAX(R$2:R1830)</f>
        <v>0.14126733664673996</v>
      </c>
    </row>
    <row r="1831" spans="1:19" x14ac:dyDescent="0.15">
      <c r="A1831" s="1">
        <v>41107</v>
      </c>
      <c r="B1831">
        <v>2391.9</v>
      </c>
      <c r="C1831">
        <v>2421.9299999999998</v>
      </c>
      <c r="D1831">
        <v>2391.2800000000002</v>
      </c>
      <c r="E1831" s="2">
        <v>2414.1999999999998</v>
      </c>
      <c r="F1831" s="16">
        <v>38285443072</v>
      </c>
      <c r="G1831" s="3">
        <f t="shared" si="280"/>
        <v>6.0298450242317614E-3</v>
      </c>
      <c r="H1831" s="3">
        <f>1-E1831/MAX(E$2:E1831)</f>
        <v>0.58922616211801537</v>
      </c>
      <c r="I1831" s="2">
        <f t="shared" si="283"/>
        <v>2421.52</v>
      </c>
      <c r="J1831" s="2">
        <f t="shared" si="286"/>
        <v>2424.3366666666666</v>
      </c>
      <c r="K1831" s="2">
        <f t="shared" si="287"/>
        <v>2438.6600000000003</v>
      </c>
      <c r="L1831" s="2">
        <f t="shared" si="288"/>
        <v>2475.9850000000001</v>
      </c>
      <c r="M1831" s="2">
        <f t="shared" si="279"/>
        <v>2535.9641666666666</v>
      </c>
      <c r="N1831" s="2">
        <f t="shared" si="284"/>
        <v>2483.5363888888892</v>
      </c>
      <c r="O1831" s="4" t="str">
        <f t="shared" si="285"/>
        <v>卖</v>
      </c>
      <c r="P1831" s="4" t="str">
        <f t="shared" si="281"/>
        <v/>
      </c>
      <c r="Q1831" s="3">
        <f>IF(O1830="买",E1831/E1830-1,0)-IF(P1831=1,计算结果!B$17,0)</f>
        <v>0</v>
      </c>
      <c r="R1831" s="2">
        <f t="shared" si="282"/>
        <v>5.53070722361511</v>
      </c>
      <c r="S1831" s="3">
        <f>1-R1831/MAX(R$2:R1831)</f>
        <v>0.14126733664673996</v>
      </c>
    </row>
    <row r="1832" spans="1:19" x14ac:dyDescent="0.15">
      <c r="A1832" s="1">
        <v>41108</v>
      </c>
      <c r="B1832">
        <v>2412.06</v>
      </c>
      <c r="C1832">
        <v>2420.7800000000002</v>
      </c>
      <c r="D1832">
        <v>2373.65</v>
      </c>
      <c r="E1832" s="2">
        <v>2414.33</v>
      </c>
      <c r="F1832" s="16">
        <v>44325490688</v>
      </c>
      <c r="G1832" s="3">
        <f t="shared" si="280"/>
        <v>5.3848065611816764E-5</v>
      </c>
      <c r="H1832" s="3">
        <f>1-E1832/MAX(E$2:E1832)</f>
        <v>0.58920404274144156</v>
      </c>
      <c r="I1832" s="2">
        <f t="shared" si="283"/>
        <v>2409.42</v>
      </c>
      <c r="J1832" s="2">
        <f t="shared" si="286"/>
        <v>2425.606666666667</v>
      </c>
      <c r="K1832" s="2">
        <f t="shared" si="287"/>
        <v>2434.4175</v>
      </c>
      <c r="L1832" s="2">
        <f t="shared" si="288"/>
        <v>2469.0554166666666</v>
      </c>
      <c r="M1832" s="2">
        <f t="shared" si="279"/>
        <v>2530.9041666666667</v>
      </c>
      <c r="N1832" s="2">
        <f t="shared" si="284"/>
        <v>2478.1256944444444</v>
      </c>
      <c r="O1832" s="4" t="str">
        <f t="shared" si="285"/>
        <v>卖</v>
      </c>
      <c r="P1832" s="4" t="str">
        <f t="shared" si="281"/>
        <v/>
      </c>
      <c r="Q1832" s="3">
        <f>IF(O1831="买",E1832/E1831-1,0)-IF(P1832=1,计算结果!B$17,0)</f>
        <v>0</v>
      </c>
      <c r="R1832" s="2">
        <f t="shared" si="282"/>
        <v>5.53070722361511</v>
      </c>
      <c r="S1832" s="3">
        <f>1-R1832/MAX(R$2:R1832)</f>
        <v>0.14126733664673996</v>
      </c>
    </row>
    <row r="1833" spans="1:19" x14ac:dyDescent="0.15">
      <c r="A1833" s="1">
        <v>41109</v>
      </c>
      <c r="B1833">
        <v>2407.44</v>
      </c>
      <c r="C1833">
        <v>2444.06</v>
      </c>
      <c r="D1833">
        <v>2401.29</v>
      </c>
      <c r="E1833" s="2">
        <v>2424.3200000000002</v>
      </c>
      <c r="F1833" s="16">
        <v>47704039424</v>
      </c>
      <c r="G1833" s="3">
        <f t="shared" si="280"/>
        <v>4.1377939221234339E-3</v>
      </c>
      <c r="H1833" s="3">
        <f>1-E1833/MAX(E$2:E1833)</f>
        <v>0.58750425372626425</v>
      </c>
      <c r="I1833" s="2">
        <f t="shared" si="283"/>
        <v>2417.6166666666668</v>
      </c>
      <c r="J1833" s="2">
        <f t="shared" si="286"/>
        <v>2425.3983333333331</v>
      </c>
      <c r="K1833" s="2">
        <f t="shared" si="287"/>
        <v>2430.7175000000002</v>
      </c>
      <c r="L1833" s="2">
        <f t="shared" si="288"/>
        <v>2463.3845833333335</v>
      </c>
      <c r="M1833" s="2">
        <f t="shared" si="279"/>
        <v>2526.4749999999999</v>
      </c>
      <c r="N1833" s="2">
        <f t="shared" si="284"/>
        <v>2473.5256944444445</v>
      </c>
      <c r="O1833" s="4" t="str">
        <f t="shared" si="285"/>
        <v>卖</v>
      </c>
      <c r="P1833" s="4" t="str">
        <f t="shared" si="281"/>
        <v/>
      </c>
      <c r="Q1833" s="3">
        <f>IF(O1832="买",E1833/E1832-1,0)-IF(P1833=1,计算结果!B$17,0)</f>
        <v>0</v>
      </c>
      <c r="R1833" s="2">
        <f t="shared" si="282"/>
        <v>5.53070722361511</v>
      </c>
      <c r="S1833" s="3">
        <f>1-R1833/MAX(R$2:R1833)</f>
        <v>0.14126733664673996</v>
      </c>
    </row>
    <row r="1834" spans="1:19" x14ac:dyDescent="0.15">
      <c r="A1834" s="1">
        <v>41110</v>
      </c>
      <c r="B1834">
        <v>2415.71</v>
      </c>
      <c r="C1834">
        <v>2423.8000000000002</v>
      </c>
      <c r="D1834">
        <v>2392.1799999999998</v>
      </c>
      <c r="E1834" s="2">
        <v>2398.46</v>
      </c>
      <c r="F1834" s="16">
        <v>36683624448</v>
      </c>
      <c r="G1834" s="3">
        <f t="shared" si="280"/>
        <v>-1.0666908658922947E-2</v>
      </c>
      <c r="H1834" s="3">
        <f>1-E1834/MAX(E$2:E1834)</f>
        <v>0.59190430817396034</v>
      </c>
      <c r="I1834" s="2">
        <f t="shared" si="283"/>
        <v>2412.37</v>
      </c>
      <c r="J1834" s="2">
        <f t="shared" si="286"/>
        <v>2416.9449999999997</v>
      </c>
      <c r="K1834" s="2">
        <f t="shared" si="287"/>
        <v>2425.1791666666668</v>
      </c>
      <c r="L1834" s="2">
        <f t="shared" si="288"/>
        <v>2456.3183333333332</v>
      </c>
      <c r="M1834" s="2">
        <f t="shared" si="279"/>
        <v>2521.9527083333337</v>
      </c>
      <c r="N1834" s="2">
        <f t="shared" si="284"/>
        <v>2467.8167361111114</v>
      </c>
      <c r="O1834" s="4" t="str">
        <f t="shared" si="285"/>
        <v>卖</v>
      </c>
      <c r="P1834" s="4" t="str">
        <f t="shared" si="281"/>
        <v/>
      </c>
      <c r="Q1834" s="3">
        <f>IF(O1833="买",E1834/E1833-1,0)-IF(P1834=1,计算结果!B$17,0)</f>
        <v>0</v>
      </c>
      <c r="R1834" s="2">
        <f t="shared" si="282"/>
        <v>5.53070722361511</v>
      </c>
      <c r="S1834" s="3">
        <f>1-R1834/MAX(R$2:R1834)</f>
        <v>0.14126733664673996</v>
      </c>
    </row>
    <row r="1835" spans="1:19" x14ac:dyDescent="0.15">
      <c r="A1835" s="1">
        <v>41113</v>
      </c>
      <c r="B1835">
        <v>2379.89</v>
      </c>
      <c r="C1835">
        <v>2379.89</v>
      </c>
      <c r="D1835">
        <v>2357.5100000000002</v>
      </c>
      <c r="E1835" s="2">
        <v>2365.4299999999998</v>
      </c>
      <c r="F1835" s="16">
        <v>33178929152</v>
      </c>
      <c r="G1835" s="3">
        <f t="shared" si="280"/>
        <v>-1.3771336607656615E-2</v>
      </c>
      <c r="H1835" s="3">
        <f>1-E1835/MAX(E$2:E1835)</f>
        <v>0.59752433131423133</v>
      </c>
      <c r="I1835" s="2">
        <f t="shared" si="283"/>
        <v>2396.0700000000002</v>
      </c>
      <c r="J1835" s="2">
        <f t="shared" si="286"/>
        <v>2402.7450000000003</v>
      </c>
      <c r="K1835" s="2">
        <f t="shared" si="287"/>
        <v>2419.7674999999999</v>
      </c>
      <c r="L1835" s="2">
        <f t="shared" si="288"/>
        <v>2447.3274999999999</v>
      </c>
      <c r="M1835" s="2">
        <f t="shared" si="279"/>
        <v>2516.7039583333335</v>
      </c>
      <c r="N1835" s="2">
        <f t="shared" si="284"/>
        <v>2461.2663194444444</v>
      </c>
      <c r="O1835" s="4" t="str">
        <f t="shared" si="285"/>
        <v>卖</v>
      </c>
      <c r="P1835" s="4" t="str">
        <f t="shared" si="281"/>
        <v/>
      </c>
      <c r="Q1835" s="3">
        <f>IF(O1834="买",E1835/E1834-1,0)-IF(P1835=1,计算结果!B$17,0)</f>
        <v>0</v>
      </c>
      <c r="R1835" s="2">
        <f t="shared" si="282"/>
        <v>5.53070722361511</v>
      </c>
      <c r="S1835" s="3">
        <f>1-R1835/MAX(R$2:R1835)</f>
        <v>0.14126733664673996</v>
      </c>
    </row>
    <row r="1836" spans="1:19" x14ac:dyDescent="0.15">
      <c r="A1836" s="1">
        <v>41114</v>
      </c>
      <c r="B1836">
        <v>2353.2199999999998</v>
      </c>
      <c r="C1836">
        <v>2392.35</v>
      </c>
      <c r="D1836">
        <v>2352.8000000000002</v>
      </c>
      <c r="E1836" s="2">
        <v>2375.9899999999998</v>
      </c>
      <c r="F1836" s="16">
        <v>31149105152</v>
      </c>
      <c r="G1836" s="3">
        <f t="shared" si="280"/>
        <v>4.4643045873264953E-3</v>
      </c>
      <c r="H1836" s="3">
        <f>1-E1836/MAX(E$2:E1836)</f>
        <v>0.59572755734023009</v>
      </c>
      <c r="I1836" s="2">
        <f t="shared" si="283"/>
        <v>2379.9599999999996</v>
      </c>
      <c r="J1836" s="2">
        <f t="shared" si="286"/>
        <v>2398.7883333333334</v>
      </c>
      <c r="K1836" s="2">
        <f t="shared" si="287"/>
        <v>2411.7158333333332</v>
      </c>
      <c r="L1836" s="2">
        <f t="shared" si="288"/>
        <v>2439.7179166666665</v>
      </c>
      <c r="M1836" s="2">
        <f t="shared" si="279"/>
        <v>2512.5652083333339</v>
      </c>
      <c r="N1836" s="2">
        <f t="shared" si="284"/>
        <v>2454.6663194444445</v>
      </c>
      <c r="O1836" s="4" t="str">
        <f t="shared" si="285"/>
        <v>卖</v>
      </c>
      <c r="P1836" s="4" t="str">
        <f t="shared" si="281"/>
        <v/>
      </c>
      <c r="Q1836" s="3">
        <f>IF(O1835="买",E1836/E1835-1,0)-IF(P1836=1,计算结果!B$17,0)</f>
        <v>0</v>
      </c>
      <c r="R1836" s="2">
        <f t="shared" si="282"/>
        <v>5.53070722361511</v>
      </c>
      <c r="S1836" s="3">
        <f>1-R1836/MAX(R$2:R1836)</f>
        <v>0.14126733664673996</v>
      </c>
    </row>
    <row r="1837" spans="1:19" x14ac:dyDescent="0.15">
      <c r="A1837" s="1">
        <v>41115</v>
      </c>
      <c r="B1837">
        <v>2368.38</v>
      </c>
      <c r="C1837">
        <v>2381.04</v>
      </c>
      <c r="D1837">
        <v>2357.4699999999998</v>
      </c>
      <c r="E1837" s="2">
        <v>2360.08</v>
      </c>
      <c r="F1837" s="16">
        <v>25730598912</v>
      </c>
      <c r="G1837" s="3">
        <f t="shared" si="280"/>
        <v>-6.6961561286031923E-3</v>
      </c>
      <c r="H1837" s="3">
        <f>1-E1837/MAX(E$2:E1837)</f>
        <v>0.59843462873477171</v>
      </c>
      <c r="I1837" s="2">
        <f t="shared" si="283"/>
        <v>2367.1666666666665</v>
      </c>
      <c r="J1837" s="2">
        <f t="shared" si="286"/>
        <v>2389.768333333333</v>
      </c>
      <c r="K1837" s="2">
        <f t="shared" si="287"/>
        <v>2407.0524999999998</v>
      </c>
      <c r="L1837" s="2">
        <f t="shared" si="288"/>
        <v>2431.6958333333337</v>
      </c>
      <c r="M1837" s="2">
        <f t="shared" si="279"/>
        <v>2507.2764583333337</v>
      </c>
      <c r="N1837" s="2">
        <f t="shared" si="284"/>
        <v>2448.6749305555554</v>
      </c>
      <c r="O1837" s="4" t="str">
        <f t="shared" si="285"/>
        <v>卖</v>
      </c>
      <c r="P1837" s="4" t="str">
        <f t="shared" si="281"/>
        <v/>
      </c>
      <c r="Q1837" s="3">
        <f>IF(O1836="买",E1837/E1836-1,0)-IF(P1837=1,计算结果!B$17,0)</f>
        <v>0</v>
      </c>
      <c r="R1837" s="2">
        <f t="shared" si="282"/>
        <v>5.53070722361511</v>
      </c>
      <c r="S1837" s="3">
        <f>1-R1837/MAX(R$2:R1837)</f>
        <v>0.14126733664673996</v>
      </c>
    </row>
    <row r="1838" spans="1:19" x14ac:dyDescent="0.15">
      <c r="A1838" s="1">
        <v>41116</v>
      </c>
      <c r="B1838">
        <v>2360.13</v>
      </c>
      <c r="C1838">
        <v>2374.87</v>
      </c>
      <c r="D1838">
        <v>2344.6999999999998</v>
      </c>
      <c r="E1838" s="2">
        <v>2347.4899999999998</v>
      </c>
      <c r="F1838" s="16">
        <v>31326394368</v>
      </c>
      <c r="G1838" s="3">
        <f t="shared" si="280"/>
        <v>-5.3345649300023945E-3</v>
      </c>
      <c r="H1838" s="3">
        <f>1-E1838/MAX(E$2:E1838)</f>
        <v>0.60057680528142654</v>
      </c>
      <c r="I1838" s="2">
        <f t="shared" si="283"/>
        <v>2361.1866666666665</v>
      </c>
      <c r="J1838" s="2">
        <f t="shared" si="286"/>
        <v>2378.6283333333336</v>
      </c>
      <c r="K1838" s="2">
        <f t="shared" si="287"/>
        <v>2402.1175000000003</v>
      </c>
      <c r="L1838" s="2">
        <f t="shared" si="288"/>
        <v>2424.833333333333</v>
      </c>
      <c r="M1838" s="2">
        <f t="shared" si="279"/>
        <v>2502.5579166666671</v>
      </c>
      <c r="N1838" s="2">
        <f t="shared" si="284"/>
        <v>2443.1695833333338</v>
      </c>
      <c r="O1838" s="4" t="str">
        <f t="shared" si="285"/>
        <v>卖</v>
      </c>
      <c r="P1838" s="4" t="str">
        <f t="shared" si="281"/>
        <v/>
      </c>
      <c r="Q1838" s="3">
        <f>IF(O1837="买",E1838/E1837-1,0)-IF(P1838=1,计算结果!B$17,0)</f>
        <v>0</v>
      </c>
      <c r="R1838" s="2">
        <f t="shared" si="282"/>
        <v>5.53070722361511</v>
      </c>
      <c r="S1838" s="3">
        <f>1-R1838/MAX(R$2:R1838)</f>
        <v>0.14126733664673996</v>
      </c>
    </row>
    <row r="1839" spans="1:19" x14ac:dyDescent="0.15">
      <c r="A1839" s="1">
        <v>41117</v>
      </c>
      <c r="B1839">
        <v>2353.94</v>
      </c>
      <c r="C1839">
        <v>2364.98</v>
      </c>
      <c r="D1839">
        <v>2341.29</v>
      </c>
      <c r="E1839" s="2">
        <v>2349.11</v>
      </c>
      <c r="F1839" s="16">
        <v>33048182784</v>
      </c>
      <c r="G1839" s="3">
        <f t="shared" si="280"/>
        <v>6.9009878636339117E-4</v>
      </c>
      <c r="H1839" s="3">
        <f>1-E1839/MAX(E$2:E1839)</f>
        <v>0.60030116381950593</v>
      </c>
      <c r="I1839" s="2">
        <f t="shared" si="283"/>
        <v>2352.2266666666669</v>
      </c>
      <c r="J1839" s="2">
        <f t="shared" si="286"/>
        <v>2366.0933333333332</v>
      </c>
      <c r="K1839" s="2">
        <f t="shared" si="287"/>
        <v>2395.7458333333329</v>
      </c>
      <c r="L1839" s="2">
        <f t="shared" si="288"/>
        <v>2420.3579166666664</v>
      </c>
      <c r="M1839" s="2">
        <f t="shared" si="279"/>
        <v>2497.5970833333336</v>
      </c>
      <c r="N1839" s="2">
        <f t="shared" si="284"/>
        <v>2437.9002777777773</v>
      </c>
      <c r="O1839" s="4" t="str">
        <f t="shared" si="285"/>
        <v>卖</v>
      </c>
      <c r="P1839" s="4" t="str">
        <f t="shared" si="281"/>
        <v/>
      </c>
      <c r="Q1839" s="3">
        <f>IF(O1838="买",E1839/E1838-1,0)-IF(P1839=1,计算结果!B$17,0)</f>
        <v>0</v>
      </c>
      <c r="R1839" s="2">
        <f t="shared" si="282"/>
        <v>5.53070722361511</v>
      </c>
      <c r="S1839" s="3">
        <f>1-R1839/MAX(R$2:R1839)</f>
        <v>0.14126733664673996</v>
      </c>
    </row>
    <row r="1840" spans="1:19" x14ac:dyDescent="0.15">
      <c r="A1840" s="1">
        <v>41120</v>
      </c>
      <c r="B1840">
        <v>2350.7800000000002</v>
      </c>
      <c r="C1840">
        <v>2367.0300000000002</v>
      </c>
      <c r="D1840">
        <v>2334</v>
      </c>
      <c r="E1840" s="2">
        <v>2335.79</v>
      </c>
      <c r="F1840" s="16">
        <v>29907972096</v>
      </c>
      <c r="G1840" s="3">
        <f t="shared" si="280"/>
        <v>-5.6702325561596156E-3</v>
      </c>
      <c r="H1840" s="3">
        <f>1-E1840/MAX(E$2:E1840)</f>
        <v>0.60256754917307553</v>
      </c>
      <c r="I1840" s="2">
        <f t="shared" si="283"/>
        <v>2344.13</v>
      </c>
      <c r="J1840" s="2">
        <f t="shared" si="286"/>
        <v>2355.6483333333331</v>
      </c>
      <c r="K1840" s="2">
        <f t="shared" si="287"/>
        <v>2386.2966666666666</v>
      </c>
      <c r="L1840" s="2">
        <f t="shared" si="288"/>
        <v>2415.3941666666665</v>
      </c>
      <c r="M1840" s="2">
        <f t="shared" si="279"/>
        <v>2491.5193750000003</v>
      </c>
      <c r="N1840" s="2">
        <f t="shared" si="284"/>
        <v>2431.0700694444445</v>
      </c>
      <c r="O1840" s="4" t="str">
        <f t="shared" si="285"/>
        <v>卖</v>
      </c>
      <c r="P1840" s="4" t="str">
        <f t="shared" si="281"/>
        <v/>
      </c>
      <c r="Q1840" s="3">
        <f>IF(O1839="买",E1840/E1839-1,0)-IF(P1840=1,计算结果!B$17,0)</f>
        <v>0</v>
      </c>
      <c r="R1840" s="2">
        <f t="shared" si="282"/>
        <v>5.53070722361511</v>
      </c>
      <c r="S1840" s="3">
        <f>1-R1840/MAX(R$2:R1840)</f>
        <v>0.14126733664673996</v>
      </c>
    </row>
    <row r="1841" spans="1:19" x14ac:dyDescent="0.15">
      <c r="A1841" s="1">
        <v>41121</v>
      </c>
      <c r="B1841">
        <v>2336.88</v>
      </c>
      <c r="C1841">
        <v>2350.0700000000002</v>
      </c>
      <c r="D1841">
        <v>2329.5</v>
      </c>
      <c r="E1841" s="2">
        <v>2332.92</v>
      </c>
      <c r="F1841" s="16">
        <v>31196332032</v>
      </c>
      <c r="G1841" s="3">
        <f t="shared" si="280"/>
        <v>-1.2287063477453009E-3</v>
      </c>
      <c r="H1841" s="3">
        <f>1-E1841/MAX(E$2:E1841)</f>
        <v>0.60305587694820662</v>
      </c>
      <c r="I1841" s="2">
        <f t="shared" si="283"/>
        <v>2339.2733333333331</v>
      </c>
      <c r="J1841" s="2">
        <f t="shared" si="286"/>
        <v>2350.23</v>
      </c>
      <c r="K1841" s="2">
        <f t="shared" si="287"/>
        <v>2376.4874999999997</v>
      </c>
      <c r="L1841" s="2">
        <f t="shared" si="288"/>
        <v>2410.6325000000002</v>
      </c>
      <c r="M1841" s="2">
        <f t="shared" si="279"/>
        <v>2485.6037500000002</v>
      </c>
      <c r="N1841" s="2">
        <f t="shared" si="284"/>
        <v>2424.24125</v>
      </c>
      <c r="O1841" s="4" t="str">
        <f t="shared" si="285"/>
        <v>卖</v>
      </c>
      <c r="P1841" s="4" t="str">
        <f t="shared" si="281"/>
        <v/>
      </c>
      <c r="Q1841" s="3">
        <f>IF(O1840="买",E1841/E1840-1,0)-IF(P1841=1,计算结果!B$17,0)</f>
        <v>0</v>
      </c>
      <c r="R1841" s="2">
        <f t="shared" si="282"/>
        <v>5.53070722361511</v>
      </c>
      <c r="S1841" s="3">
        <f>1-R1841/MAX(R$2:R1841)</f>
        <v>0.14126733664673996</v>
      </c>
    </row>
    <row r="1842" spans="1:19" x14ac:dyDescent="0.15">
      <c r="A1842" s="1">
        <v>41122</v>
      </c>
      <c r="B1842">
        <v>2332.13</v>
      </c>
      <c r="C1842">
        <v>2371.12</v>
      </c>
      <c r="D1842">
        <v>2331.9499999999998</v>
      </c>
      <c r="E1842" s="2">
        <v>2358.65</v>
      </c>
      <c r="F1842" s="16">
        <v>31277764608</v>
      </c>
      <c r="G1842" s="3">
        <f t="shared" si="280"/>
        <v>1.102909658282325E-2</v>
      </c>
      <c r="H1842" s="3">
        <f>1-E1842/MAX(E$2:E1842)</f>
        <v>0.59867794187708423</v>
      </c>
      <c r="I1842" s="2">
        <f t="shared" si="283"/>
        <v>2342.4533333333334</v>
      </c>
      <c r="J1842" s="2">
        <f t="shared" si="286"/>
        <v>2347.34</v>
      </c>
      <c r="K1842" s="2">
        <f t="shared" si="287"/>
        <v>2373.064166666667</v>
      </c>
      <c r="L1842" s="2">
        <f t="shared" si="288"/>
        <v>2407.8375000000001</v>
      </c>
      <c r="M1842" s="2">
        <f t="shared" ref="M1842:M1905" si="289">AVERAGE(E1795:E1842)</f>
        <v>2480.6743750000001</v>
      </c>
      <c r="N1842" s="2">
        <f t="shared" si="284"/>
        <v>2420.5253472222225</v>
      </c>
      <c r="O1842" s="4" t="str">
        <f t="shared" si="285"/>
        <v>卖</v>
      </c>
      <c r="P1842" s="4" t="str">
        <f t="shared" si="281"/>
        <v/>
      </c>
      <c r="Q1842" s="3">
        <f>IF(O1841="买",E1842/E1841-1,0)-IF(P1842=1,计算结果!B$17,0)</f>
        <v>0</v>
      </c>
      <c r="R1842" s="2">
        <f t="shared" si="282"/>
        <v>5.53070722361511</v>
      </c>
      <c r="S1842" s="3">
        <f>1-R1842/MAX(R$2:R1842)</f>
        <v>0.14126733664673996</v>
      </c>
    </row>
    <row r="1843" spans="1:19" x14ac:dyDescent="0.15">
      <c r="A1843" s="1">
        <v>41123</v>
      </c>
      <c r="B1843">
        <v>2354.0700000000002</v>
      </c>
      <c r="C1843">
        <v>2358.56</v>
      </c>
      <c r="D1843">
        <v>2325.61</v>
      </c>
      <c r="E1843" s="2">
        <v>2334.88</v>
      </c>
      <c r="F1843" s="16">
        <v>29751166976</v>
      </c>
      <c r="G1843" s="3">
        <f t="shared" si="280"/>
        <v>-1.0077798740805166E-2</v>
      </c>
      <c r="H1843" s="3">
        <f>1-E1843/MAX(E$2:E1843)</f>
        <v>0.60272238480909279</v>
      </c>
      <c r="I1843" s="2">
        <f t="shared" si="283"/>
        <v>2342.15</v>
      </c>
      <c r="J1843" s="2">
        <f t="shared" si="286"/>
        <v>2343.14</v>
      </c>
      <c r="K1843" s="2">
        <f t="shared" si="287"/>
        <v>2366.4541666666669</v>
      </c>
      <c r="L1843" s="2">
        <f t="shared" si="288"/>
        <v>2402.5570833333331</v>
      </c>
      <c r="M1843" s="2">
        <f t="shared" si="289"/>
        <v>2475.7114583333337</v>
      </c>
      <c r="N1843" s="2">
        <f t="shared" si="284"/>
        <v>2414.9075694444441</v>
      </c>
      <c r="O1843" s="4" t="str">
        <f t="shared" si="285"/>
        <v>卖</v>
      </c>
      <c r="P1843" s="4" t="str">
        <f t="shared" si="281"/>
        <v/>
      </c>
      <c r="Q1843" s="3">
        <f>IF(O1842="买",E1843/E1842-1,0)-IF(P1843=1,计算结果!B$17,0)</f>
        <v>0</v>
      </c>
      <c r="R1843" s="2">
        <f t="shared" si="282"/>
        <v>5.53070722361511</v>
      </c>
      <c r="S1843" s="3">
        <f>1-R1843/MAX(R$2:R1843)</f>
        <v>0.14126733664673996</v>
      </c>
    </row>
    <row r="1844" spans="1:19" x14ac:dyDescent="0.15">
      <c r="A1844" s="1">
        <v>41124</v>
      </c>
      <c r="B1844">
        <v>2340.25</v>
      </c>
      <c r="C1844">
        <v>2354.16</v>
      </c>
      <c r="D1844">
        <v>2329.9299999999998</v>
      </c>
      <c r="E1844" s="2">
        <v>2353.7399999999998</v>
      </c>
      <c r="F1844" s="16">
        <v>31106947072</v>
      </c>
      <c r="G1844" s="3">
        <f t="shared" si="280"/>
        <v>8.0775029123552056E-3</v>
      </c>
      <c r="H1844" s="3">
        <f>1-E1844/MAX(E$2:E1844)</f>
        <v>0.59951337371537472</v>
      </c>
      <c r="I1844" s="2">
        <f t="shared" si="283"/>
        <v>2349.09</v>
      </c>
      <c r="J1844" s="2">
        <f t="shared" si="286"/>
        <v>2344.1816666666664</v>
      </c>
      <c r="K1844" s="2">
        <f t="shared" si="287"/>
        <v>2361.4050000000007</v>
      </c>
      <c r="L1844" s="2">
        <f t="shared" si="288"/>
        <v>2397.9112499999997</v>
      </c>
      <c r="M1844" s="2">
        <f t="shared" si="289"/>
        <v>2470.2750000000001</v>
      </c>
      <c r="N1844" s="2">
        <f t="shared" si="284"/>
        <v>2409.86375</v>
      </c>
      <c r="O1844" s="4" t="str">
        <f t="shared" si="285"/>
        <v>卖</v>
      </c>
      <c r="P1844" s="4" t="str">
        <f t="shared" si="281"/>
        <v/>
      </c>
      <c r="Q1844" s="3">
        <f>IF(O1843="买",E1844/E1843-1,0)-IF(P1844=1,计算结果!B$17,0)</f>
        <v>0</v>
      </c>
      <c r="R1844" s="2">
        <f t="shared" si="282"/>
        <v>5.53070722361511</v>
      </c>
      <c r="S1844" s="3">
        <f>1-R1844/MAX(R$2:R1844)</f>
        <v>0.14126733664673996</v>
      </c>
    </row>
    <row r="1845" spans="1:19" x14ac:dyDescent="0.15">
      <c r="A1845" s="1">
        <v>41127</v>
      </c>
      <c r="B1845">
        <v>2350.12</v>
      </c>
      <c r="C1845">
        <v>2388.36</v>
      </c>
      <c r="D1845">
        <v>2348.12</v>
      </c>
      <c r="E1845" s="2">
        <v>2385.61</v>
      </c>
      <c r="F1845" s="16">
        <v>43686686720</v>
      </c>
      <c r="G1845" s="3">
        <f t="shared" si="280"/>
        <v>1.3540153118016596E-2</v>
      </c>
      <c r="H1845" s="3">
        <f>1-E1845/MAX(E$2:E1845)</f>
        <v>0.59409072347376291</v>
      </c>
      <c r="I1845" s="2">
        <f t="shared" si="283"/>
        <v>2358.0766666666664</v>
      </c>
      <c r="J1845" s="2">
        <f t="shared" si="286"/>
        <v>2350.2650000000003</v>
      </c>
      <c r="K1845" s="2">
        <f t="shared" si="287"/>
        <v>2358.1791666666668</v>
      </c>
      <c r="L1845" s="2">
        <f t="shared" si="288"/>
        <v>2394.4483333333333</v>
      </c>
      <c r="M1845" s="2">
        <f t="shared" si="289"/>
        <v>2464.749166666667</v>
      </c>
      <c r="N1845" s="2">
        <f t="shared" si="284"/>
        <v>2405.7922222222223</v>
      </c>
      <c r="O1845" s="4" t="str">
        <f t="shared" si="285"/>
        <v>卖</v>
      </c>
      <c r="P1845" s="4" t="str">
        <f t="shared" si="281"/>
        <v/>
      </c>
      <c r="Q1845" s="3">
        <f>IF(O1844="买",E1845/E1844-1,0)-IF(P1845=1,计算结果!B$17,0)</f>
        <v>0</v>
      </c>
      <c r="R1845" s="2">
        <f t="shared" si="282"/>
        <v>5.53070722361511</v>
      </c>
      <c r="S1845" s="3">
        <f>1-R1845/MAX(R$2:R1845)</f>
        <v>0.14126733664673996</v>
      </c>
    </row>
    <row r="1846" spans="1:19" x14ac:dyDescent="0.15">
      <c r="A1846" s="1">
        <v>41128</v>
      </c>
      <c r="B1846">
        <v>2383.2600000000002</v>
      </c>
      <c r="C1846">
        <v>2390.7800000000002</v>
      </c>
      <c r="D1846">
        <v>2379.4499999999998</v>
      </c>
      <c r="E1846" s="2">
        <v>2388.87</v>
      </c>
      <c r="F1846" s="16">
        <v>40403709952</v>
      </c>
      <c r="G1846" s="3">
        <f t="shared" si="280"/>
        <v>1.3665268002731601E-3</v>
      </c>
      <c r="H1846" s="3">
        <f>1-E1846/MAX(E$2:E1846)</f>
        <v>0.59353603756891038</v>
      </c>
      <c r="I1846" s="2">
        <f t="shared" si="283"/>
        <v>2376.0733333333333</v>
      </c>
      <c r="J1846" s="2">
        <f t="shared" si="286"/>
        <v>2359.1116666666662</v>
      </c>
      <c r="K1846" s="2">
        <f t="shared" si="287"/>
        <v>2357.38</v>
      </c>
      <c r="L1846" s="2">
        <f t="shared" si="288"/>
        <v>2391.2795833333334</v>
      </c>
      <c r="M1846" s="2">
        <f t="shared" si="289"/>
        <v>2459.4702083333336</v>
      </c>
      <c r="N1846" s="2">
        <f t="shared" si="284"/>
        <v>2402.7099305555562</v>
      </c>
      <c r="O1846" s="4" t="str">
        <f t="shared" si="285"/>
        <v>卖</v>
      </c>
      <c r="P1846" s="4" t="str">
        <f t="shared" si="281"/>
        <v/>
      </c>
      <c r="Q1846" s="3">
        <f>IF(O1845="买",E1846/E1845-1,0)-IF(P1846=1,计算结果!B$17,0)</f>
        <v>0</v>
      </c>
      <c r="R1846" s="2">
        <f t="shared" si="282"/>
        <v>5.53070722361511</v>
      </c>
      <c r="S1846" s="3">
        <f>1-R1846/MAX(R$2:R1846)</f>
        <v>0.14126733664673996</v>
      </c>
    </row>
    <row r="1847" spans="1:19" x14ac:dyDescent="0.15">
      <c r="A1847" s="1">
        <v>41129</v>
      </c>
      <c r="B1847">
        <v>2390.96</v>
      </c>
      <c r="C1847">
        <v>2405.1799999999998</v>
      </c>
      <c r="D1847">
        <v>2382.8200000000002</v>
      </c>
      <c r="E1847" s="2">
        <v>2389.79</v>
      </c>
      <c r="F1847" s="16">
        <v>41340862464</v>
      </c>
      <c r="G1847" s="3">
        <f t="shared" si="280"/>
        <v>3.8511932419926787E-4</v>
      </c>
      <c r="H1847" s="3">
        <f>1-E1847/MAX(E$2:E1847)</f>
        <v>0.59337950044238752</v>
      </c>
      <c r="I1847" s="2">
        <f t="shared" si="283"/>
        <v>2388.0899999999997</v>
      </c>
      <c r="J1847" s="2">
        <f t="shared" si="286"/>
        <v>2368.59</v>
      </c>
      <c r="K1847" s="2">
        <f t="shared" si="287"/>
        <v>2359.4100000000003</v>
      </c>
      <c r="L1847" s="2">
        <f t="shared" si="288"/>
        <v>2389.5887499999999</v>
      </c>
      <c r="M1847" s="2">
        <f t="shared" si="289"/>
        <v>2454.4233333333336</v>
      </c>
      <c r="N1847" s="2">
        <f t="shared" si="284"/>
        <v>2401.1406944444448</v>
      </c>
      <c r="O1847" s="4" t="str">
        <f t="shared" si="285"/>
        <v>卖</v>
      </c>
      <c r="P1847" s="4" t="str">
        <f t="shared" si="281"/>
        <v/>
      </c>
      <c r="Q1847" s="3">
        <f>IF(O1846="买",E1847/E1846-1,0)-IF(P1847=1,计算结果!B$17,0)</f>
        <v>0</v>
      </c>
      <c r="R1847" s="2">
        <f t="shared" si="282"/>
        <v>5.53070722361511</v>
      </c>
      <c r="S1847" s="3">
        <f>1-R1847/MAX(R$2:R1847)</f>
        <v>0.14126733664673996</v>
      </c>
    </row>
    <row r="1848" spans="1:19" x14ac:dyDescent="0.15">
      <c r="A1848" s="1">
        <v>41130</v>
      </c>
      <c r="B1848">
        <v>2388.4299999999998</v>
      </c>
      <c r="C1848">
        <v>2412.14</v>
      </c>
      <c r="D1848">
        <v>2378.85</v>
      </c>
      <c r="E1848" s="2">
        <v>2411.6999999999998</v>
      </c>
      <c r="F1848" s="16">
        <v>43256098816</v>
      </c>
      <c r="G1848" s="3">
        <f t="shared" si="280"/>
        <v>9.168169588122721E-3</v>
      </c>
      <c r="H1848" s="3">
        <f>1-E1848/MAX(E$2:E1848)</f>
        <v>0.58965153474443621</v>
      </c>
      <c r="I1848" s="2">
        <f t="shared" si="283"/>
        <v>2396.7866666666664</v>
      </c>
      <c r="J1848" s="2">
        <f t="shared" si="286"/>
        <v>2377.4316666666668</v>
      </c>
      <c r="K1848" s="2">
        <f t="shared" si="287"/>
        <v>2362.3858333333337</v>
      </c>
      <c r="L1848" s="2">
        <f t="shared" si="288"/>
        <v>2387.0508333333332</v>
      </c>
      <c r="M1848" s="2">
        <f t="shared" si="289"/>
        <v>2449.8129166666663</v>
      </c>
      <c r="N1848" s="2">
        <f t="shared" si="284"/>
        <v>2399.7498611111109</v>
      </c>
      <c r="O1848" s="4" t="str">
        <f t="shared" si="285"/>
        <v>买</v>
      </c>
      <c r="P1848" s="4">
        <f t="shared" si="281"/>
        <v>1</v>
      </c>
      <c r="Q1848" s="3">
        <f>IF(O1847="买",E1848/E1847-1,0)-IF(P1848=1,计算结果!B$17,0)</f>
        <v>0</v>
      </c>
      <c r="R1848" s="2">
        <f t="shared" si="282"/>
        <v>5.53070722361511</v>
      </c>
      <c r="S1848" s="3">
        <f>1-R1848/MAX(R$2:R1848)</f>
        <v>0.14126733664673996</v>
      </c>
    </row>
    <row r="1849" spans="1:19" x14ac:dyDescent="0.15">
      <c r="A1849" s="1">
        <v>41131</v>
      </c>
      <c r="B1849">
        <v>2409.94</v>
      </c>
      <c r="C1849">
        <v>2413.42</v>
      </c>
      <c r="D1849">
        <v>2395.91</v>
      </c>
      <c r="E1849" s="2">
        <v>2399.75</v>
      </c>
      <c r="F1849" s="16">
        <v>40699224064</v>
      </c>
      <c r="G1849" s="3">
        <f t="shared" si="280"/>
        <v>-4.9550109880995841E-3</v>
      </c>
      <c r="H1849" s="3">
        <f>1-E1849/MAX(E$2:E1849)</f>
        <v>0.59168481589872735</v>
      </c>
      <c r="I1849" s="2">
        <f t="shared" si="283"/>
        <v>2400.4133333333334</v>
      </c>
      <c r="J1849" s="2">
        <f t="shared" si="286"/>
        <v>2388.2433333333333</v>
      </c>
      <c r="K1849" s="2">
        <f t="shared" si="287"/>
        <v>2365.6916666666671</v>
      </c>
      <c r="L1849" s="2">
        <f t="shared" si="288"/>
        <v>2386.3720833333332</v>
      </c>
      <c r="M1849" s="2">
        <f t="shared" si="289"/>
        <v>2446.4945833333331</v>
      </c>
      <c r="N1849" s="2">
        <f t="shared" si="284"/>
        <v>2399.5194444444446</v>
      </c>
      <c r="O1849" s="4" t="str">
        <f t="shared" si="285"/>
        <v>买</v>
      </c>
      <c r="P1849" s="4" t="str">
        <f t="shared" si="281"/>
        <v/>
      </c>
      <c r="Q1849" s="3">
        <f>IF(O1848="买",E1849/E1848-1,0)-IF(P1849=1,计算结果!B$17,0)</f>
        <v>-4.9550109880995841E-3</v>
      </c>
      <c r="R1849" s="2">
        <f t="shared" si="282"/>
        <v>5.503302508550135</v>
      </c>
      <c r="S1849" s="3">
        <f>1-R1849/MAX(R$2:R1849)</f>
        <v>0.14552236642949545</v>
      </c>
    </row>
    <row r="1850" spans="1:19" x14ac:dyDescent="0.15">
      <c r="A1850" s="1">
        <v>41134</v>
      </c>
      <c r="B1850">
        <v>2394.5</v>
      </c>
      <c r="C1850">
        <v>2394.5</v>
      </c>
      <c r="D1850">
        <v>2350.81</v>
      </c>
      <c r="E1850" s="2">
        <v>2351.9299999999998</v>
      </c>
      <c r="F1850" s="16">
        <v>46249676800</v>
      </c>
      <c r="G1850" s="3">
        <f t="shared" si="280"/>
        <v>-1.9927075737055988E-2</v>
      </c>
      <c r="H1850" s="3">
        <f>1-E1850/MAX(E$2:E1850)</f>
        <v>0.5998213434969033</v>
      </c>
      <c r="I1850" s="2">
        <f t="shared" si="283"/>
        <v>2387.7933333333331</v>
      </c>
      <c r="J1850" s="2">
        <f t="shared" si="286"/>
        <v>2387.9416666666666</v>
      </c>
      <c r="K1850" s="2">
        <f t="shared" si="287"/>
        <v>2366.0616666666665</v>
      </c>
      <c r="L1850" s="2">
        <f t="shared" si="288"/>
        <v>2384.0895833333334</v>
      </c>
      <c r="M1850" s="2">
        <f t="shared" si="289"/>
        <v>2442.1839583333331</v>
      </c>
      <c r="N1850" s="2">
        <f t="shared" si="284"/>
        <v>2397.4450694444445</v>
      </c>
      <c r="O1850" s="4" t="str">
        <f t="shared" si="285"/>
        <v>卖</v>
      </c>
      <c r="P1850" s="4">
        <f t="shared" si="281"/>
        <v>1</v>
      </c>
      <c r="Q1850" s="3">
        <f>IF(O1849="买",E1850/E1849-1,0)-IF(P1850=1,计算结果!B$17,0)</f>
        <v>-1.9927075737055988E-2</v>
      </c>
      <c r="R1850" s="2">
        <f t="shared" si="282"/>
        <v>5.3936377826583266</v>
      </c>
      <c r="S1850" s="3">
        <f>1-R1850/MAX(R$2:R1850)</f>
        <v>0.16254960694927523</v>
      </c>
    </row>
    <row r="1851" spans="1:19" x14ac:dyDescent="0.15">
      <c r="A1851" s="1">
        <v>41135</v>
      </c>
      <c r="B1851">
        <v>2352.66</v>
      </c>
      <c r="C1851">
        <v>2357.85</v>
      </c>
      <c r="D1851">
        <v>2324.91</v>
      </c>
      <c r="E1851" s="2">
        <v>2357.02</v>
      </c>
      <c r="F1851" s="16">
        <v>42404687872</v>
      </c>
      <c r="G1851" s="3">
        <f t="shared" si="280"/>
        <v>2.1641800563791946E-3</v>
      </c>
      <c r="H1851" s="3">
        <f>1-E1851/MAX(E$2:E1851)</f>
        <v>0.59895528482951066</v>
      </c>
      <c r="I1851" s="2">
        <f t="shared" si="283"/>
        <v>2369.5666666666671</v>
      </c>
      <c r="J1851" s="2">
        <f t="shared" si="286"/>
        <v>2383.1766666666667</v>
      </c>
      <c r="K1851" s="2">
        <f t="shared" si="287"/>
        <v>2366.7208333333338</v>
      </c>
      <c r="L1851" s="2">
        <f t="shared" si="288"/>
        <v>2381.2333333333331</v>
      </c>
      <c r="M1851" s="2">
        <f t="shared" si="289"/>
        <v>2438.0093750000001</v>
      </c>
      <c r="N1851" s="2">
        <f t="shared" si="284"/>
        <v>2395.3211805555552</v>
      </c>
      <c r="O1851" s="4" t="str">
        <f t="shared" si="285"/>
        <v>卖</v>
      </c>
      <c r="P1851" s="4" t="str">
        <f t="shared" si="281"/>
        <v/>
      </c>
      <c r="Q1851" s="3">
        <f>IF(O1850="买",E1851/E1850-1,0)-IF(P1851=1,计算结果!B$17,0)</f>
        <v>0</v>
      </c>
      <c r="R1851" s="2">
        <f t="shared" si="282"/>
        <v>5.3936377826583266</v>
      </c>
      <c r="S1851" s="3">
        <f>1-R1851/MAX(R$2:R1851)</f>
        <v>0.16254960694927523</v>
      </c>
    </row>
    <row r="1852" spans="1:19" x14ac:dyDescent="0.15">
      <c r="A1852" s="1">
        <v>41136</v>
      </c>
      <c r="B1852">
        <v>2350.02</v>
      </c>
      <c r="C1852">
        <v>2350.02</v>
      </c>
      <c r="D1852">
        <v>2330.15</v>
      </c>
      <c r="E1852" s="2">
        <v>2331.62</v>
      </c>
      <c r="F1852" s="16">
        <v>30332555264</v>
      </c>
      <c r="G1852" s="3">
        <f t="shared" si="280"/>
        <v>-1.0776319250579203E-2</v>
      </c>
      <c r="H1852" s="3">
        <f>1-E1852/MAX(E$2:E1852)</f>
        <v>0.60327707071394543</v>
      </c>
      <c r="I1852" s="2">
        <f t="shared" si="283"/>
        <v>2346.8566666666666</v>
      </c>
      <c r="J1852" s="2">
        <f t="shared" si="286"/>
        <v>2373.6350000000002</v>
      </c>
      <c r="K1852" s="2">
        <f t="shared" si="287"/>
        <v>2366.3733333333334</v>
      </c>
      <c r="L1852" s="2">
        <f t="shared" si="288"/>
        <v>2376.3349999999996</v>
      </c>
      <c r="M1852" s="2">
        <f t="shared" si="289"/>
        <v>2433.6227083333333</v>
      </c>
      <c r="N1852" s="2">
        <f t="shared" si="284"/>
        <v>2392.1103472222221</v>
      </c>
      <c r="O1852" s="4" t="str">
        <f t="shared" si="285"/>
        <v>卖</v>
      </c>
      <c r="P1852" s="4" t="str">
        <f t="shared" si="281"/>
        <v/>
      </c>
      <c r="Q1852" s="3">
        <f>IF(O1851="买",E1852/E1851-1,0)-IF(P1852=1,计算结果!B$17,0)</f>
        <v>0</v>
      </c>
      <c r="R1852" s="2">
        <f t="shared" si="282"/>
        <v>5.3936377826583266</v>
      </c>
      <c r="S1852" s="3">
        <f>1-R1852/MAX(R$2:R1852)</f>
        <v>0.16254960694927523</v>
      </c>
    </row>
    <row r="1853" spans="1:19" x14ac:dyDescent="0.15">
      <c r="A1853" s="1">
        <v>41137</v>
      </c>
      <c r="B1853">
        <v>2327.91</v>
      </c>
      <c r="C1853">
        <v>2335.4</v>
      </c>
      <c r="D1853">
        <v>2317.06</v>
      </c>
      <c r="E1853" s="2">
        <v>2319.67</v>
      </c>
      <c r="F1853" s="16">
        <v>27076003840</v>
      </c>
      <c r="G1853" s="3">
        <f t="shared" si="280"/>
        <v>-5.12519192664318E-3</v>
      </c>
      <c r="H1853" s="3">
        <f>1-E1853/MAX(E$2:E1853)</f>
        <v>0.60531035186823656</v>
      </c>
      <c r="I1853" s="2">
        <f t="shared" si="283"/>
        <v>2336.103333333333</v>
      </c>
      <c r="J1853" s="2">
        <f t="shared" si="286"/>
        <v>2361.9483333333333</v>
      </c>
      <c r="K1853" s="2">
        <f t="shared" si="287"/>
        <v>2365.2691666666669</v>
      </c>
      <c r="L1853" s="2">
        <f t="shared" si="288"/>
        <v>2370.8783333333331</v>
      </c>
      <c r="M1853" s="2">
        <f t="shared" si="289"/>
        <v>2429.3589583333328</v>
      </c>
      <c r="N1853" s="2">
        <f t="shared" si="284"/>
        <v>2388.5021527777776</v>
      </c>
      <c r="O1853" s="4" t="str">
        <f t="shared" si="285"/>
        <v>卖</v>
      </c>
      <c r="P1853" s="4" t="str">
        <f t="shared" si="281"/>
        <v/>
      </c>
      <c r="Q1853" s="3">
        <f>IF(O1852="买",E1853/E1852-1,0)-IF(P1853=1,计算结果!B$17,0)</f>
        <v>0</v>
      </c>
      <c r="R1853" s="2">
        <f t="shared" si="282"/>
        <v>5.3936377826583266</v>
      </c>
      <c r="S1853" s="3">
        <f>1-R1853/MAX(R$2:R1853)</f>
        <v>0.16254960694927523</v>
      </c>
    </row>
    <row r="1854" spans="1:19" x14ac:dyDescent="0.15">
      <c r="A1854" s="1">
        <v>41138</v>
      </c>
      <c r="B1854">
        <v>2318.4299999999998</v>
      </c>
      <c r="C1854">
        <v>2322.89</v>
      </c>
      <c r="D1854">
        <v>2295.16</v>
      </c>
      <c r="E1854" s="2">
        <v>2313.48</v>
      </c>
      <c r="F1854" s="16">
        <v>28629966848</v>
      </c>
      <c r="G1854" s="3">
        <f t="shared" si="280"/>
        <v>-2.6684830169808604E-3</v>
      </c>
      <c r="H1854" s="3">
        <f>1-E1854/MAX(E$2:E1854)</f>
        <v>0.60636357449125433</v>
      </c>
      <c r="I1854" s="2">
        <f t="shared" si="283"/>
        <v>2321.59</v>
      </c>
      <c r="J1854" s="2">
        <f t="shared" si="286"/>
        <v>2345.5783333333334</v>
      </c>
      <c r="K1854" s="2">
        <f t="shared" si="287"/>
        <v>2361.5050000000001</v>
      </c>
      <c r="L1854" s="2">
        <f t="shared" si="288"/>
        <v>2367.2845833333336</v>
      </c>
      <c r="M1854" s="2">
        <f t="shared" si="289"/>
        <v>2424.2593749999996</v>
      </c>
      <c r="N1854" s="2">
        <f t="shared" si="284"/>
        <v>2384.3496527777775</v>
      </c>
      <c r="O1854" s="4" t="str">
        <f t="shared" si="285"/>
        <v>卖</v>
      </c>
      <c r="P1854" s="4" t="str">
        <f t="shared" si="281"/>
        <v/>
      </c>
      <c r="Q1854" s="3">
        <f>IF(O1853="买",E1854/E1853-1,0)-IF(P1854=1,计算结果!B$17,0)</f>
        <v>0</v>
      </c>
      <c r="R1854" s="2">
        <f t="shared" si="282"/>
        <v>5.3936377826583266</v>
      </c>
      <c r="S1854" s="3">
        <f>1-R1854/MAX(R$2:R1854)</f>
        <v>0.16254960694927523</v>
      </c>
    </row>
    <row r="1855" spans="1:19" x14ac:dyDescent="0.15">
      <c r="A1855" s="1">
        <v>41141</v>
      </c>
      <c r="B1855">
        <v>2294.9</v>
      </c>
      <c r="C1855">
        <v>2307.41</v>
      </c>
      <c r="D1855">
        <v>2279.9499999999998</v>
      </c>
      <c r="E1855" s="2">
        <v>2301.79</v>
      </c>
      <c r="F1855" s="16">
        <v>27174817792</v>
      </c>
      <c r="G1855" s="3">
        <f t="shared" si="280"/>
        <v>-5.0529937583208007E-3</v>
      </c>
      <c r="H1855" s="3">
        <f>1-E1855/MAX(E$2:E1855)</f>
        <v>0.60835261689239772</v>
      </c>
      <c r="I1855" s="2">
        <f t="shared" si="283"/>
        <v>2311.6466666666665</v>
      </c>
      <c r="J1855" s="2">
        <f t="shared" si="286"/>
        <v>2329.2516666666666</v>
      </c>
      <c r="K1855" s="2">
        <f t="shared" si="287"/>
        <v>2358.7474999999999</v>
      </c>
      <c r="L1855" s="2">
        <f t="shared" si="288"/>
        <v>2362.6008333333334</v>
      </c>
      <c r="M1855" s="2">
        <f t="shared" si="289"/>
        <v>2419.2929166666659</v>
      </c>
      <c r="N1855" s="2">
        <f t="shared" si="284"/>
        <v>2380.2137499999994</v>
      </c>
      <c r="O1855" s="4" t="str">
        <f t="shared" si="285"/>
        <v>卖</v>
      </c>
      <c r="P1855" s="4" t="str">
        <f t="shared" si="281"/>
        <v/>
      </c>
      <c r="Q1855" s="3">
        <f>IF(O1854="买",E1855/E1854-1,0)-IF(P1855=1,计算结果!B$17,0)</f>
        <v>0</v>
      </c>
      <c r="R1855" s="2">
        <f t="shared" si="282"/>
        <v>5.3936377826583266</v>
      </c>
      <c r="S1855" s="3">
        <f>1-R1855/MAX(R$2:R1855)</f>
        <v>0.16254960694927523</v>
      </c>
    </row>
    <row r="1856" spans="1:19" x14ac:dyDescent="0.15">
      <c r="A1856" s="1">
        <v>41142</v>
      </c>
      <c r="B1856">
        <v>2301.9299999999998</v>
      </c>
      <c r="C1856">
        <v>2327.38</v>
      </c>
      <c r="D1856">
        <v>2296.5500000000002</v>
      </c>
      <c r="E1856" s="2">
        <v>2313.6999999999998</v>
      </c>
      <c r="F1856" s="16">
        <v>34757869568</v>
      </c>
      <c r="G1856" s="3">
        <f t="shared" si="280"/>
        <v>5.174233965739683E-3</v>
      </c>
      <c r="H1856" s="3">
        <f>1-E1856/MAX(E$2:E1856)</f>
        <v>0.60632614170012933</v>
      </c>
      <c r="I1856" s="2">
        <f t="shared" si="283"/>
        <v>2309.6566666666668</v>
      </c>
      <c r="J1856" s="2">
        <f t="shared" si="286"/>
        <v>2322.8799999999997</v>
      </c>
      <c r="K1856" s="2">
        <f t="shared" si="287"/>
        <v>2355.4108333333334</v>
      </c>
      <c r="L1856" s="2">
        <f t="shared" si="288"/>
        <v>2358.407916666667</v>
      </c>
      <c r="M1856" s="2">
        <f t="shared" si="289"/>
        <v>2413.7316666666661</v>
      </c>
      <c r="N1856" s="2">
        <f t="shared" si="284"/>
        <v>2375.850138888889</v>
      </c>
      <c r="O1856" s="4" t="str">
        <f t="shared" si="285"/>
        <v>卖</v>
      </c>
      <c r="P1856" s="4" t="str">
        <f t="shared" si="281"/>
        <v/>
      </c>
      <c r="Q1856" s="3">
        <f>IF(O1855="买",E1856/E1855-1,0)-IF(P1856=1,计算结果!B$17,0)</f>
        <v>0</v>
      </c>
      <c r="R1856" s="2">
        <f t="shared" si="282"/>
        <v>5.3936377826583266</v>
      </c>
      <c r="S1856" s="3">
        <f>1-R1856/MAX(R$2:R1856)</f>
        <v>0.16254960694927523</v>
      </c>
    </row>
    <row r="1857" spans="1:19" x14ac:dyDescent="0.15">
      <c r="A1857" s="1">
        <v>41143</v>
      </c>
      <c r="B1857">
        <v>2315.14</v>
      </c>
      <c r="C1857">
        <v>2317.37</v>
      </c>
      <c r="D1857">
        <v>2285.75</v>
      </c>
      <c r="E1857" s="2">
        <v>2295.59</v>
      </c>
      <c r="F1857" s="16">
        <v>31547518976</v>
      </c>
      <c r="G1857" s="3">
        <f t="shared" si="280"/>
        <v>-7.8272896226820876E-3</v>
      </c>
      <c r="H1857" s="3">
        <f>1-E1857/MAX(E$2:E1857)</f>
        <v>0.60940754100592121</v>
      </c>
      <c r="I1857" s="2">
        <f t="shared" si="283"/>
        <v>2303.6933333333332</v>
      </c>
      <c r="J1857" s="2">
        <f t="shared" si="286"/>
        <v>2312.6416666666669</v>
      </c>
      <c r="K1857" s="2">
        <f t="shared" si="287"/>
        <v>2347.9091666666668</v>
      </c>
      <c r="L1857" s="2">
        <f t="shared" si="288"/>
        <v>2353.0441666666666</v>
      </c>
      <c r="M1857" s="2">
        <f t="shared" si="289"/>
        <v>2408.2143749999991</v>
      </c>
      <c r="N1857" s="2">
        <f t="shared" si="284"/>
        <v>2369.7225694444442</v>
      </c>
      <c r="O1857" s="4" t="str">
        <f t="shared" si="285"/>
        <v>卖</v>
      </c>
      <c r="P1857" s="4" t="str">
        <f t="shared" si="281"/>
        <v/>
      </c>
      <c r="Q1857" s="3">
        <f>IF(O1856="买",E1857/E1856-1,0)-IF(P1857=1,计算结果!B$17,0)</f>
        <v>0</v>
      </c>
      <c r="R1857" s="2">
        <f t="shared" si="282"/>
        <v>5.3936377826583266</v>
      </c>
      <c r="S1857" s="3">
        <f>1-R1857/MAX(R$2:R1857)</f>
        <v>0.16254960694927523</v>
      </c>
    </row>
    <row r="1858" spans="1:19" x14ac:dyDescent="0.15">
      <c r="A1858" s="1">
        <v>41144</v>
      </c>
      <c r="B1858">
        <v>2298.1799999999998</v>
      </c>
      <c r="C1858">
        <v>2311.65</v>
      </c>
      <c r="D1858">
        <v>2285.37</v>
      </c>
      <c r="E1858" s="2">
        <v>2302.1999999999998</v>
      </c>
      <c r="F1858" s="16">
        <v>33789603840</v>
      </c>
      <c r="G1858" s="3">
        <f t="shared" si="280"/>
        <v>2.8794340452780176E-3</v>
      </c>
      <c r="H1858" s="3">
        <f>1-E1858/MAX(E$2:E1858)</f>
        <v>0.60828285578166474</v>
      </c>
      <c r="I1858" s="2">
        <f t="shared" si="283"/>
        <v>2303.83</v>
      </c>
      <c r="J1858" s="2">
        <f t="shared" si="286"/>
        <v>2307.7383333333332</v>
      </c>
      <c r="K1858" s="2">
        <f t="shared" si="287"/>
        <v>2340.686666666667</v>
      </c>
      <c r="L1858" s="2">
        <f t="shared" si="288"/>
        <v>2349.0333333333333</v>
      </c>
      <c r="M1858" s="2">
        <f t="shared" si="289"/>
        <v>2402.6758333333323</v>
      </c>
      <c r="N1858" s="2">
        <f t="shared" si="284"/>
        <v>2364.1319444444439</v>
      </c>
      <c r="O1858" s="4" t="str">
        <f t="shared" si="285"/>
        <v>卖</v>
      </c>
      <c r="P1858" s="4" t="str">
        <f t="shared" si="281"/>
        <v/>
      </c>
      <c r="Q1858" s="3">
        <f>IF(O1857="买",E1858/E1857-1,0)-IF(P1858=1,计算结果!B$17,0)</f>
        <v>0</v>
      </c>
      <c r="R1858" s="2">
        <f t="shared" si="282"/>
        <v>5.3936377826583266</v>
      </c>
      <c r="S1858" s="3">
        <f>1-R1858/MAX(R$2:R1858)</f>
        <v>0.16254960694927523</v>
      </c>
    </row>
    <row r="1859" spans="1:19" x14ac:dyDescent="0.15">
      <c r="A1859" s="1">
        <v>41145</v>
      </c>
      <c r="B1859">
        <v>2295.6799999999998</v>
      </c>
      <c r="C1859">
        <v>2299.3000000000002</v>
      </c>
      <c r="D1859">
        <v>2274.5700000000002</v>
      </c>
      <c r="E1859" s="2">
        <v>2275.6799999999998</v>
      </c>
      <c r="F1859" s="16">
        <v>32986337280</v>
      </c>
      <c r="G1859" s="3">
        <f t="shared" ref="G1859:G1922" si="290">E1859/E1858-1</f>
        <v>-1.1519416210581168E-2</v>
      </c>
      <c r="H1859" s="3">
        <f>1-E1859/MAX(E$2:E1859)</f>
        <v>0.61279520860273595</v>
      </c>
      <c r="I1859" s="2">
        <f t="shared" si="283"/>
        <v>2291.1566666666663</v>
      </c>
      <c r="J1859" s="2">
        <f t="shared" si="286"/>
        <v>2300.4066666666672</v>
      </c>
      <c r="K1859" s="2">
        <f t="shared" si="287"/>
        <v>2331.1775000000002</v>
      </c>
      <c r="L1859" s="2">
        <f t="shared" si="288"/>
        <v>2345.2937499999998</v>
      </c>
      <c r="M1859" s="2">
        <f t="shared" si="289"/>
        <v>2396.3106249999987</v>
      </c>
      <c r="N1859" s="2">
        <f t="shared" si="284"/>
        <v>2357.5939583333329</v>
      </c>
      <c r="O1859" s="4" t="str">
        <f t="shared" si="285"/>
        <v>卖</v>
      </c>
      <c r="P1859" s="4" t="str">
        <f t="shared" si="281"/>
        <v/>
      </c>
      <c r="Q1859" s="3">
        <f>IF(O1858="买",E1859/E1858-1,0)-IF(P1859=1,计算结果!B$17,0)</f>
        <v>0</v>
      </c>
      <c r="R1859" s="2">
        <f t="shared" si="282"/>
        <v>5.3936377826583266</v>
      </c>
      <c r="S1859" s="3">
        <f>1-R1859/MAX(R$2:R1859)</f>
        <v>0.16254960694927523</v>
      </c>
    </row>
    <row r="1860" spans="1:19" x14ac:dyDescent="0.15">
      <c r="A1860" s="1">
        <v>41148</v>
      </c>
      <c r="B1860">
        <v>2268.4899999999998</v>
      </c>
      <c r="C1860">
        <v>2268.4899999999998</v>
      </c>
      <c r="D1860">
        <v>2228.15</v>
      </c>
      <c r="E1860" s="2">
        <v>2228.1999999999998</v>
      </c>
      <c r="F1860" s="16">
        <v>35384156160</v>
      </c>
      <c r="G1860" s="3">
        <f t="shared" si="290"/>
        <v>-2.086409336989381E-2</v>
      </c>
      <c r="H1860" s="3">
        <f>1-E1860/MAX(E$2:E1860)</f>
        <v>0.6208738855237188</v>
      </c>
      <c r="I1860" s="2">
        <f t="shared" si="283"/>
        <v>2268.6933333333332</v>
      </c>
      <c r="J1860" s="2">
        <f t="shared" si="286"/>
        <v>2286.1933333333332</v>
      </c>
      <c r="K1860" s="2">
        <f t="shared" si="287"/>
        <v>2315.8858333333333</v>
      </c>
      <c r="L1860" s="2">
        <f t="shared" si="288"/>
        <v>2339.1358333333333</v>
      </c>
      <c r="M1860" s="2">
        <f t="shared" si="289"/>
        <v>2389.4268749999987</v>
      </c>
      <c r="N1860" s="2">
        <f t="shared" si="284"/>
        <v>2348.1495138888881</v>
      </c>
      <c r="O1860" s="4" t="str">
        <f t="shared" si="285"/>
        <v>卖</v>
      </c>
      <c r="P1860" s="4" t="str">
        <f t="shared" ref="P1860:P1923" si="291">IF(O1859&lt;&gt;O1860,1,"")</f>
        <v/>
      </c>
      <c r="Q1860" s="3">
        <f>IF(O1859="买",E1860/E1859-1,0)-IF(P1860=1,计算结果!B$17,0)</f>
        <v>0</v>
      </c>
      <c r="R1860" s="2">
        <f t="shared" ref="R1860:R1923" si="292">IFERROR(R1859*(1+Q1860),R1859)</f>
        <v>5.3936377826583266</v>
      </c>
      <c r="S1860" s="3">
        <f>1-R1860/MAX(R$2:R1860)</f>
        <v>0.16254960694927523</v>
      </c>
    </row>
    <row r="1861" spans="1:19" x14ac:dyDescent="0.15">
      <c r="A1861" s="1">
        <v>41149</v>
      </c>
      <c r="B1861">
        <v>2226.9</v>
      </c>
      <c r="C1861">
        <v>2250.6</v>
      </c>
      <c r="D1861">
        <v>2222</v>
      </c>
      <c r="E1861" s="2">
        <v>2238.41</v>
      </c>
      <c r="F1861" s="16">
        <v>30331076608</v>
      </c>
      <c r="G1861" s="3">
        <f t="shared" si="290"/>
        <v>4.5821739520690574E-3</v>
      </c>
      <c r="H1861" s="3">
        <f>1-E1861/MAX(E$2:E1861)</f>
        <v>0.61913666371741649</v>
      </c>
      <c r="I1861" s="2">
        <f t="shared" ref="I1861:I1924" si="293">AVERAGE(E1859:E1861)</f>
        <v>2247.4299999999998</v>
      </c>
      <c r="J1861" s="2">
        <f t="shared" si="286"/>
        <v>2275.6299999999997</v>
      </c>
      <c r="K1861" s="2">
        <f t="shared" si="287"/>
        <v>2302.4408333333336</v>
      </c>
      <c r="L1861" s="2">
        <f t="shared" si="288"/>
        <v>2334.0662499999999</v>
      </c>
      <c r="M1861" s="2">
        <f t="shared" si="289"/>
        <v>2382.8810416666661</v>
      </c>
      <c r="N1861" s="2">
        <f t="shared" ref="N1861:N1924" si="294">IFERROR(AVERAGE(K1861:M1861),"")</f>
        <v>2339.7960416666665</v>
      </c>
      <c r="O1861" s="4" t="str">
        <f t="shared" ref="O1861:O1924" si="295">IF(E1861&gt;N1861,"买","卖")</f>
        <v>卖</v>
      </c>
      <c r="P1861" s="4" t="str">
        <f t="shared" si="291"/>
        <v/>
      </c>
      <c r="Q1861" s="3">
        <f>IF(O1860="买",E1861/E1860-1,0)-IF(P1861=1,计算结果!B$17,0)</f>
        <v>0</v>
      </c>
      <c r="R1861" s="2">
        <f t="shared" si="292"/>
        <v>5.3936377826583266</v>
      </c>
      <c r="S1861" s="3">
        <f>1-R1861/MAX(R$2:R1861)</f>
        <v>0.16254960694927523</v>
      </c>
    </row>
    <row r="1862" spans="1:19" x14ac:dyDescent="0.15">
      <c r="A1862" s="1">
        <v>41150</v>
      </c>
      <c r="B1862">
        <v>2230.1999999999998</v>
      </c>
      <c r="C1862">
        <v>2240.11</v>
      </c>
      <c r="D1862">
        <v>2214.4299999999998</v>
      </c>
      <c r="E1862" s="2">
        <v>2214.81</v>
      </c>
      <c r="F1862" s="16">
        <v>27396186112</v>
      </c>
      <c r="G1862" s="3">
        <f t="shared" si="290"/>
        <v>-1.0543198073632576E-2</v>
      </c>
      <c r="H1862" s="3">
        <f>1-E1862/MAX(E$2:E1862)</f>
        <v>0.62315218131082828</v>
      </c>
      <c r="I1862" s="2">
        <f t="shared" si="293"/>
        <v>2227.14</v>
      </c>
      <c r="J1862" s="2">
        <f t="shared" si="286"/>
        <v>2259.1483333333331</v>
      </c>
      <c r="K1862" s="2">
        <f t="shared" si="287"/>
        <v>2291.0141666666668</v>
      </c>
      <c r="L1862" s="2">
        <f t="shared" si="288"/>
        <v>2328.5379166666662</v>
      </c>
      <c r="M1862" s="2">
        <f t="shared" si="289"/>
        <v>2376.6856249999987</v>
      </c>
      <c r="N1862" s="2">
        <f t="shared" si="294"/>
        <v>2332.0792361111107</v>
      </c>
      <c r="O1862" s="4" t="str">
        <f t="shared" si="295"/>
        <v>卖</v>
      </c>
      <c r="P1862" s="4" t="str">
        <f t="shared" si="291"/>
        <v/>
      </c>
      <c r="Q1862" s="3">
        <f>IF(O1861="买",E1862/E1861-1,0)-IF(P1862=1,计算结果!B$17,0)</f>
        <v>0</v>
      </c>
      <c r="R1862" s="2">
        <f t="shared" si="292"/>
        <v>5.3936377826583266</v>
      </c>
      <c r="S1862" s="3">
        <f>1-R1862/MAX(R$2:R1862)</f>
        <v>0.16254960694927523</v>
      </c>
    </row>
    <row r="1863" spans="1:19" x14ac:dyDescent="0.15">
      <c r="A1863" s="1">
        <v>41151</v>
      </c>
      <c r="B1863">
        <v>2204.5100000000002</v>
      </c>
      <c r="C1863">
        <v>2223.1999999999998</v>
      </c>
      <c r="D1863">
        <v>2188.7199999999998</v>
      </c>
      <c r="E1863" s="2">
        <v>2211.37</v>
      </c>
      <c r="F1863" s="16">
        <v>33867206656</v>
      </c>
      <c r="G1863" s="3">
        <f t="shared" si="290"/>
        <v>-1.5531806340047805E-3</v>
      </c>
      <c r="H1863" s="3">
        <f>1-E1863/MAX(E$2:E1863)</f>
        <v>0.62373749404478329</v>
      </c>
      <c r="I1863" s="2">
        <f t="shared" si="293"/>
        <v>2221.5299999999997</v>
      </c>
      <c r="J1863" s="2">
        <f t="shared" si="286"/>
        <v>2245.1116666666662</v>
      </c>
      <c r="K1863" s="2">
        <f t="shared" si="287"/>
        <v>2278.876666666667</v>
      </c>
      <c r="L1863" s="2">
        <f t="shared" si="288"/>
        <v>2322.7987499999995</v>
      </c>
      <c r="M1863" s="2">
        <f t="shared" si="289"/>
        <v>2371.5783333333325</v>
      </c>
      <c r="N1863" s="2">
        <f t="shared" si="294"/>
        <v>2324.4179166666668</v>
      </c>
      <c r="O1863" s="4" t="str">
        <f t="shared" si="295"/>
        <v>卖</v>
      </c>
      <c r="P1863" s="4" t="str">
        <f t="shared" si="291"/>
        <v/>
      </c>
      <c r="Q1863" s="3">
        <f>IF(O1862="买",E1863/E1862-1,0)-IF(P1863=1,计算结果!B$17,0)</f>
        <v>0</v>
      </c>
      <c r="R1863" s="2">
        <f t="shared" si="292"/>
        <v>5.3936377826583266</v>
      </c>
      <c r="S1863" s="3">
        <f>1-R1863/MAX(R$2:R1863)</f>
        <v>0.16254960694927523</v>
      </c>
    </row>
    <row r="1864" spans="1:19" x14ac:dyDescent="0.15">
      <c r="A1864" s="1">
        <v>41152</v>
      </c>
      <c r="B1864">
        <v>2205.5700000000002</v>
      </c>
      <c r="C1864">
        <v>2218.87</v>
      </c>
      <c r="D1864">
        <v>2203.12</v>
      </c>
      <c r="E1864" s="2">
        <v>2204.87</v>
      </c>
      <c r="F1864" s="16">
        <v>23340890112</v>
      </c>
      <c r="G1864" s="3">
        <f t="shared" si="290"/>
        <v>-2.9393543369042874E-3</v>
      </c>
      <c r="H1864" s="3">
        <f>1-E1864/MAX(E$2:E1864)</f>
        <v>0.62484346287347714</v>
      </c>
      <c r="I1864" s="2">
        <f t="shared" si="293"/>
        <v>2210.35</v>
      </c>
      <c r="J1864" s="2">
        <f t="shared" ref="J1864:J1927" si="296">AVERAGE(E1859:E1864)</f>
        <v>2228.8899999999994</v>
      </c>
      <c r="K1864" s="2">
        <f t="shared" si="287"/>
        <v>2268.3141666666666</v>
      </c>
      <c r="L1864" s="2">
        <f t="shared" si="288"/>
        <v>2317.34375</v>
      </c>
      <c r="M1864" s="2">
        <f t="shared" si="289"/>
        <v>2366.3689583333321</v>
      </c>
      <c r="N1864" s="2">
        <f t="shared" si="294"/>
        <v>2317.3422916666664</v>
      </c>
      <c r="O1864" s="4" t="str">
        <f t="shared" si="295"/>
        <v>卖</v>
      </c>
      <c r="P1864" s="4" t="str">
        <f t="shared" si="291"/>
        <v/>
      </c>
      <c r="Q1864" s="3">
        <f>IF(O1863="买",E1864/E1863-1,0)-IF(P1864=1,计算结果!B$17,0)</f>
        <v>0</v>
      </c>
      <c r="R1864" s="2">
        <f t="shared" si="292"/>
        <v>5.3936377826583266</v>
      </c>
      <c r="S1864" s="3">
        <f>1-R1864/MAX(R$2:R1864)</f>
        <v>0.16254960694927523</v>
      </c>
    </row>
    <row r="1865" spans="1:19" x14ac:dyDescent="0.15">
      <c r="A1865" s="1">
        <v>41155</v>
      </c>
      <c r="B1865">
        <v>2201.12</v>
      </c>
      <c r="C1865">
        <v>2236.56</v>
      </c>
      <c r="D1865">
        <v>2197.71</v>
      </c>
      <c r="E1865" s="2">
        <v>2228.37</v>
      </c>
      <c r="F1865" s="16">
        <v>35299176448</v>
      </c>
      <c r="G1865" s="3">
        <f t="shared" si="290"/>
        <v>1.0658224747944312E-2</v>
      </c>
      <c r="H1865" s="3">
        <f>1-E1865/MAX(E$2:E1865)</f>
        <v>0.62084496018512225</v>
      </c>
      <c r="I1865" s="2">
        <f t="shared" si="293"/>
        <v>2214.87</v>
      </c>
      <c r="J1865" s="2">
        <f t="shared" si="296"/>
        <v>2221.0049999999997</v>
      </c>
      <c r="K1865" s="2">
        <f t="shared" si="287"/>
        <v>2260.7058333333334</v>
      </c>
      <c r="L1865" s="2">
        <f t="shared" si="288"/>
        <v>2312.9874999999997</v>
      </c>
      <c r="M1865" s="2">
        <f t="shared" si="289"/>
        <v>2361.8099999999986</v>
      </c>
      <c r="N1865" s="2">
        <f t="shared" si="294"/>
        <v>2311.8344444444438</v>
      </c>
      <c r="O1865" s="4" t="str">
        <f t="shared" si="295"/>
        <v>卖</v>
      </c>
      <c r="P1865" s="4" t="str">
        <f t="shared" si="291"/>
        <v/>
      </c>
      <c r="Q1865" s="3">
        <f>IF(O1864="买",E1865/E1864-1,0)-IF(P1865=1,计算结果!B$17,0)</f>
        <v>0</v>
      </c>
      <c r="R1865" s="2">
        <f t="shared" si="292"/>
        <v>5.3936377826583266</v>
      </c>
      <c r="S1865" s="3">
        <f>1-R1865/MAX(R$2:R1865)</f>
        <v>0.16254960694927523</v>
      </c>
    </row>
    <row r="1866" spans="1:19" x14ac:dyDescent="0.15">
      <c r="A1866" s="1">
        <v>41156</v>
      </c>
      <c r="B1866">
        <v>2231.7199999999998</v>
      </c>
      <c r="C1866">
        <v>2234.88</v>
      </c>
      <c r="D1866">
        <v>2199.5100000000002</v>
      </c>
      <c r="E1866" s="2">
        <v>2204.41</v>
      </c>
      <c r="F1866" s="16">
        <v>33220204544</v>
      </c>
      <c r="G1866" s="3">
        <f t="shared" si="290"/>
        <v>-1.0752253889614427E-2</v>
      </c>
      <c r="H1866" s="3">
        <f>1-E1866/MAX(E$2:E1866)</f>
        <v>0.62492173143673857</v>
      </c>
      <c r="I1866" s="2">
        <f t="shared" si="293"/>
        <v>2212.5499999999997</v>
      </c>
      <c r="J1866" s="2">
        <f t="shared" si="296"/>
        <v>2217.0399999999995</v>
      </c>
      <c r="K1866" s="2">
        <f t="shared" si="287"/>
        <v>2251.6166666666663</v>
      </c>
      <c r="L1866" s="2">
        <f t="shared" si="288"/>
        <v>2306.560833333333</v>
      </c>
      <c r="M1866" s="2">
        <f t="shared" si="289"/>
        <v>2357.1991666666654</v>
      </c>
      <c r="N1866" s="2">
        <f t="shared" si="294"/>
        <v>2305.1255555555549</v>
      </c>
      <c r="O1866" s="4" t="str">
        <f t="shared" si="295"/>
        <v>卖</v>
      </c>
      <c r="P1866" s="4" t="str">
        <f t="shared" si="291"/>
        <v/>
      </c>
      <c r="Q1866" s="3">
        <f>IF(O1865="买",E1866/E1865-1,0)-IF(P1866=1,计算结果!B$17,0)</f>
        <v>0</v>
      </c>
      <c r="R1866" s="2">
        <f t="shared" si="292"/>
        <v>5.3936377826583266</v>
      </c>
      <c r="S1866" s="3">
        <f>1-R1866/MAX(R$2:R1866)</f>
        <v>0.16254960694927523</v>
      </c>
    </row>
    <row r="1867" spans="1:19" x14ac:dyDescent="0.15">
      <c r="A1867" s="1">
        <v>41157</v>
      </c>
      <c r="B1867">
        <v>2199.7399999999998</v>
      </c>
      <c r="C1867">
        <v>2209.54</v>
      </c>
      <c r="D1867">
        <v>2186.96</v>
      </c>
      <c r="E1867" s="2">
        <v>2199.88</v>
      </c>
      <c r="F1867" s="16">
        <v>30445168640</v>
      </c>
      <c r="G1867" s="3">
        <f t="shared" si="290"/>
        <v>-2.0549716250605199E-3</v>
      </c>
      <c r="H1867" s="3">
        <f>1-E1867/MAX(E$2:E1867)</f>
        <v>0.62569250663581299</v>
      </c>
      <c r="I1867" s="2">
        <f t="shared" si="293"/>
        <v>2210.8866666666668</v>
      </c>
      <c r="J1867" s="2">
        <f t="shared" si="296"/>
        <v>2210.6183333333333</v>
      </c>
      <c r="K1867" s="2">
        <f t="shared" si="287"/>
        <v>2243.1241666666665</v>
      </c>
      <c r="L1867" s="2">
        <f t="shared" si="288"/>
        <v>2300.9358333333325</v>
      </c>
      <c r="M1867" s="2">
        <f t="shared" si="289"/>
        <v>2351.7464583333322</v>
      </c>
      <c r="N1867" s="2">
        <f t="shared" si="294"/>
        <v>2298.6021527777771</v>
      </c>
      <c r="O1867" s="4" t="str">
        <f t="shared" si="295"/>
        <v>卖</v>
      </c>
      <c r="P1867" s="4" t="str">
        <f t="shared" si="291"/>
        <v/>
      </c>
      <c r="Q1867" s="3">
        <f>IF(O1866="买",E1867/E1866-1,0)-IF(P1867=1,计算结果!B$17,0)</f>
        <v>0</v>
      </c>
      <c r="R1867" s="2">
        <f t="shared" si="292"/>
        <v>5.3936377826583266</v>
      </c>
      <c r="S1867" s="3">
        <f>1-R1867/MAX(R$2:R1867)</f>
        <v>0.16254960694927523</v>
      </c>
    </row>
    <row r="1868" spans="1:19" x14ac:dyDescent="0.15">
      <c r="A1868" s="1">
        <v>41158</v>
      </c>
      <c r="B1868">
        <v>2204.44</v>
      </c>
      <c r="C1868">
        <v>2218.6799999999998</v>
      </c>
      <c r="D1868">
        <v>2199.86</v>
      </c>
      <c r="E1868" s="2">
        <v>2217.8200000000002</v>
      </c>
      <c r="F1868" s="16">
        <v>26873315328</v>
      </c>
      <c r="G1868" s="3">
        <f t="shared" si="290"/>
        <v>8.1549902721966827E-3</v>
      </c>
      <c r="H1868" s="3">
        <f>1-E1868/MAX(E$2:E1868)</f>
        <v>0.62264003266861767</v>
      </c>
      <c r="I1868" s="2">
        <f t="shared" si="293"/>
        <v>2207.3700000000003</v>
      </c>
      <c r="J1868" s="2">
        <f t="shared" si="296"/>
        <v>2211.1200000000003</v>
      </c>
      <c r="K1868" s="2">
        <f t="shared" si="287"/>
        <v>2235.1341666666663</v>
      </c>
      <c r="L1868" s="2">
        <f t="shared" si="288"/>
        <v>2295.2724999999996</v>
      </c>
      <c r="M1868" s="2">
        <f t="shared" si="289"/>
        <v>2346.5918749999992</v>
      </c>
      <c r="N1868" s="2">
        <f t="shared" si="294"/>
        <v>2292.3328472222215</v>
      </c>
      <c r="O1868" s="4" t="str">
        <f t="shared" si="295"/>
        <v>卖</v>
      </c>
      <c r="P1868" s="4" t="str">
        <f t="shared" si="291"/>
        <v/>
      </c>
      <c r="Q1868" s="3">
        <f>IF(O1867="买",E1868/E1867-1,0)-IF(P1868=1,计算结果!B$17,0)</f>
        <v>0</v>
      </c>
      <c r="R1868" s="2">
        <f t="shared" si="292"/>
        <v>5.3936377826583266</v>
      </c>
      <c r="S1868" s="3">
        <f>1-R1868/MAX(R$2:R1868)</f>
        <v>0.16254960694927523</v>
      </c>
    </row>
    <row r="1869" spans="1:19" x14ac:dyDescent="0.15">
      <c r="A1869" s="1">
        <v>41159</v>
      </c>
      <c r="B1869">
        <v>2233.91</v>
      </c>
      <c r="C1869">
        <v>2341.52</v>
      </c>
      <c r="D1869">
        <v>2233.91</v>
      </c>
      <c r="E1869" s="2">
        <v>2317.1799999999998</v>
      </c>
      <c r="F1869" s="16">
        <v>84302249984</v>
      </c>
      <c r="G1869" s="3">
        <f t="shared" si="290"/>
        <v>4.4800750286317026E-2</v>
      </c>
      <c r="H1869" s="3">
        <f>1-E1869/MAX(E$2:E1869)</f>
        <v>0.60573402300415169</v>
      </c>
      <c r="I1869" s="2">
        <f t="shared" si="293"/>
        <v>2244.9600000000005</v>
      </c>
      <c r="J1869" s="2">
        <f t="shared" si="296"/>
        <v>2228.7549999999997</v>
      </c>
      <c r="K1869" s="2">
        <f t="shared" si="287"/>
        <v>2236.9333333333329</v>
      </c>
      <c r="L1869" s="2">
        <f t="shared" si="288"/>
        <v>2292.4212499999999</v>
      </c>
      <c r="M1869" s="2">
        <f t="shared" si="289"/>
        <v>2343.4347916666657</v>
      </c>
      <c r="N1869" s="2">
        <f t="shared" si="294"/>
        <v>2290.929791666666</v>
      </c>
      <c r="O1869" s="4" t="str">
        <f t="shared" si="295"/>
        <v>买</v>
      </c>
      <c r="P1869" s="4">
        <f t="shared" si="291"/>
        <v>1</v>
      </c>
      <c r="Q1869" s="3">
        <f>IF(O1868="买",E1869/E1868-1,0)-IF(P1869=1,计算结果!B$17,0)</f>
        <v>0</v>
      </c>
      <c r="R1869" s="2">
        <f t="shared" si="292"/>
        <v>5.3936377826583266</v>
      </c>
      <c r="S1869" s="3">
        <f>1-R1869/MAX(R$2:R1869)</f>
        <v>0.16254960694927523</v>
      </c>
    </row>
    <row r="1870" spans="1:19" x14ac:dyDescent="0.15">
      <c r="A1870" s="1">
        <v>41162</v>
      </c>
      <c r="B1870">
        <v>2320.56</v>
      </c>
      <c r="C1870">
        <v>2334.5</v>
      </c>
      <c r="D1870">
        <v>2313.5700000000002</v>
      </c>
      <c r="E1870" s="2">
        <v>2326.67</v>
      </c>
      <c r="F1870" s="16">
        <v>63252037632</v>
      </c>
      <c r="G1870" s="3">
        <f t="shared" si="290"/>
        <v>4.0954953866338961E-3</v>
      </c>
      <c r="H1870" s="3">
        <f>1-E1870/MAX(E$2:E1870)</f>
        <v>0.60411930851425844</v>
      </c>
      <c r="I1870" s="2">
        <f t="shared" si="293"/>
        <v>2287.2233333333334</v>
      </c>
      <c r="J1870" s="2">
        <f t="shared" si="296"/>
        <v>2249.0549999999998</v>
      </c>
      <c r="K1870" s="2">
        <f t="shared" ref="K1870:K1933" si="297">AVERAGE(E1859:E1870)</f>
        <v>2238.9724999999999</v>
      </c>
      <c r="L1870" s="2">
        <f t="shared" si="288"/>
        <v>2289.8295833333336</v>
      </c>
      <c r="M1870" s="2">
        <f t="shared" si="289"/>
        <v>2340.5545833333322</v>
      </c>
      <c r="N1870" s="2">
        <f t="shared" si="294"/>
        <v>2289.7855555555557</v>
      </c>
      <c r="O1870" s="4" t="str">
        <f t="shared" si="295"/>
        <v>买</v>
      </c>
      <c r="P1870" s="4" t="str">
        <f t="shared" si="291"/>
        <v/>
      </c>
      <c r="Q1870" s="3">
        <f>IF(O1869="买",E1870/E1869-1,0)-IF(P1870=1,计算结果!B$17,0)</f>
        <v>4.0954953866338961E-3</v>
      </c>
      <c r="R1870" s="2">
        <f t="shared" si="292"/>
        <v>5.4157274013143777</v>
      </c>
      <c r="S1870" s="3">
        <f>1-R1870/MAX(R$2:R1870)</f>
        <v>0.15911983272800123</v>
      </c>
    </row>
    <row r="1871" spans="1:19" x14ac:dyDescent="0.15">
      <c r="A1871" s="1">
        <v>41163</v>
      </c>
      <c r="B1871">
        <v>2316.5300000000002</v>
      </c>
      <c r="C1871">
        <v>2316.5300000000002</v>
      </c>
      <c r="D1871">
        <v>2294.8200000000002</v>
      </c>
      <c r="E1871" s="2">
        <v>2311.89</v>
      </c>
      <c r="F1871" s="16">
        <v>43389767680</v>
      </c>
      <c r="G1871" s="3">
        <f t="shared" si="290"/>
        <v>-6.3524264291885402E-3</v>
      </c>
      <c r="H1871" s="3">
        <f>1-E1871/MAX(E$2:E1871)</f>
        <v>0.60663411148165802</v>
      </c>
      <c r="I1871" s="2">
        <f t="shared" si="293"/>
        <v>2318.58</v>
      </c>
      <c r="J1871" s="2">
        <f t="shared" si="296"/>
        <v>2262.9749999999999</v>
      </c>
      <c r="K1871" s="2">
        <f t="shared" si="297"/>
        <v>2241.9899999999998</v>
      </c>
      <c r="L1871" s="2">
        <f t="shared" si="288"/>
        <v>2286.5837500000002</v>
      </c>
      <c r="M1871" s="2">
        <f t="shared" si="289"/>
        <v>2338.0862499999989</v>
      </c>
      <c r="N1871" s="2">
        <f t="shared" si="294"/>
        <v>2288.8866666666659</v>
      </c>
      <c r="O1871" s="4" t="str">
        <f t="shared" si="295"/>
        <v>买</v>
      </c>
      <c r="P1871" s="4" t="str">
        <f t="shared" si="291"/>
        <v/>
      </c>
      <c r="Q1871" s="3">
        <f>IF(O1870="买",E1871/E1870-1,0)-IF(P1871=1,计算结果!B$17,0)</f>
        <v>-6.3524264291885402E-3</v>
      </c>
      <c r="R1871" s="2">
        <f t="shared" si="292"/>
        <v>5.3813243914369879</v>
      </c>
      <c r="S1871" s="3">
        <f>1-R1871/MAX(R$2:R1871)</f>
        <v>0.16446146212636037</v>
      </c>
    </row>
    <row r="1872" spans="1:19" x14ac:dyDescent="0.15">
      <c r="A1872" s="1">
        <v>41164</v>
      </c>
      <c r="B1872">
        <v>2325.9299999999998</v>
      </c>
      <c r="C1872">
        <v>2337.1999999999998</v>
      </c>
      <c r="D1872">
        <v>2298.3000000000002</v>
      </c>
      <c r="E1872" s="2">
        <v>2320.0700000000002</v>
      </c>
      <c r="F1872" s="16">
        <v>46485176320</v>
      </c>
      <c r="G1872" s="3">
        <f t="shared" si="290"/>
        <v>3.5382306251596773E-3</v>
      </c>
      <c r="H1872" s="3">
        <f>1-E1872/MAX(E$2:E1872)</f>
        <v>0.60524229224800918</v>
      </c>
      <c r="I1872" s="2">
        <f t="shared" si="293"/>
        <v>2319.5433333333331</v>
      </c>
      <c r="J1872" s="2">
        <f t="shared" si="296"/>
        <v>2282.2516666666666</v>
      </c>
      <c r="K1872" s="2">
        <f t="shared" si="297"/>
        <v>2249.6458333333335</v>
      </c>
      <c r="L1872" s="2">
        <f t="shared" si="288"/>
        <v>2282.7658333333334</v>
      </c>
      <c r="M1872" s="2">
        <f t="shared" si="289"/>
        <v>2334.9083333333324</v>
      </c>
      <c r="N1872" s="2">
        <f t="shared" si="294"/>
        <v>2289.1066666666666</v>
      </c>
      <c r="O1872" s="4" t="str">
        <f t="shared" si="295"/>
        <v>买</v>
      </c>
      <c r="P1872" s="4" t="str">
        <f t="shared" si="291"/>
        <v/>
      </c>
      <c r="Q1872" s="3">
        <f>IF(O1871="买",E1872/E1871-1,0)-IF(P1872=1,计算结果!B$17,0)</f>
        <v>3.5382306251596773E-3</v>
      </c>
      <c r="R1872" s="2">
        <f t="shared" si="292"/>
        <v>5.4003647582026888</v>
      </c>
      <c r="S1872" s="3">
        <f>1-R1872/MAX(R$2:R1872)</f>
        <v>0.1615051340831547</v>
      </c>
    </row>
    <row r="1873" spans="1:19" x14ac:dyDescent="0.15">
      <c r="A1873" s="1">
        <v>41165</v>
      </c>
      <c r="B1873">
        <v>2316.6799999999998</v>
      </c>
      <c r="C1873">
        <v>2325.5300000000002</v>
      </c>
      <c r="D1873">
        <v>2298.37</v>
      </c>
      <c r="E1873" s="2">
        <v>2298.46</v>
      </c>
      <c r="F1873" s="16">
        <v>38023999488</v>
      </c>
      <c r="G1873" s="3">
        <f t="shared" si="290"/>
        <v>-9.3143741352632592E-3</v>
      </c>
      <c r="H1873" s="3">
        <f>1-E1873/MAX(E$2:E1873)</f>
        <v>0.60891921323079012</v>
      </c>
      <c r="I1873" s="2">
        <f t="shared" si="293"/>
        <v>2310.14</v>
      </c>
      <c r="J1873" s="2">
        <f t="shared" si="296"/>
        <v>2298.6816666666668</v>
      </c>
      <c r="K1873" s="2">
        <f t="shared" si="297"/>
        <v>2254.6499999999996</v>
      </c>
      <c r="L1873" s="2">
        <f t="shared" si="288"/>
        <v>2278.5454166666668</v>
      </c>
      <c r="M1873" s="2">
        <f t="shared" si="289"/>
        <v>2332.4587499999993</v>
      </c>
      <c r="N1873" s="2">
        <f t="shared" si="294"/>
        <v>2288.5513888888886</v>
      </c>
      <c r="O1873" s="4" t="str">
        <f t="shared" si="295"/>
        <v>买</v>
      </c>
      <c r="P1873" s="4" t="str">
        <f t="shared" si="291"/>
        <v/>
      </c>
      <c r="Q1873" s="3">
        <f>IF(O1872="买",E1873/E1872-1,0)-IF(P1873=1,计算结果!B$17,0)</f>
        <v>-9.3143741352632592E-3</v>
      </c>
      <c r="R1873" s="2">
        <f t="shared" si="292"/>
        <v>5.3500637403778981</v>
      </c>
      <c r="S1873" s="3">
        <f>1-R1873/MAX(R$2:R1873)</f>
        <v>0.16931518897480169</v>
      </c>
    </row>
    <row r="1874" spans="1:19" x14ac:dyDescent="0.15">
      <c r="A1874" s="1">
        <v>41166</v>
      </c>
      <c r="B1874">
        <v>2324.0100000000002</v>
      </c>
      <c r="C1874">
        <v>2332.42</v>
      </c>
      <c r="D1874">
        <v>2298.83</v>
      </c>
      <c r="E1874" s="2">
        <v>2315.54</v>
      </c>
      <c r="F1874" s="16">
        <v>55438614528</v>
      </c>
      <c r="G1874" s="3">
        <f t="shared" si="290"/>
        <v>7.4310625375251238E-3</v>
      </c>
      <c r="H1874" s="3">
        <f>1-E1874/MAX(E$2:E1874)</f>
        <v>0.60601306744708361</v>
      </c>
      <c r="I1874" s="2">
        <f t="shared" si="293"/>
        <v>2311.356666666667</v>
      </c>
      <c r="J1874" s="2">
        <f t="shared" si="296"/>
        <v>2314.9683333333337</v>
      </c>
      <c r="K1874" s="2">
        <f t="shared" si="297"/>
        <v>2263.0441666666666</v>
      </c>
      <c r="L1874" s="2">
        <f t="shared" si="288"/>
        <v>2277.0291666666667</v>
      </c>
      <c r="M1874" s="2">
        <f t="shared" si="289"/>
        <v>2330.5593749999994</v>
      </c>
      <c r="N1874" s="2">
        <f t="shared" si="294"/>
        <v>2290.2109027777774</v>
      </c>
      <c r="O1874" s="4" t="str">
        <f t="shared" si="295"/>
        <v>买</v>
      </c>
      <c r="P1874" s="4" t="str">
        <f t="shared" si="291"/>
        <v/>
      </c>
      <c r="Q1874" s="3">
        <f>IF(O1873="买",E1874/E1873-1,0)-IF(P1874=1,计算结果!B$17,0)</f>
        <v>7.4310625375251238E-3</v>
      </c>
      <c r="R1874" s="2">
        <f t="shared" si="292"/>
        <v>5.3898203986123923</v>
      </c>
      <c r="S1874" s="3">
        <f>1-R1874/MAX(R$2:R1874)</f>
        <v>0.16314231819510117</v>
      </c>
    </row>
    <row r="1875" spans="1:19" x14ac:dyDescent="0.15">
      <c r="A1875" s="1">
        <v>41169</v>
      </c>
      <c r="B1875">
        <v>2312.0500000000002</v>
      </c>
      <c r="C1875">
        <v>2314.9899999999998</v>
      </c>
      <c r="D1875">
        <v>2258.1799999999998</v>
      </c>
      <c r="E1875" s="2">
        <v>2258.71</v>
      </c>
      <c r="F1875" s="16">
        <v>43753168896</v>
      </c>
      <c r="G1875" s="3">
        <f t="shared" si="290"/>
        <v>-2.4542871209307537E-2</v>
      </c>
      <c r="H1875" s="3">
        <f>1-E1875/MAX(E$2:E1875)</f>
        <v>0.61568263799087997</v>
      </c>
      <c r="I1875" s="2">
        <f t="shared" si="293"/>
        <v>2290.9033333333332</v>
      </c>
      <c r="J1875" s="2">
        <f t="shared" si="296"/>
        <v>2305.2233333333334</v>
      </c>
      <c r="K1875" s="2">
        <f t="shared" si="297"/>
        <v>2266.9891666666667</v>
      </c>
      <c r="L1875" s="2">
        <f t="shared" si="288"/>
        <v>2272.9329166666662</v>
      </c>
      <c r="M1875" s="2">
        <f t="shared" si="289"/>
        <v>2327.0831249999997</v>
      </c>
      <c r="N1875" s="2">
        <f t="shared" si="294"/>
        <v>2289.0017361111109</v>
      </c>
      <c r="O1875" s="4" t="str">
        <f t="shared" si="295"/>
        <v>卖</v>
      </c>
      <c r="P1875" s="4">
        <f t="shared" si="291"/>
        <v>1</v>
      </c>
      <c r="Q1875" s="3">
        <f>IF(O1874="买",E1875/E1874-1,0)-IF(P1875=1,计算结果!B$17,0)</f>
        <v>-2.4542871209307537E-2</v>
      </c>
      <c r="R1875" s="2">
        <f t="shared" si="292"/>
        <v>5.2575387307279495</v>
      </c>
      <c r="S1875" s="3">
        <f>1-R1875/MAX(R$2:R1875)</f>
        <v>0.18368120850015845</v>
      </c>
    </row>
    <row r="1876" spans="1:19" x14ac:dyDescent="0.15">
      <c r="A1876" s="1">
        <v>41170</v>
      </c>
      <c r="B1876">
        <v>2249.4299999999998</v>
      </c>
      <c r="C1876">
        <v>2253.14</v>
      </c>
      <c r="D1876">
        <v>2228.04</v>
      </c>
      <c r="E1876" s="2">
        <v>2235.2399999999998</v>
      </c>
      <c r="F1876" s="16">
        <v>30171496448</v>
      </c>
      <c r="G1876" s="3">
        <f t="shared" si="290"/>
        <v>-1.0390886833635204E-2</v>
      </c>
      <c r="H1876" s="3">
        <f>1-E1876/MAX(E$2:E1876)</f>
        <v>0.61967603620771805</v>
      </c>
      <c r="I1876" s="2">
        <f t="shared" si="293"/>
        <v>2269.83</v>
      </c>
      <c r="J1876" s="2">
        <f t="shared" si="296"/>
        <v>2289.9849999999997</v>
      </c>
      <c r="K1876" s="2">
        <f t="shared" si="297"/>
        <v>2269.52</v>
      </c>
      <c r="L1876" s="2">
        <f t="shared" si="288"/>
        <v>2268.9170833333333</v>
      </c>
      <c r="M1876" s="2">
        <f t="shared" si="289"/>
        <v>2322.6260416666664</v>
      </c>
      <c r="N1876" s="2">
        <f t="shared" si="294"/>
        <v>2287.0210416666664</v>
      </c>
      <c r="O1876" s="4" t="str">
        <f t="shared" si="295"/>
        <v>卖</v>
      </c>
      <c r="P1876" s="4" t="str">
        <f t="shared" si="291"/>
        <v/>
      </c>
      <c r="Q1876" s="3">
        <f>IF(O1875="买",E1876/E1875-1,0)-IF(P1876=1,计算结果!B$17,0)</f>
        <v>0</v>
      </c>
      <c r="R1876" s="2">
        <f t="shared" si="292"/>
        <v>5.2575387307279495</v>
      </c>
      <c r="S1876" s="3">
        <f>1-R1876/MAX(R$2:R1876)</f>
        <v>0.18368120850015845</v>
      </c>
    </row>
    <row r="1877" spans="1:19" x14ac:dyDescent="0.15">
      <c r="A1877" s="1">
        <v>41171</v>
      </c>
      <c r="B1877">
        <v>2237.2199999999998</v>
      </c>
      <c r="C1877">
        <v>2249.2399999999998</v>
      </c>
      <c r="D1877">
        <v>2229.4899999999998</v>
      </c>
      <c r="E1877" s="2">
        <v>2246.2399999999998</v>
      </c>
      <c r="F1877" s="16">
        <v>32607010816</v>
      </c>
      <c r="G1877" s="3">
        <f t="shared" si="290"/>
        <v>4.9211717757378093E-3</v>
      </c>
      <c r="H1877" s="3">
        <f>1-E1877/MAX(E$2:E1877)</f>
        <v>0.61780439665146669</v>
      </c>
      <c r="I1877" s="2">
        <f t="shared" si="293"/>
        <v>2246.73</v>
      </c>
      <c r="J1877" s="2">
        <f t="shared" si="296"/>
        <v>2279.0433333333335</v>
      </c>
      <c r="K1877" s="2">
        <f t="shared" si="297"/>
        <v>2271.0091666666667</v>
      </c>
      <c r="L1877" s="2">
        <f t="shared" si="288"/>
        <v>2265.8574999999996</v>
      </c>
      <c r="M1877" s="2">
        <f t="shared" si="289"/>
        <v>2318.3679166666666</v>
      </c>
      <c r="N1877" s="2">
        <f t="shared" si="294"/>
        <v>2285.0781944444443</v>
      </c>
      <c r="O1877" s="4" t="str">
        <f t="shared" si="295"/>
        <v>卖</v>
      </c>
      <c r="P1877" s="4" t="str">
        <f t="shared" si="291"/>
        <v/>
      </c>
      <c r="Q1877" s="3">
        <f>IF(O1876="买",E1877/E1876-1,0)-IF(P1877=1,计算结果!B$17,0)</f>
        <v>0</v>
      </c>
      <c r="R1877" s="2">
        <f t="shared" si="292"/>
        <v>5.2575387307279495</v>
      </c>
      <c r="S1877" s="3">
        <f>1-R1877/MAX(R$2:R1877)</f>
        <v>0.18368120850015845</v>
      </c>
    </row>
    <row r="1878" spans="1:19" x14ac:dyDescent="0.15">
      <c r="A1878" s="1">
        <v>41172</v>
      </c>
      <c r="B1878">
        <v>2236.19</v>
      </c>
      <c r="C1878">
        <v>2236.19</v>
      </c>
      <c r="D1878">
        <v>2194.2199999999998</v>
      </c>
      <c r="E1878" s="2">
        <v>2195.9499999999998</v>
      </c>
      <c r="F1878" s="16">
        <v>38385856512</v>
      </c>
      <c r="G1878" s="3">
        <f t="shared" si="290"/>
        <v>-2.2388524823705347E-2</v>
      </c>
      <c r="H1878" s="3">
        <f>1-E1878/MAX(E$2:E1878)</f>
        <v>0.62636119240454646</v>
      </c>
      <c r="I1878" s="2">
        <f t="shared" si="293"/>
        <v>2225.81</v>
      </c>
      <c r="J1878" s="2">
        <f t="shared" si="296"/>
        <v>2258.3566666666666</v>
      </c>
      <c r="K1878" s="2">
        <f t="shared" si="297"/>
        <v>2270.3041666666663</v>
      </c>
      <c r="L1878" s="2">
        <f t="shared" si="288"/>
        <v>2260.9604166666663</v>
      </c>
      <c r="M1878" s="2">
        <f t="shared" si="289"/>
        <v>2314.1224999999999</v>
      </c>
      <c r="N1878" s="2">
        <f t="shared" si="294"/>
        <v>2281.7956944444445</v>
      </c>
      <c r="O1878" s="4" t="str">
        <f t="shared" si="295"/>
        <v>卖</v>
      </c>
      <c r="P1878" s="4" t="str">
        <f t="shared" si="291"/>
        <v/>
      </c>
      <c r="Q1878" s="3">
        <f>IF(O1877="买",E1878/E1877-1,0)-IF(P1878=1,计算结果!B$17,0)</f>
        <v>0</v>
      </c>
      <c r="R1878" s="2">
        <f t="shared" si="292"/>
        <v>5.2575387307279495</v>
      </c>
      <c r="S1878" s="3">
        <f>1-R1878/MAX(R$2:R1878)</f>
        <v>0.18368120850015845</v>
      </c>
    </row>
    <row r="1879" spans="1:19" x14ac:dyDescent="0.15">
      <c r="A1879" s="1">
        <v>41173</v>
      </c>
      <c r="B1879">
        <v>2190.33</v>
      </c>
      <c r="C1879">
        <v>2217.4699999999998</v>
      </c>
      <c r="D1879">
        <v>2186.5300000000002</v>
      </c>
      <c r="E1879" s="2">
        <v>2199.06</v>
      </c>
      <c r="F1879" s="16">
        <v>34043367424</v>
      </c>
      <c r="G1879" s="3">
        <f t="shared" si="290"/>
        <v>1.4162435392428563E-3</v>
      </c>
      <c r="H1879" s="3">
        <f>1-E1879/MAX(E$2:E1879)</f>
        <v>0.62583202885727895</v>
      </c>
      <c r="I1879" s="2">
        <f t="shared" si="293"/>
        <v>2213.75</v>
      </c>
      <c r="J1879" s="2">
        <f t="shared" si="296"/>
        <v>2241.79</v>
      </c>
      <c r="K1879" s="2">
        <f t="shared" si="297"/>
        <v>2270.2358333333336</v>
      </c>
      <c r="L1879" s="2">
        <f t="shared" si="288"/>
        <v>2256.6799999999994</v>
      </c>
      <c r="M1879" s="2">
        <f t="shared" si="289"/>
        <v>2309.6404166666666</v>
      </c>
      <c r="N1879" s="2">
        <f t="shared" si="294"/>
        <v>2278.8520833333332</v>
      </c>
      <c r="O1879" s="4" t="str">
        <f t="shared" si="295"/>
        <v>卖</v>
      </c>
      <c r="P1879" s="4" t="str">
        <f t="shared" si="291"/>
        <v/>
      </c>
      <c r="Q1879" s="3">
        <f>IF(O1878="买",E1879/E1878-1,0)-IF(P1879=1,计算结果!B$17,0)</f>
        <v>0</v>
      </c>
      <c r="R1879" s="2">
        <f t="shared" si="292"/>
        <v>5.2575387307279495</v>
      </c>
      <c r="S1879" s="3">
        <f>1-R1879/MAX(R$2:R1879)</f>
        <v>0.18368120850015845</v>
      </c>
    </row>
    <row r="1880" spans="1:19" x14ac:dyDescent="0.15">
      <c r="A1880" s="1">
        <v>41176</v>
      </c>
      <c r="B1880">
        <v>2183.9699999999998</v>
      </c>
      <c r="C1880">
        <v>2225.8000000000002</v>
      </c>
      <c r="D1880">
        <v>2172.88</v>
      </c>
      <c r="E1880" s="2">
        <v>2215.52</v>
      </c>
      <c r="F1880" s="16">
        <v>33608761344</v>
      </c>
      <c r="G1880" s="3">
        <f t="shared" si="290"/>
        <v>7.48501632515719E-3</v>
      </c>
      <c r="H1880" s="3">
        <f>1-E1880/MAX(E$2:E1880)</f>
        <v>0.62303137548492482</v>
      </c>
      <c r="I1880" s="2">
        <f t="shared" si="293"/>
        <v>2203.5100000000002</v>
      </c>
      <c r="J1880" s="2">
        <f t="shared" si="296"/>
        <v>2225.12</v>
      </c>
      <c r="K1880" s="2">
        <f t="shared" si="297"/>
        <v>2270.044166666667</v>
      </c>
      <c r="L1880" s="2">
        <f t="shared" si="288"/>
        <v>2252.5891666666662</v>
      </c>
      <c r="M1880" s="2">
        <f t="shared" si="289"/>
        <v>2305.4985416666673</v>
      </c>
      <c r="N1880" s="2">
        <f t="shared" si="294"/>
        <v>2276.0439583333336</v>
      </c>
      <c r="O1880" s="4" t="str">
        <f t="shared" si="295"/>
        <v>卖</v>
      </c>
      <c r="P1880" s="4" t="str">
        <f t="shared" si="291"/>
        <v/>
      </c>
      <c r="Q1880" s="3">
        <f>IF(O1879="买",E1880/E1879-1,0)-IF(P1880=1,计算结果!B$17,0)</f>
        <v>0</v>
      </c>
      <c r="R1880" s="2">
        <f t="shared" si="292"/>
        <v>5.2575387307279495</v>
      </c>
      <c r="S1880" s="3">
        <f>1-R1880/MAX(R$2:R1880)</f>
        <v>0.18368120850015845</v>
      </c>
    </row>
    <row r="1881" spans="1:19" x14ac:dyDescent="0.15">
      <c r="A1881" s="1">
        <v>41177</v>
      </c>
      <c r="B1881">
        <v>2209.98</v>
      </c>
      <c r="C1881">
        <v>2225.33</v>
      </c>
      <c r="D1881">
        <v>2202.38</v>
      </c>
      <c r="E1881" s="2">
        <v>2210.15</v>
      </c>
      <c r="F1881" s="16">
        <v>26677063680</v>
      </c>
      <c r="G1881" s="3">
        <f t="shared" si="290"/>
        <v>-2.4238102115980986E-3</v>
      </c>
      <c r="H1881" s="3">
        <f>1-E1881/MAX(E$2:E1881)</f>
        <v>0.62394507588647652</v>
      </c>
      <c r="I1881" s="2">
        <f t="shared" si="293"/>
        <v>2208.2433333333333</v>
      </c>
      <c r="J1881" s="2">
        <f t="shared" si="296"/>
        <v>2217.0266666666666</v>
      </c>
      <c r="K1881" s="2">
        <f t="shared" si="297"/>
        <v>2261.1250000000005</v>
      </c>
      <c r="L1881" s="2">
        <f t="shared" si="288"/>
        <v>2249.0291666666658</v>
      </c>
      <c r="M1881" s="2">
        <f t="shared" si="289"/>
        <v>2301.0366666666664</v>
      </c>
      <c r="N1881" s="2">
        <f t="shared" si="294"/>
        <v>2270.3969444444442</v>
      </c>
      <c r="O1881" s="4" t="str">
        <f t="shared" si="295"/>
        <v>卖</v>
      </c>
      <c r="P1881" s="4" t="str">
        <f t="shared" si="291"/>
        <v/>
      </c>
      <c r="Q1881" s="3">
        <f>IF(O1880="买",E1881/E1880-1,0)-IF(P1881=1,计算结果!B$17,0)</f>
        <v>0</v>
      </c>
      <c r="R1881" s="2">
        <f t="shared" si="292"/>
        <v>5.2575387307279495</v>
      </c>
      <c r="S1881" s="3">
        <f>1-R1881/MAX(R$2:R1881)</f>
        <v>0.18368120850015845</v>
      </c>
    </row>
    <row r="1882" spans="1:19" x14ac:dyDescent="0.15">
      <c r="A1882" s="1">
        <v>41178</v>
      </c>
      <c r="B1882">
        <v>2208.91</v>
      </c>
      <c r="C1882">
        <v>2216.8200000000002</v>
      </c>
      <c r="D1882">
        <v>2181.08</v>
      </c>
      <c r="E1882" s="2">
        <v>2184.89</v>
      </c>
      <c r="F1882" s="16">
        <v>24918917120</v>
      </c>
      <c r="G1882" s="3">
        <f t="shared" si="290"/>
        <v>-1.1429088523403519E-2</v>
      </c>
      <c r="H1882" s="3">
        <f>1-E1882/MAX(E$2:E1882)</f>
        <v>0.62824304090383176</v>
      </c>
      <c r="I1882" s="2">
        <f t="shared" si="293"/>
        <v>2203.52</v>
      </c>
      <c r="J1882" s="2">
        <f t="shared" si="296"/>
        <v>2208.6349999999998</v>
      </c>
      <c r="K1882" s="2">
        <f t="shared" si="297"/>
        <v>2249.31</v>
      </c>
      <c r="L1882" s="2">
        <f t="shared" ref="L1882:L1945" si="298">AVERAGE(E1859:E1882)</f>
        <v>2244.1412499999992</v>
      </c>
      <c r="M1882" s="2">
        <f t="shared" si="289"/>
        <v>2296.5872916666667</v>
      </c>
      <c r="N1882" s="2">
        <f t="shared" si="294"/>
        <v>2263.3461805555553</v>
      </c>
      <c r="O1882" s="4" t="str">
        <f t="shared" si="295"/>
        <v>卖</v>
      </c>
      <c r="P1882" s="4" t="str">
        <f t="shared" si="291"/>
        <v/>
      </c>
      <c r="Q1882" s="3">
        <f>IF(O1881="买",E1882/E1881-1,0)-IF(P1882=1,计算结果!B$17,0)</f>
        <v>0</v>
      </c>
      <c r="R1882" s="2">
        <f t="shared" si="292"/>
        <v>5.2575387307279495</v>
      </c>
      <c r="S1882" s="3">
        <f>1-R1882/MAX(R$2:R1882)</f>
        <v>0.18368120850015845</v>
      </c>
    </row>
    <row r="1883" spans="1:19" x14ac:dyDescent="0.15">
      <c r="A1883" s="1">
        <v>41179</v>
      </c>
      <c r="B1883">
        <v>2186</v>
      </c>
      <c r="C1883">
        <v>2266.3000000000002</v>
      </c>
      <c r="D1883">
        <v>2185.77</v>
      </c>
      <c r="E1883" s="2">
        <v>2251.7199999999998</v>
      </c>
      <c r="F1883" s="16">
        <v>48210579456</v>
      </c>
      <c r="G1883" s="3">
        <f t="shared" si="290"/>
        <v>3.0587352223681696E-2</v>
      </c>
      <c r="H1883" s="3">
        <f>1-E1883/MAX(E$2:E1883)</f>
        <v>0.61687197985435249</v>
      </c>
      <c r="I1883" s="2">
        <f t="shared" si="293"/>
        <v>2215.5866666666666</v>
      </c>
      <c r="J1883" s="2">
        <f t="shared" si="296"/>
        <v>2209.5483333333332</v>
      </c>
      <c r="K1883" s="2">
        <f t="shared" si="297"/>
        <v>2244.2958333333336</v>
      </c>
      <c r="L1883" s="2">
        <f t="shared" si="298"/>
        <v>2243.1429166666662</v>
      </c>
      <c r="M1883" s="2">
        <f t="shared" si="289"/>
        <v>2294.2183333333337</v>
      </c>
      <c r="N1883" s="2">
        <f t="shared" si="294"/>
        <v>2260.5523611111112</v>
      </c>
      <c r="O1883" s="4" t="str">
        <f t="shared" si="295"/>
        <v>卖</v>
      </c>
      <c r="P1883" s="4" t="str">
        <f t="shared" si="291"/>
        <v/>
      </c>
      <c r="Q1883" s="3">
        <f>IF(O1882="买",E1883/E1882-1,0)-IF(P1883=1,计算结果!B$17,0)</f>
        <v>0</v>
      </c>
      <c r="R1883" s="2">
        <f t="shared" si="292"/>
        <v>5.2575387307279495</v>
      </c>
      <c r="S1883" s="3">
        <f>1-R1883/MAX(R$2:R1883)</f>
        <v>0.18368120850015845</v>
      </c>
    </row>
    <row r="1884" spans="1:19" x14ac:dyDescent="0.15">
      <c r="A1884" s="1">
        <v>41180</v>
      </c>
      <c r="B1884">
        <v>2235.06</v>
      </c>
      <c r="C1884">
        <v>2297.0300000000002</v>
      </c>
      <c r="D1884">
        <v>2234.3200000000002</v>
      </c>
      <c r="E1884" s="2">
        <v>2293.11</v>
      </c>
      <c r="F1884" s="16">
        <v>54431465472</v>
      </c>
      <c r="G1884" s="3">
        <f t="shared" si="290"/>
        <v>1.8381503917005881E-2</v>
      </c>
      <c r="H1884" s="3">
        <f>1-E1884/MAX(E$2:E1884)</f>
        <v>0.60982951065133051</v>
      </c>
      <c r="I1884" s="2">
        <f t="shared" si="293"/>
        <v>2243.2399999999998</v>
      </c>
      <c r="J1884" s="2">
        <f t="shared" si="296"/>
        <v>2225.7416666666663</v>
      </c>
      <c r="K1884" s="2">
        <f t="shared" si="297"/>
        <v>2242.0491666666667</v>
      </c>
      <c r="L1884" s="2">
        <f t="shared" si="298"/>
        <v>2245.8474999999994</v>
      </c>
      <c r="M1884" s="2">
        <f t="shared" si="289"/>
        <v>2292.4916666666672</v>
      </c>
      <c r="N1884" s="2">
        <f t="shared" si="294"/>
        <v>2260.1294444444443</v>
      </c>
      <c r="O1884" s="4" t="str">
        <f t="shared" si="295"/>
        <v>买</v>
      </c>
      <c r="P1884" s="4">
        <f t="shared" si="291"/>
        <v>1</v>
      </c>
      <c r="Q1884" s="3">
        <f>IF(O1883="买",E1884/E1883-1,0)-IF(P1884=1,计算结果!B$17,0)</f>
        <v>0</v>
      </c>
      <c r="R1884" s="2">
        <f t="shared" si="292"/>
        <v>5.2575387307279495</v>
      </c>
      <c r="S1884" s="3">
        <f>1-R1884/MAX(R$2:R1884)</f>
        <v>0.18368120850015845</v>
      </c>
    </row>
    <row r="1885" spans="1:19" x14ac:dyDescent="0.15">
      <c r="A1885" s="1">
        <v>41190</v>
      </c>
      <c r="B1885">
        <v>2291.96</v>
      </c>
      <c r="C1885">
        <v>2305.1799999999998</v>
      </c>
      <c r="D1885">
        <v>2258.11</v>
      </c>
      <c r="E1885" s="2">
        <v>2270.0500000000002</v>
      </c>
      <c r="F1885" s="16">
        <v>33915840512</v>
      </c>
      <c r="G1885" s="3">
        <f t="shared" si="290"/>
        <v>-1.0056211869469811E-2</v>
      </c>
      <c r="H1885" s="3">
        <f>1-E1885/MAX(E$2:E1885)</f>
        <v>0.61375314775743539</v>
      </c>
      <c r="I1885" s="2">
        <f t="shared" si="293"/>
        <v>2271.6266666666666</v>
      </c>
      <c r="J1885" s="2">
        <f t="shared" si="296"/>
        <v>2237.5733333333333</v>
      </c>
      <c r="K1885" s="2">
        <f t="shared" si="297"/>
        <v>2239.6816666666668</v>
      </c>
      <c r="L1885" s="2">
        <f t="shared" si="298"/>
        <v>2247.165833333333</v>
      </c>
      <c r="M1885" s="2">
        <f t="shared" si="289"/>
        <v>2290.6160416666671</v>
      </c>
      <c r="N1885" s="2">
        <f t="shared" si="294"/>
        <v>2259.1545138888891</v>
      </c>
      <c r="O1885" s="4" t="str">
        <f t="shared" si="295"/>
        <v>买</v>
      </c>
      <c r="P1885" s="4" t="str">
        <f t="shared" si="291"/>
        <v/>
      </c>
      <c r="Q1885" s="3">
        <f>IF(O1884="买",E1885/E1884-1,0)-IF(P1885=1,计算结果!B$17,0)</f>
        <v>-1.0056211869469811E-2</v>
      </c>
      <c r="R1885" s="2">
        <f t="shared" si="292"/>
        <v>5.2046678073398063</v>
      </c>
      <c r="S1885" s="3">
        <f>1-R1885/MAX(R$2:R1885)</f>
        <v>0.19189028322051038</v>
      </c>
    </row>
    <row r="1886" spans="1:19" x14ac:dyDescent="0.15">
      <c r="A1886" s="1">
        <v>41191</v>
      </c>
      <c r="B1886">
        <v>2281.75</v>
      </c>
      <c r="C1886">
        <v>2327.73</v>
      </c>
      <c r="D1886">
        <v>2281.75</v>
      </c>
      <c r="E1886" s="2">
        <v>2320.16</v>
      </c>
      <c r="F1886" s="16">
        <v>48330194944</v>
      </c>
      <c r="G1886" s="3">
        <f t="shared" si="290"/>
        <v>2.2074403647496688E-2</v>
      </c>
      <c r="H1886" s="3">
        <f>1-E1886/MAX(E$2:E1886)</f>
        <v>0.60522697883345811</v>
      </c>
      <c r="I1886" s="2">
        <f t="shared" si="293"/>
        <v>2294.44</v>
      </c>
      <c r="J1886" s="2">
        <f t="shared" si="296"/>
        <v>2255.0133333333338</v>
      </c>
      <c r="K1886" s="2">
        <f t="shared" si="297"/>
        <v>2240.0666666666666</v>
      </c>
      <c r="L1886" s="2">
        <f t="shared" si="298"/>
        <v>2251.5554166666661</v>
      </c>
      <c r="M1886" s="2">
        <f t="shared" si="289"/>
        <v>2290.0466666666671</v>
      </c>
      <c r="N1886" s="2">
        <f t="shared" si="294"/>
        <v>2260.5562500000001</v>
      </c>
      <c r="O1886" s="4" t="str">
        <f t="shared" si="295"/>
        <v>买</v>
      </c>
      <c r="P1886" s="4" t="str">
        <f t="shared" si="291"/>
        <v/>
      </c>
      <c r="Q1886" s="3">
        <f>IF(O1885="买",E1886/E1885-1,0)-IF(P1886=1,计算结果!B$17,0)</f>
        <v>2.2074403647496688E-2</v>
      </c>
      <c r="R1886" s="2">
        <f t="shared" si="292"/>
        <v>5.3195577453701564</v>
      </c>
      <c r="S1886" s="3">
        <f>1-R1886/MAX(R$2:R1886)</f>
        <v>0.1740517431408557</v>
      </c>
    </row>
    <row r="1887" spans="1:19" x14ac:dyDescent="0.15">
      <c r="A1887" s="1">
        <v>41192</v>
      </c>
      <c r="B1887">
        <v>2314.59</v>
      </c>
      <c r="C1887">
        <v>2325.75</v>
      </c>
      <c r="D1887">
        <v>2304.61</v>
      </c>
      <c r="E1887" s="2">
        <v>2324.12</v>
      </c>
      <c r="F1887" s="16">
        <v>37873995776</v>
      </c>
      <c r="G1887" s="3">
        <f t="shared" si="290"/>
        <v>1.7067788428384301E-3</v>
      </c>
      <c r="H1887" s="3">
        <f>1-E1887/MAX(E$2:E1887)</f>
        <v>0.60455318859320761</v>
      </c>
      <c r="I1887" s="2">
        <f t="shared" si="293"/>
        <v>2304.7766666666666</v>
      </c>
      <c r="J1887" s="2">
        <f t="shared" si="296"/>
        <v>2274.0083333333332</v>
      </c>
      <c r="K1887" s="2">
        <f t="shared" si="297"/>
        <v>2245.5174999999999</v>
      </c>
      <c r="L1887" s="2">
        <f t="shared" si="298"/>
        <v>2256.2533333333331</v>
      </c>
      <c r="M1887" s="2">
        <f t="shared" si="289"/>
        <v>2289.5260416666665</v>
      </c>
      <c r="N1887" s="2">
        <f t="shared" si="294"/>
        <v>2263.765625</v>
      </c>
      <c r="O1887" s="4" t="str">
        <f t="shared" si="295"/>
        <v>买</v>
      </c>
      <c r="P1887" s="4" t="str">
        <f t="shared" si="291"/>
        <v/>
      </c>
      <c r="Q1887" s="3">
        <f>IF(O1886="买",E1887/E1886-1,0)-IF(P1887=1,计算结果!B$17,0)</f>
        <v>1.7067788428384301E-3</v>
      </c>
      <c r="R1887" s="2">
        <f t="shared" si="292"/>
        <v>5.3286370539832113</v>
      </c>
      <c r="S1887" s="3">
        <f>1-R1887/MAX(R$2:R1887)</f>
        <v>0.17264203213076934</v>
      </c>
    </row>
    <row r="1888" spans="1:19" x14ac:dyDescent="0.15">
      <c r="A1888" s="1">
        <v>41193</v>
      </c>
      <c r="B1888">
        <v>2315.9</v>
      </c>
      <c r="C1888">
        <v>2321.35</v>
      </c>
      <c r="D1888">
        <v>2300.9299999999998</v>
      </c>
      <c r="E1888" s="2">
        <v>2302.5300000000002</v>
      </c>
      <c r="F1888" s="16">
        <v>36172963840</v>
      </c>
      <c r="G1888" s="3">
        <f t="shared" si="290"/>
        <v>-9.2895375453934115E-3</v>
      </c>
      <c r="H1888" s="3">
        <f>1-E1888/MAX(E$2:E1888)</f>
        <v>0.60822670659497713</v>
      </c>
      <c r="I1888" s="2">
        <f t="shared" si="293"/>
        <v>2315.603333333333</v>
      </c>
      <c r="J1888" s="2">
        <f t="shared" si="296"/>
        <v>2293.6150000000002</v>
      </c>
      <c r="K1888" s="2">
        <f t="shared" si="297"/>
        <v>2251.1249999999995</v>
      </c>
      <c r="L1888" s="2">
        <f t="shared" si="298"/>
        <v>2260.3224999999998</v>
      </c>
      <c r="M1888" s="2">
        <f t="shared" si="289"/>
        <v>2288.8331250000001</v>
      </c>
      <c r="N1888" s="2">
        <f t="shared" si="294"/>
        <v>2266.7602083333331</v>
      </c>
      <c r="O1888" s="4" t="str">
        <f t="shared" si="295"/>
        <v>买</v>
      </c>
      <c r="P1888" s="4" t="str">
        <f t="shared" si="291"/>
        <v/>
      </c>
      <c r="Q1888" s="3">
        <f>IF(O1887="买",E1888/E1887-1,0)-IF(P1888=1,计算结果!B$17,0)</f>
        <v>-9.2895375453934115E-3</v>
      </c>
      <c r="R1888" s="2">
        <f t="shared" si="292"/>
        <v>5.2791364800044596</v>
      </c>
      <c r="S1888" s="3">
        <f>1-R1888/MAX(R$2:R1888)</f>
        <v>0.18032780503677093</v>
      </c>
    </row>
    <row r="1889" spans="1:19" x14ac:dyDescent="0.15">
      <c r="A1889" s="1">
        <v>41194</v>
      </c>
      <c r="B1889">
        <v>2311.2800000000002</v>
      </c>
      <c r="C1889">
        <v>2332.15</v>
      </c>
      <c r="D1889">
        <v>2287.0100000000002</v>
      </c>
      <c r="E1889" s="2">
        <v>2304.5300000000002</v>
      </c>
      <c r="F1889" s="16">
        <v>33205903360</v>
      </c>
      <c r="G1889" s="3">
        <f t="shared" si="290"/>
        <v>8.6860974666991275E-4</v>
      </c>
      <c r="H1889" s="3">
        <f>1-E1889/MAX(E$2:E1889)</f>
        <v>0.60788640849384057</v>
      </c>
      <c r="I1889" s="2">
        <f t="shared" si="293"/>
        <v>2310.3933333333334</v>
      </c>
      <c r="J1889" s="2">
        <f t="shared" si="296"/>
        <v>2302.4166666666665</v>
      </c>
      <c r="K1889" s="2">
        <f t="shared" si="297"/>
        <v>2255.9824999999996</v>
      </c>
      <c r="L1889" s="2">
        <f t="shared" si="298"/>
        <v>2263.4958333333334</v>
      </c>
      <c r="M1889" s="2">
        <f t="shared" si="289"/>
        <v>2288.2416666666668</v>
      </c>
      <c r="N1889" s="2">
        <f t="shared" si="294"/>
        <v>2269.2399999999998</v>
      </c>
      <c r="O1889" s="4" t="str">
        <f t="shared" si="295"/>
        <v>买</v>
      </c>
      <c r="P1889" s="4" t="str">
        <f t="shared" si="291"/>
        <v/>
      </c>
      <c r="Q1889" s="3">
        <f>IF(O1888="买",E1889/E1888-1,0)-IF(P1889=1,计算结果!B$17,0)</f>
        <v>8.6860974666991275E-4</v>
      </c>
      <c r="R1889" s="2">
        <f t="shared" si="292"/>
        <v>5.2837219894049925</v>
      </c>
      <c r="S1889" s="3">
        <f>1-R1889/MAX(R$2:R1889)</f>
        <v>0.17961582977915147</v>
      </c>
    </row>
    <row r="1890" spans="1:19" x14ac:dyDescent="0.15">
      <c r="A1890" s="1">
        <v>41197</v>
      </c>
      <c r="B1890">
        <v>2306.0100000000002</v>
      </c>
      <c r="C1890">
        <v>2307.88</v>
      </c>
      <c r="D1890">
        <v>2278.46</v>
      </c>
      <c r="E1890" s="2">
        <v>2294.86</v>
      </c>
      <c r="F1890" s="16">
        <v>28569022464</v>
      </c>
      <c r="G1890" s="3">
        <f t="shared" si="290"/>
        <v>-4.1960833662395558E-3</v>
      </c>
      <c r="H1890" s="3">
        <f>1-E1890/MAX(E$2:E1890)</f>
        <v>0.60953174981283609</v>
      </c>
      <c r="I1890" s="2">
        <f t="shared" si="293"/>
        <v>2300.64</v>
      </c>
      <c r="J1890" s="2">
        <f t="shared" si="296"/>
        <v>2302.7083333333335</v>
      </c>
      <c r="K1890" s="2">
        <f t="shared" si="297"/>
        <v>2264.2249999999999</v>
      </c>
      <c r="L1890" s="2">
        <f t="shared" si="298"/>
        <v>2267.2645833333331</v>
      </c>
      <c r="M1890" s="2">
        <f t="shared" si="289"/>
        <v>2286.9127083333337</v>
      </c>
      <c r="N1890" s="2">
        <f t="shared" si="294"/>
        <v>2272.8007638888889</v>
      </c>
      <c r="O1890" s="4" t="str">
        <f t="shared" si="295"/>
        <v>买</v>
      </c>
      <c r="P1890" s="4" t="str">
        <f t="shared" si="291"/>
        <v/>
      </c>
      <c r="Q1890" s="3">
        <f>IF(O1889="买",E1890/E1889-1,0)-IF(P1890=1,计算结果!B$17,0)</f>
        <v>-4.1960833662395558E-3</v>
      </c>
      <c r="R1890" s="2">
        <f t="shared" si="292"/>
        <v>5.2615510514534156</v>
      </c>
      <c r="S1890" s="3">
        <f>1-R1890/MAX(R$2:R1890)</f>
        <v>0.18305823014974154</v>
      </c>
    </row>
    <row r="1891" spans="1:19" x14ac:dyDescent="0.15">
      <c r="A1891" s="1">
        <v>41198</v>
      </c>
      <c r="B1891">
        <v>2293.2399999999998</v>
      </c>
      <c r="C1891">
        <v>2315.4499999999998</v>
      </c>
      <c r="D1891">
        <v>2287.59</v>
      </c>
      <c r="E1891" s="2">
        <v>2298.16</v>
      </c>
      <c r="F1891" s="16">
        <v>32705140736</v>
      </c>
      <c r="G1891" s="3">
        <f t="shared" si="290"/>
        <v>1.4379962176340744E-3</v>
      </c>
      <c r="H1891" s="3">
        <f>1-E1891/MAX(E$2:E1891)</f>
        <v>0.6089702579459606</v>
      </c>
      <c r="I1891" s="2">
        <f t="shared" si="293"/>
        <v>2299.1833333333334</v>
      </c>
      <c r="J1891" s="2">
        <f t="shared" si="296"/>
        <v>2307.3933333333334</v>
      </c>
      <c r="K1891" s="2">
        <f t="shared" si="297"/>
        <v>2272.4833333333331</v>
      </c>
      <c r="L1891" s="2">
        <f t="shared" si="298"/>
        <v>2271.3595833333334</v>
      </c>
      <c r="M1891" s="2">
        <f t="shared" si="289"/>
        <v>2286.1477083333334</v>
      </c>
      <c r="N1891" s="2">
        <f t="shared" si="294"/>
        <v>2276.6635416666668</v>
      </c>
      <c r="O1891" s="4" t="str">
        <f t="shared" si="295"/>
        <v>买</v>
      </c>
      <c r="P1891" s="4" t="str">
        <f t="shared" si="291"/>
        <v/>
      </c>
      <c r="Q1891" s="3">
        <f>IF(O1890="买",E1891/E1890-1,0)-IF(P1891=1,计算结果!B$17,0)</f>
        <v>1.4379962176340744E-3</v>
      </c>
      <c r="R1891" s="2">
        <f t="shared" si="292"/>
        <v>5.2691171419642941</v>
      </c>
      <c r="S1891" s="3">
        <f>1-R1891/MAX(R$2:R1891)</f>
        <v>0.1818834709746695</v>
      </c>
    </row>
    <row r="1892" spans="1:19" x14ac:dyDescent="0.15">
      <c r="A1892" s="1">
        <v>41199</v>
      </c>
      <c r="B1892">
        <v>2307.36</v>
      </c>
      <c r="C1892">
        <v>2312.17</v>
      </c>
      <c r="D1892">
        <v>2280.8200000000002</v>
      </c>
      <c r="E1892" s="2">
        <v>2300.8000000000002</v>
      </c>
      <c r="F1892" s="16">
        <v>31270899712</v>
      </c>
      <c r="G1892" s="3">
        <f t="shared" si="290"/>
        <v>1.1487450830229839E-3</v>
      </c>
      <c r="H1892" s="3">
        <f>1-E1892/MAX(E$2:E1892)</f>
        <v>0.60852106445246035</v>
      </c>
      <c r="I1892" s="2">
        <f t="shared" si="293"/>
        <v>2297.94</v>
      </c>
      <c r="J1892" s="2">
        <f t="shared" si="296"/>
        <v>2304.1666666666665</v>
      </c>
      <c r="K1892" s="2">
        <f t="shared" si="297"/>
        <v>2279.5899999999997</v>
      </c>
      <c r="L1892" s="2">
        <f t="shared" si="298"/>
        <v>2274.8170833333334</v>
      </c>
      <c r="M1892" s="2">
        <f t="shared" si="289"/>
        <v>2285.0447916666667</v>
      </c>
      <c r="N1892" s="2">
        <f t="shared" si="294"/>
        <v>2279.8172916666667</v>
      </c>
      <c r="O1892" s="4" t="str">
        <f t="shared" si="295"/>
        <v>买</v>
      </c>
      <c r="P1892" s="4" t="str">
        <f t="shared" si="291"/>
        <v/>
      </c>
      <c r="Q1892" s="3">
        <f>IF(O1891="买",E1892/E1891-1,0)-IF(P1892=1,计算结果!B$17,0)</f>
        <v>1.1487450830229839E-3</v>
      </c>
      <c r="R1892" s="2">
        <f t="shared" si="292"/>
        <v>5.275170014372998</v>
      </c>
      <c r="S1892" s="3">
        <f>1-R1892/MAX(R$2:R1892)</f>
        <v>0.18094366363461178</v>
      </c>
    </row>
    <row r="1893" spans="1:19" x14ac:dyDescent="0.15">
      <c r="A1893" s="1">
        <v>41200</v>
      </c>
      <c r="B1893">
        <v>2307.4899999999998</v>
      </c>
      <c r="C1893">
        <v>2341.12</v>
      </c>
      <c r="D1893">
        <v>2305.88</v>
      </c>
      <c r="E1893" s="2">
        <v>2336.08</v>
      </c>
      <c r="F1893" s="16">
        <v>45050294272</v>
      </c>
      <c r="G1893" s="3">
        <f t="shared" si="290"/>
        <v>1.5333796940194544E-2</v>
      </c>
      <c r="H1893" s="3">
        <f>1-E1893/MAX(E$2:E1893)</f>
        <v>0.60251820594841088</v>
      </c>
      <c r="I1893" s="2">
        <f t="shared" si="293"/>
        <v>2311.6799999999998</v>
      </c>
      <c r="J1893" s="2">
        <f t="shared" si="296"/>
        <v>2306.1600000000003</v>
      </c>
      <c r="K1893" s="2">
        <f t="shared" si="297"/>
        <v>2290.084166666667</v>
      </c>
      <c r="L1893" s="2">
        <f t="shared" si="298"/>
        <v>2275.6045833333337</v>
      </c>
      <c r="M1893" s="2">
        <f t="shared" si="289"/>
        <v>2284.012916666667</v>
      </c>
      <c r="N1893" s="2">
        <f t="shared" si="294"/>
        <v>2283.2338888888894</v>
      </c>
      <c r="O1893" s="4" t="str">
        <f t="shared" si="295"/>
        <v>买</v>
      </c>
      <c r="P1893" s="4" t="str">
        <f t="shared" si="291"/>
        <v/>
      </c>
      <c r="Q1893" s="3">
        <f>IF(O1892="买",E1893/E1892-1,0)-IF(P1893=1,计算结果!B$17,0)</f>
        <v>1.5333796940194544E-2</v>
      </c>
      <c r="R1893" s="2">
        <f t="shared" si="292"/>
        <v>5.3560584001983971</v>
      </c>
      <c r="S1893" s="3">
        <f>1-R1893/MAX(R$2:R1893)</f>
        <v>0.16838442009020527</v>
      </c>
    </row>
    <row r="1894" spans="1:19" x14ac:dyDescent="0.15">
      <c r="A1894" s="1">
        <v>41201</v>
      </c>
      <c r="B1894">
        <v>2335.11</v>
      </c>
      <c r="C1894">
        <v>2342.5300000000002</v>
      </c>
      <c r="D1894">
        <v>2328.73</v>
      </c>
      <c r="E1894" s="2">
        <v>2332.4699999999998</v>
      </c>
      <c r="F1894" s="16">
        <v>33173030912</v>
      </c>
      <c r="G1894" s="3">
        <f t="shared" si="290"/>
        <v>-1.5453237902811612E-3</v>
      </c>
      <c r="H1894" s="3">
        <f>1-E1894/MAX(E$2:E1894)</f>
        <v>0.60313244402096244</v>
      </c>
      <c r="I1894" s="2">
        <f t="shared" si="293"/>
        <v>2323.1166666666668</v>
      </c>
      <c r="J1894" s="2">
        <f t="shared" si="296"/>
        <v>2311.15</v>
      </c>
      <c r="K1894" s="2">
        <f t="shared" si="297"/>
        <v>2302.3825000000002</v>
      </c>
      <c r="L1894" s="2">
        <f t="shared" si="298"/>
        <v>2275.8462500000005</v>
      </c>
      <c r="M1894" s="2">
        <f t="shared" si="289"/>
        <v>2282.8379166666673</v>
      </c>
      <c r="N1894" s="2">
        <f t="shared" si="294"/>
        <v>2287.0222222222224</v>
      </c>
      <c r="O1894" s="4" t="str">
        <f t="shared" si="295"/>
        <v>买</v>
      </c>
      <c r="P1894" s="4" t="str">
        <f t="shared" si="291"/>
        <v/>
      </c>
      <c r="Q1894" s="3">
        <f>IF(O1893="买",E1894/E1893-1,0)-IF(P1894=1,计算结果!B$17,0)</f>
        <v>-1.5453237902811612E-3</v>
      </c>
      <c r="R1894" s="2">
        <f t="shared" si="292"/>
        <v>5.3477815557304353</v>
      </c>
      <c r="S1894" s="3">
        <f>1-R1894/MAX(R$2:R1894)</f>
        <v>0.16966953543020824</v>
      </c>
    </row>
    <row r="1895" spans="1:19" x14ac:dyDescent="0.15">
      <c r="A1895" s="1">
        <v>41204</v>
      </c>
      <c r="B1895">
        <v>2320.4699999999998</v>
      </c>
      <c r="C1895">
        <v>2347.9</v>
      </c>
      <c r="D1895">
        <v>2315.9</v>
      </c>
      <c r="E1895" s="2">
        <v>2341.59</v>
      </c>
      <c r="F1895" s="16">
        <v>32815273984</v>
      </c>
      <c r="G1895" s="3">
        <f t="shared" si="290"/>
        <v>3.9100181352815788E-3</v>
      </c>
      <c r="H1895" s="3">
        <f>1-E1895/MAX(E$2:E1895)</f>
        <v>0.60158068467977943</v>
      </c>
      <c r="I1895" s="2">
        <f t="shared" si="293"/>
        <v>2336.7133333333331</v>
      </c>
      <c r="J1895" s="2">
        <f t="shared" si="296"/>
        <v>2317.3266666666668</v>
      </c>
      <c r="K1895" s="2">
        <f t="shared" si="297"/>
        <v>2309.8716666666669</v>
      </c>
      <c r="L1895" s="2">
        <f t="shared" si="298"/>
        <v>2277.0837500000002</v>
      </c>
      <c r="M1895" s="2">
        <f t="shared" si="289"/>
        <v>2281.8337500000002</v>
      </c>
      <c r="N1895" s="2">
        <f t="shared" si="294"/>
        <v>2289.5963888888891</v>
      </c>
      <c r="O1895" s="4" t="str">
        <f t="shared" si="295"/>
        <v>买</v>
      </c>
      <c r="P1895" s="4" t="str">
        <f t="shared" si="291"/>
        <v/>
      </c>
      <c r="Q1895" s="3">
        <f>IF(O1894="买",E1895/E1894-1,0)-IF(P1895=1,计算结果!B$17,0)</f>
        <v>3.9100181352815788E-3</v>
      </c>
      <c r="R1895" s="2">
        <f t="shared" si="292"/>
        <v>5.3686914785968654</v>
      </c>
      <c r="S1895" s="3">
        <f>1-R1895/MAX(R$2:R1895)</f>
        <v>0.16642292825546368</v>
      </c>
    </row>
    <row r="1896" spans="1:19" x14ac:dyDescent="0.15">
      <c r="A1896" s="1">
        <v>41205</v>
      </c>
      <c r="B1896">
        <v>2340.89</v>
      </c>
      <c r="C1896">
        <v>2344.04</v>
      </c>
      <c r="D1896">
        <v>2309.25</v>
      </c>
      <c r="E1896" s="2">
        <v>2312.08</v>
      </c>
      <c r="F1896" s="16">
        <v>33716877312</v>
      </c>
      <c r="G1896" s="3">
        <f t="shared" si="290"/>
        <v>-1.2602547841424117E-2</v>
      </c>
      <c r="H1896" s="3">
        <f>1-E1896/MAX(E$2:E1896)</f>
        <v>0.60660178316204993</v>
      </c>
      <c r="I1896" s="2">
        <f t="shared" si="293"/>
        <v>2328.7133333333331</v>
      </c>
      <c r="J1896" s="2">
        <f t="shared" si="296"/>
        <v>2320.1966666666667</v>
      </c>
      <c r="K1896" s="2">
        <f t="shared" si="297"/>
        <v>2311.4524999999999</v>
      </c>
      <c r="L1896" s="2">
        <f t="shared" si="298"/>
        <v>2276.7508333333335</v>
      </c>
      <c r="M1896" s="2">
        <f t="shared" si="289"/>
        <v>2279.7583333333337</v>
      </c>
      <c r="N1896" s="2">
        <f t="shared" si="294"/>
        <v>2289.3205555555555</v>
      </c>
      <c r="O1896" s="4" t="str">
        <f t="shared" si="295"/>
        <v>买</v>
      </c>
      <c r="P1896" s="4" t="str">
        <f t="shared" si="291"/>
        <v/>
      </c>
      <c r="Q1896" s="3">
        <f>IF(O1895="买",E1896/E1895-1,0)-IF(P1896=1,计算结果!B$17,0)</f>
        <v>-1.2602547841424117E-2</v>
      </c>
      <c r="R1896" s="2">
        <f t="shared" si="292"/>
        <v>5.3010322873920019</v>
      </c>
      <c r="S1896" s="3">
        <f>1-R1896/MAX(R$2:R1896)</f>
        <v>0.17692812318163853</v>
      </c>
    </row>
    <row r="1897" spans="1:19" x14ac:dyDescent="0.15">
      <c r="A1897" s="1">
        <v>41206</v>
      </c>
      <c r="B1897">
        <v>2303.4</v>
      </c>
      <c r="C1897">
        <v>2321.4299999999998</v>
      </c>
      <c r="D1897">
        <v>2302.17</v>
      </c>
      <c r="E1897" s="2">
        <v>2307.7800000000002</v>
      </c>
      <c r="F1897" s="16">
        <v>30392377344</v>
      </c>
      <c r="G1897" s="3">
        <f t="shared" si="290"/>
        <v>-1.8597972388497697E-3</v>
      </c>
      <c r="H1897" s="3">
        <f>1-E1897/MAX(E$2:E1897)</f>
        <v>0.60733342407949364</v>
      </c>
      <c r="I1897" s="2">
        <f t="shared" si="293"/>
        <v>2320.4833333333336</v>
      </c>
      <c r="J1897" s="2">
        <f t="shared" si="296"/>
        <v>2321.8000000000002</v>
      </c>
      <c r="K1897" s="2">
        <f t="shared" si="297"/>
        <v>2314.5966666666664</v>
      </c>
      <c r="L1897" s="2">
        <f t="shared" si="298"/>
        <v>2277.1391666666664</v>
      </c>
      <c r="M1897" s="2">
        <f t="shared" si="289"/>
        <v>2277.8422916666668</v>
      </c>
      <c r="N1897" s="2">
        <f t="shared" si="294"/>
        <v>2289.8593749999995</v>
      </c>
      <c r="O1897" s="4" t="str">
        <f t="shared" si="295"/>
        <v>买</v>
      </c>
      <c r="P1897" s="4" t="str">
        <f t="shared" si="291"/>
        <v/>
      </c>
      <c r="Q1897" s="3">
        <f>IF(O1896="买",E1897/E1896-1,0)-IF(P1897=1,计算结果!B$17,0)</f>
        <v>-1.8597972388497697E-3</v>
      </c>
      <c r="R1897" s="2">
        <f t="shared" si="292"/>
        <v>5.2911734421808569</v>
      </c>
      <c r="S1897" s="3">
        <f>1-R1897/MAX(R$2:R1897)</f>
        <v>0.17845886998552019</v>
      </c>
    </row>
    <row r="1898" spans="1:19" x14ac:dyDescent="0.15">
      <c r="A1898" s="1">
        <v>41207</v>
      </c>
      <c r="B1898">
        <v>2306.73</v>
      </c>
      <c r="C1898">
        <v>2322.92</v>
      </c>
      <c r="D1898">
        <v>2288.6</v>
      </c>
      <c r="E1898" s="2">
        <v>2291.2399999999998</v>
      </c>
      <c r="F1898" s="16">
        <v>33183528960</v>
      </c>
      <c r="G1898" s="3">
        <f t="shared" si="290"/>
        <v>-7.1670609850160716E-3</v>
      </c>
      <c r="H1898" s="3">
        <f>1-E1898/MAX(E$2:E1898)</f>
        <v>0.61014768937589325</v>
      </c>
      <c r="I1898" s="2">
        <f t="shared" si="293"/>
        <v>2303.7000000000003</v>
      </c>
      <c r="J1898" s="2">
        <f t="shared" si="296"/>
        <v>2320.2066666666665</v>
      </c>
      <c r="K1898" s="2">
        <f t="shared" si="297"/>
        <v>2312.1866666666665</v>
      </c>
      <c r="L1898" s="2">
        <f t="shared" si="298"/>
        <v>2276.1266666666666</v>
      </c>
      <c r="M1898" s="2">
        <f t="shared" si="289"/>
        <v>2276.5779166666666</v>
      </c>
      <c r="N1898" s="2">
        <f t="shared" si="294"/>
        <v>2288.2970833333334</v>
      </c>
      <c r="O1898" s="4" t="str">
        <f t="shared" si="295"/>
        <v>买</v>
      </c>
      <c r="P1898" s="4" t="str">
        <f t="shared" si="291"/>
        <v/>
      </c>
      <c r="Q1898" s="3">
        <f>IF(O1897="买",E1898/E1897-1,0)-IF(P1898=1,计算结果!B$17,0)</f>
        <v>-7.1670609850160716E-3</v>
      </c>
      <c r="R1898" s="2">
        <f t="shared" si="292"/>
        <v>5.2532512794384489</v>
      </c>
      <c r="S1898" s="3">
        <f>1-R1898/MAX(R$2:R1898)</f>
        <v>0.18434690536603304</v>
      </c>
    </row>
    <row r="1899" spans="1:19" x14ac:dyDescent="0.15">
      <c r="A1899" s="1">
        <v>41208</v>
      </c>
      <c r="B1899">
        <v>2291.31</v>
      </c>
      <c r="C1899">
        <v>2293.1799999999998</v>
      </c>
      <c r="D1899">
        <v>2237.06</v>
      </c>
      <c r="E1899" s="2">
        <v>2247.91</v>
      </c>
      <c r="F1899" s="16">
        <v>34530066432</v>
      </c>
      <c r="G1899" s="3">
        <f t="shared" si="290"/>
        <v>-1.8911157277282098E-2</v>
      </c>
      <c r="H1899" s="3">
        <f>1-E1899/MAX(E$2:E1899)</f>
        <v>0.61752024773701764</v>
      </c>
      <c r="I1899" s="2">
        <f t="shared" si="293"/>
        <v>2282.31</v>
      </c>
      <c r="J1899" s="2">
        <f t="shared" si="296"/>
        <v>2305.5116666666668</v>
      </c>
      <c r="K1899" s="2">
        <f t="shared" si="297"/>
        <v>2305.8358333333331</v>
      </c>
      <c r="L1899" s="2">
        <f t="shared" si="298"/>
        <v>2275.6766666666663</v>
      </c>
      <c r="M1899" s="2">
        <f t="shared" si="289"/>
        <v>2274.3047916666665</v>
      </c>
      <c r="N1899" s="2">
        <f t="shared" si="294"/>
        <v>2285.2724305555553</v>
      </c>
      <c r="O1899" s="4" t="str">
        <f t="shared" si="295"/>
        <v>卖</v>
      </c>
      <c r="P1899" s="4">
        <f t="shared" si="291"/>
        <v>1</v>
      </c>
      <c r="Q1899" s="3">
        <f>IF(O1898="买",E1899/E1898-1,0)-IF(P1899=1,计算结果!B$17,0)</f>
        <v>-1.8911157277282098E-2</v>
      </c>
      <c r="R1899" s="2">
        <f t="shared" si="292"/>
        <v>5.153906218275905</v>
      </c>
      <c r="S1899" s="3">
        <f>1-R1899/MAX(R$2:R1899)</f>
        <v>0.19977184932235781</v>
      </c>
    </row>
    <row r="1900" spans="1:19" x14ac:dyDescent="0.15">
      <c r="A1900" s="1">
        <v>41211</v>
      </c>
      <c r="B1900">
        <v>2241.8000000000002</v>
      </c>
      <c r="C1900">
        <v>2248.14</v>
      </c>
      <c r="D1900">
        <v>2227.65</v>
      </c>
      <c r="E1900" s="2">
        <v>2235.85</v>
      </c>
      <c r="F1900" s="16">
        <v>25328650240</v>
      </c>
      <c r="G1900" s="3">
        <f t="shared" si="290"/>
        <v>-5.3649834735376434E-3</v>
      </c>
      <c r="H1900" s="3">
        <f>1-E1900/MAX(E$2:E1900)</f>
        <v>0.61957224528687127</v>
      </c>
      <c r="I1900" s="2">
        <f t="shared" si="293"/>
        <v>2258.3333333333335</v>
      </c>
      <c r="J1900" s="2">
        <f t="shared" si="296"/>
        <v>2289.4083333333333</v>
      </c>
      <c r="K1900" s="2">
        <f t="shared" si="297"/>
        <v>2300.2791666666662</v>
      </c>
      <c r="L1900" s="2">
        <f t="shared" si="298"/>
        <v>2275.7020833333331</v>
      </c>
      <c r="M1900" s="2">
        <f t="shared" si="289"/>
        <v>2272.3095833333336</v>
      </c>
      <c r="N1900" s="2">
        <f t="shared" si="294"/>
        <v>2282.763611111111</v>
      </c>
      <c r="O1900" s="4" t="str">
        <f t="shared" si="295"/>
        <v>卖</v>
      </c>
      <c r="P1900" s="4" t="str">
        <f t="shared" si="291"/>
        <v/>
      </c>
      <c r="Q1900" s="3">
        <f>IF(O1899="买",E1900/E1899-1,0)-IF(P1900=1,计算结果!B$17,0)</f>
        <v>0</v>
      </c>
      <c r="R1900" s="2">
        <f t="shared" si="292"/>
        <v>5.153906218275905</v>
      </c>
      <c r="S1900" s="3">
        <f>1-R1900/MAX(R$2:R1900)</f>
        <v>0.19977184932235781</v>
      </c>
    </row>
    <row r="1901" spans="1:19" x14ac:dyDescent="0.15">
      <c r="A1901" s="1">
        <v>41212</v>
      </c>
      <c r="B1901">
        <v>2236.3200000000002</v>
      </c>
      <c r="C1901">
        <v>2257.9499999999998</v>
      </c>
      <c r="D1901">
        <v>2231.7800000000002</v>
      </c>
      <c r="E1901" s="2">
        <v>2239.88</v>
      </c>
      <c r="F1901" s="16">
        <v>29516627968</v>
      </c>
      <c r="G1901" s="3">
        <f t="shared" si="290"/>
        <v>1.8024464968580123E-3</v>
      </c>
      <c r="H1901" s="3">
        <f>1-E1901/MAX(E$2:E1901)</f>
        <v>0.61888654461308101</v>
      </c>
      <c r="I1901" s="2">
        <f t="shared" si="293"/>
        <v>2241.2133333333336</v>
      </c>
      <c r="J1901" s="2">
        <f t="shared" si="296"/>
        <v>2272.4566666666669</v>
      </c>
      <c r="K1901" s="2">
        <f t="shared" si="297"/>
        <v>2294.8916666666664</v>
      </c>
      <c r="L1901" s="2">
        <f t="shared" si="298"/>
        <v>2275.4370833333328</v>
      </c>
      <c r="M1901" s="2">
        <f t="shared" si="289"/>
        <v>2270.6472916666667</v>
      </c>
      <c r="N1901" s="2">
        <f t="shared" si="294"/>
        <v>2280.3253472222218</v>
      </c>
      <c r="O1901" s="4" t="str">
        <f t="shared" si="295"/>
        <v>卖</v>
      </c>
      <c r="P1901" s="4" t="str">
        <f t="shared" si="291"/>
        <v/>
      </c>
      <c r="Q1901" s="3">
        <f>IF(O1900="买",E1901/E1900-1,0)-IF(P1901=1,计算结果!B$17,0)</f>
        <v>0</v>
      </c>
      <c r="R1901" s="2">
        <f t="shared" si="292"/>
        <v>5.153906218275905</v>
      </c>
      <c r="S1901" s="3">
        <f>1-R1901/MAX(R$2:R1901)</f>
        <v>0.19977184932235781</v>
      </c>
    </row>
    <row r="1902" spans="1:19" x14ac:dyDescent="0.15">
      <c r="A1902" s="1">
        <v>41213</v>
      </c>
      <c r="B1902">
        <v>2241.4299999999998</v>
      </c>
      <c r="C1902">
        <v>2256.1</v>
      </c>
      <c r="D1902">
        <v>2233.6799999999998</v>
      </c>
      <c r="E1902" s="2">
        <v>2254.8200000000002</v>
      </c>
      <c r="F1902" s="16">
        <v>30634360832</v>
      </c>
      <c r="G1902" s="3">
        <f t="shared" si="290"/>
        <v>6.6700001785811036E-3</v>
      </c>
      <c r="H1902" s="3">
        <f>1-E1902/MAX(E$2:E1902)</f>
        <v>0.61634451779759059</v>
      </c>
      <c r="I1902" s="2">
        <f t="shared" si="293"/>
        <v>2243.5166666666664</v>
      </c>
      <c r="J1902" s="2">
        <f t="shared" si="296"/>
        <v>2262.9133333333334</v>
      </c>
      <c r="K1902" s="2">
        <f t="shared" si="297"/>
        <v>2291.5549999999998</v>
      </c>
      <c r="L1902" s="2">
        <f t="shared" si="298"/>
        <v>2277.89</v>
      </c>
      <c r="M1902" s="2">
        <f t="shared" si="289"/>
        <v>2269.4252083333336</v>
      </c>
      <c r="N1902" s="2">
        <f t="shared" si="294"/>
        <v>2279.6234027777778</v>
      </c>
      <c r="O1902" s="4" t="str">
        <f t="shared" si="295"/>
        <v>卖</v>
      </c>
      <c r="P1902" s="4" t="str">
        <f t="shared" si="291"/>
        <v/>
      </c>
      <c r="Q1902" s="3">
        <f>IF(O1901="买",E1902/E1901-1,0)-IF(P1902=1,计算结果!B$17,0)</f>
        <v>0</v>
      </c>
      <c r="R1902" s="2">
        <f t="shared" si="292"/>
        <v>5.153906218275905</v>
      </c>
      <c r="S1902" s="3">
        <f>1-R1902/MAX(R$2:R1902)</f>
        <v>0.19977184932235781</v>
      </c>
    </row>
    <row r="1903" spans="1:19" x14ac:dyDescent="0.15">
      <c r="A1903" s="1">
        <v>41214</v>
      </c>
      <c r="B1903">
        <v>2256.61</v>
      </c>
      <c r="C1903">
        <v>2305.63</v>
      </c>
      <c r="D1903">
        <v>2256.41</v>
      </c>
      <c r="E1903" s="2">
        <v>2297.88</v>
      </c>
      <c r="F1903" s="16">
        <v>45602140160</v>
      </c>
      <c r="G1903" s="3">
        <f t="shared" si="290"/>
        <v>1.9096868042681958E-2</v>
      </c>
      <c r="H1903" s="3">
        <f>1-E1903/MAX(E$2:E1903)</f>
        <v>0.60901789968011977</v>
      </c>
      <c r="I1903" s="2">
        <f t="shared" si="293"/>
        <v>2264.1933333333336</v>
      </c>
      <c r="J1903" s="2">
        <f t="shared" si="296"/>
        <v>2261.2633333333338</v>
      </c>
      <c r="K1903" s="2">
        <f t="shared" si="297"/>
        <v>2291.5316666666668</v>
      </c>
      <c r="L1903" s="2">
        <f t="shared" si="298"/>
        <v>2282.0074999999993</v>
      </c>
      <c r="M1903" s="2">
        <f t="shared" si="289"/>
        <v>2269.3437500000005</v>
      </c>
      <c r="N1903" s="2">
        <f t="shared" si="294"/>
        <v>2280.9609722222217</v>
      </c>
      <c r="O1903" s="4" t="str">
        <f t="shared" si="295"/>
        <v>买</v>
      </c>
      <c r="P1903" s="4">
        <f t="shared" si="291"/>
        <v>1</v>
      </c>
      <c r="Q1903" s="3">
        <f>IF(O1902="买",E1903/E1902-1,0)-IF(P1903=1,计算结果!B$17,0)</f>
        <v>0</v>
      </c>
      <c r="R1903" s="2">
        <f t="shared" si="292"/>
        <v>5.153906218275905</v>
      </c>
      <c r="S1903" s="3">
        <f>1-R1903/MAX(R$2:R1903)</f>
        <v>0.19977184932235781</v>
      </c>
    </row>
    <row r="1904" spans="1:19" x14ac:dyDescent="0.15">
      <c r="A1904" s="1">
        <v>41215</v>
      </c>
      <c r="B1904">
        <v>2297.9</v>
      </c>
      <c r="C1904">
        <v>2309.67</v>
      </c>
      <c r="D1904">
        <v>2284.7199999999998</v>
      </c>
      <c r="E1904" s="2">
        <v>2306.77</v>
      </c>
      <c r="F1904" s="16">
        <v>34893877248</v>
      </c>
      <c r="G1904" s="3">
        <f t="shared" si="290"/>
        <v>3.868783400351683E-3</v>
      </c>
      <c r="H1904" s="3">
        <f>1-E1904/MAX(E$2:E1904)</f>
        <v>0.60750527462056758</v>
      </c>
      <c r="I1904" s="2">
        <f t="shared" si="293"/>
        <v>2286.4900000000002</v>
      </c>
      <c r="J1904" s="2">
        <f t="shared" si="296"/>
        <v>2263.8516666666669</v>
      </c>
      <c r="K1904" s="2">
        <f t="shared" si="297"/>
        <v>2292.0291666666667</v>
      </c>
      <c r="L1904" s="2">
        <f t="shared" si="298"/>
        <v>2285.8095833333327</v>
      </c>
      <c r="M1904" s="2">
        <f t="shared" si="289"/>
        <v>2269.1993750000006</v>
      </c>
      <c r="N1904" s="2">
        <f t="shared" si="294"/>
        <v>2282.3460416666662</v>
      </c>
      <c r="O1904" s="4" t="str">
        <f t="shared" si="295"/>
        <v>买</v>
      </c>
      <c r="P1904" s="4" t="str">
        <f t="shared" si="291"/>
        <v/>
      </c>
      <c r="Q1904" s="3">
        <f>IF(O1903="买",E1904/E1903-1,0)-IF(P1904=1,计算结果!B$17,0)</f>
        <v>3.868783400351683E-3</v>
      </c>
      <c r="R1904" s="2">
        <f t="shared" si="292"/>
        <v>5.17384556510014</v>
      </c>
      <c r="S1904" s="3">
        <f>1-R1904/MAX(R$2:R1904)</f>
        <v>0.1966759399365221</v>
      </c>
    </row>
    <row r="1905" spans="1:19" x14ac:dyDescent="0.15">
      <c r="A1905" s="1">
        <v>41218</v>
      </c>
      <c r="B1905">
        <v>2302.7399999999998</v>
      </c>
      <c r="C1905">
        <v>2318.23</v>
      </c>
      <c r="D1905">
        <v>2290.14</v>
      </c>
      <c r="E1905" s="2">
        <v>2301.88</v>
      </c>
      <c r="F1905" s="16">
        <v>33663152128</v>
      </c>
      <c r="G1905" s="3">
        <f t="shared" si="290"/>
        <v>-2.1198472322770945E-3</v>
      </c>
      <c r="H1905" s="3">
        <f>1-E1905/MAX(E$2:E1905)</f>
        <v>0.60833730347784654</v>
      </c>
      <c r="I1905" s="2">
        <f t="shared" si="293"/>
        <v>2302.1766666666667</v>
      </c>
      <c r="J1905" s="2">
        <f t="shared" si="296"/>
        <v>2272.8466666666668</v>
      </c>
      <c r="K1905" s="2">
        <f t="shared" si="297"/>
        <v>2289.1791666666668</v>
      </c>
      <c r="L1905" s="2">
        <f t="shared" si="298"/>
        <v>2289.6316666666662</v>
      </c>
      <c r="M1905" s="2">
        <f t="shared" si="289"/>
        <v>2269.3304166666671</v>
      </c>
      <c r="N1905" s="2">
        <f t="shared" si="294"/>
        <v>2282.7137500000003</v>
      </c>
      <c r="O1905" s="4" t="str">
        <f t="shared" si="295"/>
        <v>买</v>
      </c>
      <c r="P1905" s="4" t="str">
        <f t="shared" si="291"/>
        <v/>
      </c>
      <c r="Q1905" s="3">
        <f>IF(O1904="买",E1905/E1904-1,0)-IF(P1905=1,计算结果!B$17,0)</f>
        <v>-2.1198472322770945E-3</v>
      </c>
      <c r="R1905" s="2">
        <f t="shared" si="292"/>
        <v>5.1628778028987332</v>
      </c>
      <c r="S1905" s="3">
        <f>1-R1905/MAX(R$2:R1905)</f>
        <v>0.19837886422186923</v>
      </c>
    </row>
    <row r="1906" spans="1:19" x14ac:dyDescent="0.15">
      <c r="A1906" s="1">
        <v>41219</v>
      </c>
      <c r="B1906">
        <v>2301.98</v>
      </c>
      <c r="C1906">
        <v>2304.0500000000002</v>
      </c>
      <c r="D1906">
        <v>2260.5100000000002</v>
      </c>
      <c r="E1906" s="2">
        <v>2292.21</v>
      </c>
      <c r="F1906" s="16">
        <v>34473381888</v>
      </c>
      <c r="G1906" s="3">
        <f t="shared" si="290"/>
        <v>-4.2009140354840602E-3</v>
      </c>
      <c r="H1906" s="3">
        <f>1-E1906/MAX(E$2:E1906)</f>
        <v>0.60998264479684194</v>
      </c>
      <c r="I1906" s="2">
        <f t="shared" si="293"/>
        <v>2300.2866666666664</v>
      </c>
      <c r="J1906" s="2">
        <f t="shared" si="296"/>
        <v>2282.2399999999998</v>
      </c>
      <c r="K1906" s="2">
        <f t="shared" si="297"/>
        <v>2285.8241666666668</v>
      </c>
      <c r="L1906" s="2">
        <f t="shared" si="298"/>
        <v>2294.103333333333</v>
      </c>
      <c r="M1906" s="2">
        <f t="shared" ref="M1906:M1969" si="299">AVERAGE(E1859:E1906)</f>
        <v>2269.1222916666679</v>
      </c>
      <c r="N1906" s="2">
        <f t="shared" si="294"/>
        <v>2283.0165972222226</v>
      </c>
      <c r="O1906" s="4" t="str">
        <f t="shared" si="295"/>
        <v>买</v>
      </c>
      <c r="P1906" s="4" t="str">
        <f t="shared" si="291"/>
        <v/>
      </c>
      <c r="Q1906" s="3">
        <f>IF(O1905="买",E1906/E1905-1,0)-IF(P1906=1,计算结果!B$17,0)</f>
        <v>-4.2009140354840602E-3</v>
      </c>
      <c r="R1906" s="2">
        <f t="shared" si="292"/>
        <v>5.1411889970730469</v>
      </c>
      <c r="S1906" s="3">
        <f>1-R1906/MAX(R$2:R1906)</f>
        <v>0.20174640570230029</v>
      </c>
    </row>
    <row r="1907" spans="1:19" x14ac:dyDescent="0.15">
      <c r="A1907" s="1">
        <v>41220</v>
      </c>
      <c r="B1907">
        <v>2288.7600000000002</v>
      </c>
      <c r="C1907">
        <v>2300.89</v>
      </c>
      <c r="D1907">
        <v>2277.02</v>
      </c>
      <c r="E1907" s="2">
        <v>2287.5</v>
      </c>
      <c r="F1907" s="16">
        <v>30278449152</v>
      </c>
      <c r="G1907" s="3">
        <f t="shared" si="290"/>
        <v>-2.0547855562972339E-3</v>
      </c>
      <c r="H1907" s="3">
        <f>1-E1907/MAX(E$2:E1907)</f>
        <v>0.61078404682501874</v>
      </c>
      <c r="I1907" s="2">
        <f t="shared" si="293"/>
        <v>2293.8633333333332</v>
      </c>
      <c r="J1907" s="2">
        <f t="shared" si="296"/>
        <v>2290.1766666666667</v>
      </c>
      <c r="K1907" s="2">
        <f t="shared" si="297"/>
        <v>2281.3166666666671</v>
      </c>
      <c r="L1907" s="2">
        <f t="shared" si="298"/>
        <v>2295.5941666666663</v>
      </c>
      <c r="M1907" s="2">
        <f t="shared" si="299"/>
        <v>2269.3685416666676</v>
      </c>
      <c r="N1907" s="2">
        <f t="shared" si="294"/>
        <v>2282.0931250000003</v>
      </c>
      <c r="O1907" s="4" t="str">
        <f t="shared" si="295"/>
        <v>买</v>
      </c>
      <c r="P1907" s="4" t="str">
        <f t="shared" si="291"/>
        <v/>
      </c>
      <c r="Q1907" s="3">
        <f>IF(O1906="买",E1907/E1906-1,0)-IF(P1907=1,计算结果!B$17,0)</f>
        <v>-2.0547855562972339E-3</v>
      </c>
      <c r="R1907" s="2">
        <f t="shared" si="292"/>
        <v>5.1306249561796671</v>
      </c>
      <c r="S1907" s="3">
        <f>1-R1907/MAX(R$2:R1907)</f>
        <v>0.20338664565812548</v>
      </c>
    </row>
    <row r="1908" spans="1:19" x14ac:dyDescent="0.15">
      <c r="A1908" s="1">
        <v>41221</v>
      </c>
      <c r="B1908">
        <v>2269.58</v>
      </c>
      <c r="C1908">
        <v>2275.4</v>
      </c>
      <c r="D1908">
        <v>2245.4</v>
      </c>
      <c r="E1908" s="2">
        <v>2245.41</v>
      </c>
      <c r="F1908" s="16">
        <v>30411864064</v>
      </c>
      <c r="G1908" s="3">
        <f t="shared" si="290"/>
        <v>-1.8400000000000083E-2</v>
      </c>
      <c r="H1908" s="3">
        <f>1-E1908/MAX(E$2:E1908)</f>
        <v>0.61794562036343836</v>
      </c>
      <c r="I1908" s="2">
        <f t="shared" si="293"/>
        <v>2275.04</v>
      </c>
      <c r="J1908" s="2">
        <f t="shared" si="296"/>
        <v>2288.6083333333331</v>
      </c>
      <c r="K1908" s="2">
        <f t="shared" si="297"/>
        <v>2275.7608333333333</v>
      </c>
      <c r="L1908" s="2">
        <f t="shared" si="298"/>
        <v>2293.6066666666661</v>
      </c>
      <c r="M1908" s="2">
        <f t="shared" si="299"/>
        <v>2269.7270833333341</v>
      </c>
      <c r="N1908" s="2">
        <f t="shared" si="294"/>
        <v>2279.6981944444447</v>
      </c>
      <c r="O1908" s="4" t="str">
        <f t="shared" si="295"/>
        <v>卖</v>
      </c>
      <c r="P1908" s="4">
        <f t="shared" si="291"/>
        <v>1</v>
      </c>
      <c r="Q1908" s="3">
        <f>IF(O1907="买",E1908/E1907-1,0)-IF(P1908=1,计算结果!B$17,0)</f>
        <v>-1.8400000000000083E-2</v>
      </c>
      <c r="R1908" s="2">
        <f t="shared" si="292"/>
        <v>5.0362214569859605</v>
      </c>
      <c r="S1908" s="3">
        <f>1-R1908/MAX(R$2:R1908)</f>
        <v>0.21804433137801615</v>
      </c>
    </row>
    <row r="1909" spans="1:19" x14ac:dyDescent="0.15">
      <c r="A1909" s="1">
        <v>41222</v>
      </c>
      <c r="B1909">
        <v>2241.7600000000002</v>
      </c>
      <c r="C1909">
        <v>2252.1999999999998</v>
      </c>
      <c r="D1909">
        <v>2235.23</v>
      </c>
      <c r="E1909" s="2">
        <v>2240.92</v>
      </c>
      <c r="F1909" s="16">
        <v>24374278144</v>
      </c>
      <c r="G1909" s="3">
        <f t="shared" si="290"/>
        <v>-1.9996348105689732E-3</v>
      </c>
      <c r="H1909" s="3">
        <f>1-E1909/MAX(E$2:E1909)</f>
        <v>0.61870958960048994</v>
      </c>
      <c r="I1909" s="2">
        <f t="shared" si="293"/>
        <v>2257.9433333333332</v>
      </c>
      <c r="J1909" s="2">
        <f t="shared" si="296"/>
        <v>2279.1150000000002</v>
      </c>
      <c r="K1909" s="2">
        <f t="shared" si="297"/>
        <v>2270.189166666667</v>
      </c>
      <c r="L1909" s="2">
        <f t="shared" si="298"/>
        <v>2292.3929166666658</v>
      </c>
      <c r="M1909" s="2">
        <f t="shared" si="299"/>
        <v>2269.7793750000005</v>
      </c>
      <c r="N1909" s="2">
        <f t="shared" si="294"/>
        <v>2277.4538194444444</v>
      </c>
      <c r="O1909" s="4" t="str">
        <f t="shared" si="295"/>
        <v>卖</v>
      </c>
      <c r="P1909" s="4" t="str">
        <f t="shared" si="291"/>
        <v/>
      </c>
      <c r="Q1909" s="3">
        <f>IF(O1908="买",E1909/E1908-1,0)-IF(P1909=1,计算结果!B$17,0)</f>
        <v>0</v>
      </c>
      <c r="R1909" s="2">
        <f t="shared" si="292"/>
        <v>5.0362214569859605</v>
      </c>
      <c r="S1909" s="3">
        <f>1-R1909/MAX(R$2:R1909)</f>
        <v>0.21804433137801615</v>
      </c>
    </row>
    <row r="1910" spans="1:19" x14ac:dyDescent="0.15">
      <c r="A1910" s="1">
        <v>41225</v>
      </c>
      <c r="B1910">
        <v>2242.96</v>
      </c>
      <c r="C1910">
        <v>2254.6999999999998</v>
      </c>
      <c r="D1910">
        <v>2232.7399999999998</v>
      </c>
      <c r="E1910" s="2">
        <v>2251.85</v>
      </c>
      <c r="F1910" s="16">
        <v>29040822272</v>
      </c>
      <c r="G1910" s="3">
        <f t="shared" si="290"/>
        <v>4.8774610427859688E-3</v>
      </c>
      <c r="H1910" s="3">
        <f>1-E1910/MAX(E$2:E1910)</f>
        <v>0.61684986047777857</v>
      </c>
      <c r="I1910" s="2">
        <f t="shared" si="293"/>
        <v>2246.06</v>
      </c>
      <c r="J1910" s="2">
        <f t="shared" si="296"/>
        <v>2269.9616666666666</v>
      </c>
      <c r="K1910" s="2">
        <f t="shared" si="297"/>
        <v>2266.9066666666663</v>
      </c>
      <c r="L1910" s="2">
        <f t="shared" si="298"/>
        <v>2289.5466666666662</v>
      </c>
      <c r="M1910" s="2">
        <f t="shared" si="299"/>
        <v>2270.5510416666675</v>
      </c>
      <c r="N1910" s="2">
        <f t="shared" si="294"/>
        <v>2275.6681250000001</v>
      </c>
      <c r="O1910" s="4" t="str">
        <f t="shared" si="295"/>
        <v>卖</v>
      </c>
      <c r="P1910" s="4" t="str">
        <f t="shared" si="291"/>
        <v/>
      </c>
      <c r="Q1910" s="3">
        <f>IF(O1909="买",E1910/E1909-1,0)-IF(P1910=1,计算结果!B$17,0)</f>
        <v>0</v>
      </c>
      <c r="R1910" s="2">
        <f t="shared" si="292"/>
        <v>5.0362214569859605</v>
      </c>
      <c r="S1910" s="3">
        <f>1-R1910/MAX(R$2:R1910)</f>
        <v>0.21804433137801615</v>
      </c>
    </row>
    <row r="1911" spans="1:19" x14ac:dyDescent="0.15">
      <c r="A1911" s="1">
        <v>41226</v>
      </c>
      <c r="B1911">
        <v>2250.84</v>
      </c>
      <c r="C1911">
        <v>2250.84</v>
      </c>
      <c r="D1911">
        <v>2208.7199999999998</v>
      </c>
      <c r="E1911" s="2">
        <v>2212.44</v>
      </c>
      <c r="F1911" s="16">
        <v>28818452480</v>
      </c>
      <c r="G1911" s="3">
        <f t="shared" si="290"/>
        <v>-1.7501165708195376E-2</v>
      </c>
      <c r="H1911" s="3">
        <f>1-E1911/MAX(E$2:E1911)</f>
        <v>0.62355543456067508</v>
      </c>
      <c r="I1911" s="2">
        <f t="shared" si="293"/>
        <v>2235.0700000000002</v>
      </c>
      <c r="J1911" s="2">
        <f t="shared" si="296"/>
        <v>2255.0550000000003</v>
      </c>
      <c r="K1911" s="2">
        <f t="shared" si="297"/>
        <v>2263.9508333333333</v>
      </c>
      <c r="L1911" s="2">
        <f t="shared" si="298"/>
        <v>2284.8933333333325</v>
      </c>
      <c r="M1911" s="2">
        <f t="shared" si="299"/>
        <v>2270.5733333333342</v>
      </c>
      <c r="N1911" s="2">
        <f t="shared" si="294"/>
        <v>2273.1391666666664</v>
      </c>
      <c r="O1911" s="4" t="str">
        <f t="shared" si="295"/>
        <v>卖</v>
      </c>
      <c r="P1911" s="4" t="str">
        <f t="shared" si="291"/>
        <v/>
      </c>
      <c r="Q1911" s="3">
        <f>IF(O1910="买",E1911/E1910-1,0)-IF(P1911=1,计算结果!B$17,0)</f>
        <v>0</v>
      </c>
      <c r="R1911" s="2">
        <f t="shared" si="292"/>
        <v>5.0362214569859605</v>
      </c>
      <c r="S1911" s="3">
        <f>1-R1911/MAX(R$2:R1911)</f>
        <v>0.21804433137801615</v>
      </c>
    </row>
    <row r="1912" spans="1:19" x14ac:dyDescent="0.15">
      <c r="A1912" s="1">
        <v>41227</v>
      </c>
      <c r="B1912">
        <v>2213.09</v>
      </c>
      <c r="C1912">
        <v>2225.12</v>
      </c>
      <c r="D1912">
        <v>2206</v>
      </c>
      <c r="E1912" s="2">
        <v>2223.11</v>
      </c>
      <c r="F1912" s="16">
        <v>23592323072</v>
      </c>
      <c r="G1912" s="3">
        <f t="shared" si="290"/>
        <v>4.8227296559455457E-3</v>
      </c>
      <c r="H1912" s="3">
        <f>1-E1912/MAX(E$2:E1912)</f>
        <v>0.62173994419111134</v>
      </c>
      <c r="I1912" s="2">
        <f t="shared" si="293"/>
        <v>2229.1333333333332</v>
      </c>
      <c r="J1912" s="2">
        <f t="shared" si="296"/>
        <v>2243.5383333333334</v>
      </c>
      <c r="K1912" s="2">
        <f t="shared" si="297"/>
        <v>2262.8891666666664</v>
      </c>
      <c r="L1912" s="2">
        <f t="shared" si="298"/>
        <v>2281.5841666666661</v>
      </c>
      <c r="M1912" s="2">
        <f t="shared" si="299"/>
        <v>2270.9533333333343</v>
      </c>
      <c r="N1912" s="2">
        <f t="shared" si="294"/>
        <v>2271.8088888888888</v>
      </c>
      <c r="O1912" s="4" t="str">
        <f t="shared" si="295"/>
        <v>卖</v>
      </c>
      <c r="P1912" s="4" t="str">
        <f t="shared" si="291"/>
        <v/>
      </c>
      <c r="Q1912" s="3">
        <f>IF(O1911="买",E1912/E1911-1,0)-IF(P1912=1,计算结果!B$17,0)</f>
        <v>0</v>
      </c>
      <c r="R1912" s="2">
        <f t="shared" si="292"/>
        <v>5.0362214569859605</v>
      </c>
      <c r="S1912" s="3">
        <f>1-R1912/MAX(R$2:R1912)</f>
        <v>0.21804433137801615</v>
      </c>
    </row>
    <row r="1913" spans="1:19" x14ac:dyDescent="0.15">
      <c r="A1913" s="1">
        <v>41228</v>
      </c>
      <c r="B1913">
        <v>2210.75</v>
      </c>
      <c r="C1913">
        <v>2220.9899999999998</v>
      </c>
      <c r="D1913">
        <v>2193.52</v>
      </c>
      <c r="E1913" s="2">
        <v>2193.62</v>
      </c>
      <c r="F1913" s="16">
        <v>23778695168</v>
      </c>
      <c r="G1913" s="3">
        <f t="shared" si="290"/>
        <v>-1.3265200552379453E-2</v>
      </c>
      <c r="H1913" s="3">
        <f>1-E1913/MAX(E$2:E1913)</f>
        <v>0.62675763969237053</v>
      </c>
      <c r="I1913" s="2">
        <f t="shared" si="293"/>
        <v>2209.7233333333334</v>
      </c>
      <c r="J1913" s="2">
        <f t="shared" si="296"/>
        <v>2227.8916666666669</v>
      </c>
      <c r="K1913" s="2">
        <f t="shared" si="297"/>
        <v>2259.0341666666664</v>
      </c>
      <c r="L1913" s="2">
        <f t="shared" si="298"/>
        <v>2276.9629166666668</v>
      </c>
      <c r="M1913" s="2">
        <f t="shared" si="299"/>
        <v>2270.2293750000013</v>
      </c>
      <c r="N1913" s="2">
        <f t="shared" si="294"/>
        <v>2268.7421527777783</v>
      </c>
      <c r="O1913" s="4" t="str">
        <f t="shared" si="295"/>
        <v>卖</v>
      </c>
      <c r="P1913" s="4" t="str">
        <f t="shared" si="291"/>
        <v/>
      </c>
      <c r="Q1913" s="3">
        <f>IF(O1912="买",E1913/E1912-1,0)-IF(P1913=1,计算结果!B$17,0)</f>
        <v>0</v>
      </c>
      <c r="R1913" s="2">
        <f t="shared" si="292"/>
        <v>5.0362214569859605</v>
      </c>
      <c r="S1913" s="3">
        <f>1-R1913/MAX(R$2:R1913)</f>
        <v>0.21804433137801615</v>
      </c>
    </row>
    <row r="1914" spans="1:19" x14ac:dyDescent="0.15">
      <c r="A1914" s="1">
        <v>41229</v>
      </c>
      <c r="B1914">
        <v>2189.5100000000002</v>
      </c>
      <c r="C1914">
        <v>2191.61</v>
      </c>
      <c r="D1914">
        <v>2162.98</v>
      </c>
      <c r="E1914" s="2">
        <v>2177.2399999999998</v>
      </c>
      <c r="F1914" s="16">
        <v>26118246400</v>
      </c>
      <c r="G1914" s="3">
        <f t="shared" si="290"/>
        <v>-7.4671091620244212E-3</v>
      </c>
      <c r="H1914" s="3">
        <f>1-E1914/MAX(E$2:E1914)</f>
        <v>0.6295446811406793</v>
      </c>
      <c r="I1914" s="2">
        <f t="shared" si="293"/>
        <v>2197.9899999999998</v>
      </c>
      <c r="J1914" s="2">
        <f t="shared" si="296"/>
        <v>2216.5300000000002</v>
      </c>
      <c r="K1914" s="2">
        <f t="shared" si="297"/>
        <v>2252.5691666666662</v>
      </c>
      <c r="L1914" s="2">
        <f t="shared" si="298"/>
        <v>2272.0620833333332</v>
      </c>
      <c r="M1914" s="2">
        <f t="shared" si="299"/>
        <v>2269.6633333333343</v>
      </c>
      <c r="N1914" s="2">
        <f t="shared" si="294"/>
        <v>2264.7648611111113</v>
      </c>
      <c r="O1914" s="4" t="str">
        <f t="shared" si="295"/>
        <v>卖</v>
      </c>
      <c r="P1914" s="4" t="str">
        <f t="shared" si="291"/>
        <v/>
      </c>
      <c r="Q1914" s="3">
        <f>IF(O1913="买",E1914/E1913-1,0)-IF(P1914=1,计算结果!B$17,0)</f>
        <v>0</v>
      </c>
      <c r="R1914" s="2">
        <f t="shared" si="292"/>
        <v>5.0362214569859605</v>
      </c>
      <c r="S1914" s="3">
        <f>1-R1914/MAX(R$2:R1914)</f>
        <v>0.21804433137801615</v>
      </c>
    </row>
    <row r="1915" spans="1:19" x14ac:dyDescent="0.15">
      <c r="A1915" s="1">
        <v>41232</v>
      </c>
      <c r="B1915">
        <v>2175.1799999999998</v>
      </c>
      <c r="C1915">
        <v>2176.4899999999998</v>
      </c>
      <c r="D1915">
        <v>2149.54</v>
      </c>
      <c r="E1915" s="2">
        <v>2174.9899999999998</v>
      </c>
      <c r="F1915" s="16">
        <v>26737221632</v>
      </c>
      <c r="G1915" s="3">
        <f t="shared" si="290"/>
        <v>-1.0334184563943749E-3</v>
      </c>
      <c r="H1915" s="3">
        <f>1-E1915/MAX(E$2:E1915)</f>
        <v>0.629927516504458</v>
      </c>
      <c r="I1915" s="2">
        <f t="shared" si="293"/>
        <v>2181.9499999999998</v>
      </c>
      <c r="J1915" s="2">
        <f t="shared" si="296"/>
        <v>2205.5416666666665</v>
      </c>
      <c r="K1915" s="2">
        <f t="shared" si="297"/>
        <v>2242.3283333333329</v>
      </c>
      <c r="L1915" s="2">
        <f t="shared" si="298"/>
        <v>2266.9300000000003</v>
      </c>
      <c r="M1915" s="2">
        <f t="shared" si="299"/>
        <v>2269.144791666668</v>
      </c>
      <c r="N1915" s="2">
        <f t="shared" si="294"/>
        <v>2259.4677083333336</v>
      </c>
      <c r="O1915" s="4" t="str">
        <f t="shared" si="295"/>
        <v>卖</v>
      </c>
      <c r="P1915" s="4" t="str">
        <f t="shared" si="291"/>
        <v/>
      </c>
      <c r="Q1915" s="3">
        <f>IF(O1914="买",E1915/E1914-1,0)-IF(P1915=1,计算结果!B$17,0)</f>
        <v>0</v>
      </c>
      <c r="R1915" s="2">
        <f t="shared" si="292"/>
        <v>5.0362214569859605</v>
      </c>
      <c r="S1915" s="3">
        <f>1-R1915/MAX(R$2:R1915)</f>
        <v>0.21804433137801615</v>
      </c>
    </row>
    <row r="1916" spans="1:19" x14ac:dyDescent="0.15">
      <c r="A1916" s="1">
        <v>41233</v>
      </c>
      <c r="B1916">
        <v>2180.21</v>
      </c>
      <c r="C1916">
        <v>2184.33</v>
      </c>
      <c r="D1916">
        <v>2163.5300000000002</v>
      </c>
      <c r="E1916" s="2">
        <v>2164.88</v>
      </c>
      <c r="F1916" s="16">
        <v>22999195648</v>
      </c>
      <c r="G1916" s="3">
        <f t="shared" si="290"/>
        <v>-4.6482972335503137E-3</v>
      </c>
      <c r="H1916" s="3">
        <f>1-E1916/MAX(E$2:E1916)</f>
        <v>0.63164772340570341</v>
      </c>
      <c r="I1916" s="2">
        <f t="shared" si="293"/>
        <v>2172.37</v>
      </c>
      <c r="J1916" s="2">
        <f t="shared" si="296"/>
        <v>2191.0466666666666</v>
      </c>
      <c r="K1916" s="2">
        <f t="shared" si="297"/>
        <v>2230.5041666666666</v>
      </c>
      <c r="L1916" s="2">
        <f t="shared" si="298"/>
        <v>2261.2666666666669</v>
      </c>
      <c r="M1916" s="2">
        <f t="shared" si="299"/>
        <v>2268.0418750000013</v>
      </c>
      <c r="N1916" s="2">
        <f t="shared" si="294"/>
        <v>2253.2709027777782</v>
      </c>
      <c r="O1916" s="4" t="str">
        <f t="shared" si="295"/>
        <v>卖</v>
      </c>
      <c r="P1916" s="4" t="str">
        <f t="shared" si="291"/>
        <v/>
      </c>
      <c r="Q1916" s="3">
        <f>IF(O1915="买",E1916/E1915-1,0)-IF(P1916=1,计算结果!B$17,0)</f>
        <v>0</v>
      </c>
      <c r="R1916" s="2">
        <f t="shared" si="292"/>
        <v>5.0362214569859605</v>
      </c>
      <c r="S1916" s="3">
        <f>1-R1916/MAX(R$2:R1916)</f>
        <v>0.21804433137801615</v>
      </c>
    </row>
    <row r="1917" spans="1:19" x14ac:dyDescent="0.15">
      <c r="A1917" s="1">
        <v>41234</v>
      </c>
      <c r="B1917">
        <v>2165.41</v>
      </c>
      <c r="C1917">
        <v>2195.46</v>
      </c>
      <c r="D1917">
        <v>2151.38</v>
      </c>
      <c r="E1917" s="2">
        <v>2194.9</v>
      </c>
      <c r="F1917" s="16">
        <v>27121950720</v>
      </c>
      <c r="G1917" s="3">
        <f t="shared" si="290"/>
        <v>1.386681940800405E-2</v>
      </c>
      <c r="H1917" s="3">
        <f>1-E1917/MAX(E$2:E1917)</f>
        <v>0.62653984890764303</v>
      </c>
      <c r="I1917" s="2">
        <f t="shared" si="293"/>
        <v>2178.2566666666667</v>
      </c>
      <c r="J1917" s="2">
        <f t="shared" si="296"/>
        <v>2188.1233333333334</v>
      </c>
      <c r="K1917" s="2">
        <f t="shared" si="297"/>
        <v>2221.5891666666671</v>
      </c>
      <c r="L1917" s="2">
        <f t="shared" si="298"/>
        <v>2255.3841666666667</v>
      </c>
      <c r="M1917" s="2">
        <f t="shared" si="299"/>
        <v>2265.4943750000016</v>
      </c>
      <c r="N1917" s="2">
        <f t="shared" si="294"/>
        <v>2247.4892361111119</v>
      </c>
      <c r="O1917" s="4" t="str">
        <f t="shared" si="295"/>
        <v>卖</v>
      </c>
      <c r="P1917" s="4" t="str">
        <f t="shared" si="291"/>
        <v/>
      </c>
      <c r="Q1917" s="3">
        <f>IF(O1916="买",E1917/E1916-1,0)-IF(P1917=1,计算结果!B$17,0)</f>
        <v>0</v>
      </c>
      <c r="R1917" s="2">
        <f t="shared" si="292"/>
        <v>5.0362214569859605</v>
      </c>
      <c r="S1917" s="3">
        <f>1-R1917/MAX(R$2:R1917)</f>
        <v>0.21804433137801615</v>
      </c>
    </row>
    <row r="1918" spans="1:19" x14ac:dyDescent="0.15">
      <c r="A1918" s="1">
        <v>41235</v>
      </c>
      <c r="B1918">
        <v>2181.1799999999998</v>
      </c>
      <c r="C1918">
        <v>2185.58</v>
      </c>
      <c r="D1918">
        <v>2169.66</v>
      </c>
      <c r="E1918" s="2">
        <v>2177.5500000000002</v>
      </c>
      <c r="F1918" s="16">
        <v>21536153600</v>
      </c>
      <c r="G1918" s="3">
        <f t="shared" si="290"/>
        <v>-7.9046881406897862E-3</v>
      </c>
      <c r="H1918" s="3">
        <f>1-E1918/MAX(E$2:E1918)</f>
        <v>0.62949193493500299</v>
      </c>
      <c r="I1918" s="2">
        <f t="shared" si="293"/>
        <v>2179.11</v>
      </c>
      <c r="J1918" s="2">
        <f t="shared" si="296"/>
        <v>2180.5300000000002</v>
      </c>
      <c r="K1918" s="2">
        <f t="shared" si="297"/>
        <v>2212.0341666666668</v>
      </c>
      <c r="L1918" s="2">
        <f t="shared" si="298"/>
        <v>2248.9291666666668</v>
      </c>
      <c r="M1918" s="2">
        <f t="shared" si="299"/>
        <v>2262.3877083333346</v>
      </c>
      <c r="N1918" s="2">
        <f t="shared" si="294"/>
        <v>2241.1170138888892</v>
      </c>
      <c r="O1918" s="4" t="str">
        <f t="shared" si="295"/>
        <v>卖</v>
      </c>
      <c r="P1918" s="4" t="str">
        <f t="shared" si="291"/>
        <v/>
      </c>
      <c r="Q1918" s="3">
        <f>IF(O1917="买",E1918/E1917-1,0)-IF(P1918=1,计算结果!B$17,0)</f>
        <v>0</v>
      </c>
      <c r="R1918" s="2">
        <f t="shared" si="292"/>
        <v>5.0362214569859605</v>
      </c>
      <c r="S1918" s="3">
        <f>1-R1918/MAX(R$2:R1918)</f>
        <v>0.21804433137801615</v>
      </c>
    </row>
    <row r="1919" spans="1:19" x14ac:dyDescent="0.15">
      <c r="A1919" s="1">
        <v>41236</v>
      </c>
      <c r="B1919">
        <v>2184.41</v>
      </c>
      <c r="C1919">
        <v>2202.4699999999998</v>
      </c>
      <c r="D1919">
        <v>2179.73</v>
      </c>
      <c r="E1919" s="2">
        <v>2192.6799999999998</v>
      </c>
      <c r="F1919" s="16">
        <v>26307629056</v>
      </c>
      <c r="G1919" s="3">
        <f t="shared" si="290"/>
        <v>6.9481757020504187E-3</v>
      </c>
      <c r="H1919" s="3">
        <f>1-E1919/MAX(E$2:E1919)</f>
        <v>0.6269175797999047</v>
      </c>
      <c r="I1919" s="2">
        <f t="shared" si="293"/>
        <v>2188.376666666667</v>
      </c>
      <c r="J1919" s="2">
        <f t="shared" si="296"/>
        <v>2180.3733333333334</v>
      </c>
      <c r="K1919" s="2">
        <f t="shared" si="297"/>
        <v>2204.1325000000002</v>
      </c>
      <c r="L1919" s="2">
        <f t="shared" si="298"/>
        <v>2242.7245833333336</v>
      </c>
      <c r="M1919" s="2">
        <f t="shared" si="299"/>
        <v>2259.9041666666676</v>
      </c>
      <c r="N1919" s="2">
        <f t="shared" si="294"/>
        <v>2235.5870833333338</v>
      </c>
      <c r="O1919" s="4" t="str">
        <f t="shared" si="295"/>
        <v>卖</v>
      </c>
      <c r="P1919" s="4" t="str">
        <f t="shared" si="291"/>
        <v/>
      </c>
      <c r="Q1919" s="3">
        <f>IF(O1918="买",E1919/E1918-1,0)-IF(P1919=1,计算结果!B$17,0)</f>
        <v>0</v>
      </c>
      <c r="R1919" s="2">
        <f t="shared" si="292"/>
        <v>5.0362214569859605</v>
      </c>
      <c r="S1919" s="3">
        <f>1-R1919/MAX(R$2:R1919)</f>
        <v>0.21804433137801615</v>
      </c>
    </row>
    <row r="1920" spans="1:19" x14ac:dyDescent="0.15">
      <c r="A1920" s="1">
        <v>41239</v>
      </c>
      <c r="B1920">
        <v>2187.2399999999998</v>
      </c>
      <c r="C1920">
        <v>2191.36</v>
      </c>
      <c r="D1920">
        <v>2172.1</v>
      </c>
      <c r="E1920" s="2">
        <v>2175.6</v>
      </c>
      <c r="F1920" s="16">
        <v>22231498752</v>
      </c>
      <c r="G1920" s="3">
        <f t="shared" si="290"/>
        <v>-7.7895543353339036E-3</v>
      </c>
      <c r="H1920" s="3">
        <f>1-E1920/MAX(E$2:E1920)</f>
        <v>0.62982372558361122</v>
      </c>
      <c r="I1920" s="2">
        <f t="shared" si="293"/>
        <v>2181.9433333333332</v>
      </c>
      <c r="J1920" s="2">
        <f t="shared" si="296"/>
        <v>2180.1</v>
      </c>
      <c r="K1920" s="2">
        <f t="shared" si="297"/>
        <v>2198.3150000000001</v>
      </c>
      <c r="L1920" s="2">
        <f t="shared" si="298"/>
        <v>2237.0379166666667</v>
      </c>
      <c r="M1920" s="2">
        <f t="shared" si="299"/>
        <v>2256.8943750000008</v>
      </c>
      <c r="N1920" s="2">
        <f t="shared" si="294"/>
        <v>2230.7490972222226</v>
      </c>
      <c r="O1920" s="4" t="str">
        <f t="shared" si="295"/>
        <v>卖</v>
      </c>
      <c r="P1920" s="4" t="str">
        <f t="shared" si="291"/>
        <v/>
      </c>
      <c r="Q1920" s="3">
        <f>IF(O1919="买",E1920/E1919-1,0)-IF(P1920=1,计算结果!B$17,0)</f>
        <v>0</v>
      </c>
      <c r="R1920" s="2">
        <f t="shared" si="292"/>
        <v>5.0362214569859605</v>
      </c>
      <c r="S1920" s="3">
        <f>1-R1920/MAX(R$2:R1920)</f>
        <v>0.21804433137801615</v>
      </c>
    </row>
    <row r="1921" spans="1:19" x14ac:dyDescent="0.15">
      <c r="A1921" s="1">
        <v>41240</v>
      </c>
      <c r="B1921">
        <v>2168.59</v>
      </c>
      <c r="C1921">
        <v>2173.46</v>
      </c>
      <c r="D1921">
        <v>2150.2199999999998</v>
      </c>
      <c r="E1921" s="2">
        <v>2150.64</v>
      </c>
      <c r="F1921" s="16">
        <v>26149734400</v>
      </c>
      <c r="G1921" s="3">
        <f t="shared" si="290"/>
        <v>-1.1472697186982961E-2</v>
      </c>
      <c r="H1921" s="3">
        <f>1-E1921/MAX(E$2:E1921)</f>
        <v>0.63407064588579598</v>
      </c>
      <c r="I1921" s="2">
        <f t="shared" si="293"/>
        <v>2172.9733333333334</v>
      </c>
      <c r="J1921" s="2">
        <f t="shared" si="296"/>
        <v>2176.0416666666665</v>
      </c>
      <c r="K1921" s="2">
        <f t="shared" si="297"/>
        <v>2190.7916666666665</v>
      </c>
      <c r="L1921" s="2">
        <f t="shared" si="298"/>
        <v>2230.4904166666665</v>
      </c>
      <c r="M1921" s="2">
        <f t="shared" si="299"/>
        <v>2253.8147916666671</v>
      </c>
      <c r="N1921" s="2">
        <f t="shared" si="294"/>
        <v>2225.0322916666669</v>
      </c>
      <c r="O1921" s="4" t="str">
        <f t="shared" si="295"/>
        <v>卖</v>
      </c>
      <c r="P1921" s="4" t="str">
        <f t="shared" si="291"/>
        <v/>
      </c>
      <c r="Q1921" s="3">
        <f>IF(O1920="买",E1921/E1920-1,0)-IF(P1921=1,计算结果!B$17,0)</f>
        <v>0</v>
      </c>
      <c r="R1921" s="2">
        <f t="shared" si="292"/>
        <v>5.0362214569859605</v>
      </c>
      <c r="S1921" s="3">
        <f>1-R1921/MAX(R$2:R1921)</f>
        <v>0.21804433137801615</v>
      </c>
    </row>
    <row r="1922" spans="1:19" x14ac:dyDescent="0.15">
      <c r="A1922" s="1">
        <v>41241</v>
      </c>
      <c r="B1922">
        <v>2142.5</v>
      </c>
      <c r="C1922">
        <v>2144.8000000000002</v>
      </c>
      <c r="D1922">
        <v>2126.0300000000002</v>
      </c>
      <c r="E1922" s="2">
        <v>2129.16</v>
      </c>
      <c r="F1922" s="16">
        <v>24423321600</v>
      </c>
      <c r="G1922" s="3">
        <f t="shared" si="290"/>
        <v>-9.9877245843097429E-3</v>
      </c>
      <c r="H1922" s="3">
        <f>1-E1922/MAX(E$2:E1922)</f>
        <v>0.63772544749200299</v>
      </c>
      <c r="I1922" s="2">
        <f t="shared" si="293"/>
        <v>2151.7999999999997</v>
      </c>
      <c r="J1922" s="2">
        <f t="shared" si="296"/>
        <v>2170.0883333333336</v>
      </c>
      <c r="K1922" s="2">
        <f t="shared" si="297"/>
        <v>2180.5674999999997</v>
      </c>
      <c r="L1922" s="2">
        <f t="shared" si="298"/>
        <v>2223.737083333333</v>
      </c>
      <c r="M1922" s="2">
        <f t="shared" si="299"/>
        <v>2249.9318750000007</v>
      </c>
      <c r="N1922" s="2">
        <f t="shared" si="294"/>
        <v>2218.0788194444444</v>
      </c>
      <c r="O1922" s="4" t="str">
        <f t="shared" si="295"/>
        <v>卖</v>
      </c>
      <c r="P1922" s="4" t="str">
        <f t="shared" si="291"/>
        <v/>
      </c>
      <c r="Q1922" s="3">
        <f>IF(O1921="买",E1922/E1921-1,0)-IF(P1922=1,计算结果!B$17,0)</f>
        <v>0</v>
      </c>
      <c r="R1922" s="2">
        <f t="shared" si="292"/>
        <v>5.0362214569859605</v>
      </c>
      <c r="S1922" s="3">
        <f>1-R1922/MAX(R$2:R1922)</f>
        <v>0.21804433137801615</v>
      </c>
    </row>
    <row r="1923" spans="1:19" x14ac:dyDescent="0.15">
      <c r="A1923" s="1">
        <v>41242</v>
      </c>
      <c r="B1923">
        <v>2128.8000000000002</v>
      </c>
      <c r="C1923">
        <v>2140.88</v>
      </c>
      <c r="D1923">
        <v>2114.48</v>
      </c>
      <c r="E1923" s="2">
        <v>2115.6799999999998</v>
      </c>
      <c r="F1923" s="16">
        <v>24016257024</v>
      </c>
      <c r="G1923" s="3">
        <f t="shared" ref="G1923:G1986" si="300">E1923/E1922-1</f>
        <v>-6.331135283398126E-3</v>
      </c>
      <c r="H1923" s="3">
        <f>1-E1923/MAX(E$2:E1923)</f>
        <v>0.64001905669366366</v>
      </c>
      <c r="I1923" s="2">
        <f t="shared" si="293"/>
        <v>2131.8266666666664</v>
      </c>
      <c r="J1923" s="2">
        <f t="shared" si="296"/>
        <v>2156.8849999999998</v>
      </c>
      <c r="K1923" s="2">
        <f t="shared" si="297"/>
        <v>2172.5041666666666</v>
      </c>
      <c r="L1923" s="2">
        <f t="shared" si="298"/>
        <v>2218.2275</v>
      </c>
      <c r="M1923" s="2">
        <f t="shared" si="299"/>
        <v>2246.9520833333336</v>
      </c>
      <c r="N1923" s="2">
        <f t="shared" si="294"/>
        <v>2212.5612500000002</v>
      </c>
      <c r="O1923" s="4" t="str">
        <f t="shared" si="295"/>
        <v>卖</v>
      </c>
      <c r="P1923" s="4" t="str">
        <f t="shared" si="291"/>
        <v/>
      </c>
      <c r="Q1923" s="3">
        <f>IF(O1922="买",E1923/E1922-1,0)-IF(P1923=1,计算结果!B$17,0)</f>
        <v>0</v>
      </c>
      <c r="R1923" s="2">
        <f t="shared" si="292"/>
        <v>5.0362214569859605</v>
      </c>
      <c r="S1923" s="3">
        <f>1-R1923/MAX(R$2:R1923)</f>
        <v>0.21804433137801615</v>
      </c>
    </row>
    <row r="1924" spans="1:19" x14ac:dyDescent="0.15">
      <c r="A1924" s="1">
        <v>41243</v>
      </c>
      <c r="B1924">
        <v>2114.2399999999998</v>
      </c>
      <c r="C1924">
        <v>2142.86</v>
      </c>
      <c r="D1924">
        <v>2109.96</v>
      </c>
      <c r="E1924" s="2">
        <v>2139.66</v>
      </c>
      <c r="F1924" s="16">
        <v>28552067072</v>
      </c>
      <c r="G1924" s="3">
        <f t="shared" si="300"/>
        <v>1.1334417303183963E-2</v>
      </c>
      <c r="H1924" s="3">
        <f>1-E1924/MAX(E$2:E1924)</f>
        <v>0.63593888246103591</v>
      </c>
      <c r="I1924" s="2">
        <f t="shared" si="293"/>
        <v>2128.1666666666665</v>
      </c>
      <c r="J1924" s="2">
        <f t="shared" si="296"/>
        <v>2150.5700000000002</v>
      </c>
      <c r="K1924" s="2">
        <f t="shared" si="297"/>
        <v>2165.5499999999997</v>
      </c>
      <c r="L1924" s="2">
        <f t="shared" si="298"/>
        <v>2214.219583333333</v>
      </c>
      <c r="M1924" s="2">
        <f t="shared" si="299"/>
        <v>2244.9608333333335</v>
      </c>
      <c r="N1924" s="2">
        <f t="shared" si="294"/>
        <v>2208.243472222222</v>
      </c>
      <c r="O1924" s="4" t="str">
        <f t="shared" si="295"/>
        <v>卖</v>
      </c>
      <c r="P1924" s="4" t="str">
        <f t="shared" ref="P1924:P1987" si="301">IF(O1923&lt;&gt;O1924,1,"")</f>
        <v/>
      </c>
      <c r="Q1924" s="3">
        <f>IF(O1923="买",E1924/E1923-1,0)-IF(P1924=1,计算结果!B$17,0)</f>
        <v>0</v>
      </c>
      <c r="R1924" s="2">
        <f t="shared" ref="R1924:R1987" si="302">IFERROR(R1923*(1+Q1924),R1923)</f>
        <v>5.0362214569859605</v>
      </c>
      <c r="S1924" s="3">
        <f>1-R1924/MAX(R$2:R1924)</f>
        <v>0.21804433137801615</v>
      </c>
    </row>
    <row r="1925" spans="1:19" x14ac:dyDescent="0.15">
      <c r="A1925" s="1">
        <v>41246</v>
      </c>
      <c r="B1925">
        <v>2136.6999999999998</v>
      </c>
      <c r="C1925">
        <v>2152.61</v>
      </c>
      <c r="D1925">
        <v>2108.15</v>
      </c>
      <c r="E1925" s="2">
        <v>2108.85</v>
      </c>
      <c r="F1925" s="16">
        <v>34173652992</v>
      </c>
      <c r="G1925" s="3">
        <f t="shared" si="300"/>
        <v>-1.4399484030172993E-2</v>
      </c>
      <c r="H1925" s="3">
        <f>1-E1925/MAX(E$2:E1925)</f>
        <v>0.64118117470904512</v>
      </c>
      <c r="I1925" s="2">
        <f t="shared" ref="I1925:I1988" si="303">AVERAGE(E1923:E1925)</f>
        <v>2121.396666666667</v>
      </c>
      <c r="J1925" s="2">
        <f t="shared" si="296"/>
        <v>2136.5983333333334</v>
      </c>
      <c r="K1925" s="2">
        <f t="shared" si="297"/>
        <v>2158.4858333333336</v>
      </c>
      <c r="L1925" s="2">
        <f t="shared" si="298"/>
        <v>2208.7599999999993</v>
      </c>
      <c r="M1925" s="2">
        <f t="shared" si="299"/>
        <v>2242.0985416666667</v>
      </c>
      <c r="N1925" s="2">
        <f t="shared" ref="N1925:N1988" si="304">IFERROR(AVERAGE(K1925:M1925),"")</f>
        <v>2203.1147916666664</v>
      </c>
      <c r="O1925" s="4" t="str">
        <f t="shared" ref="O1925:O1988" si="305">IF(E1925&gt;N1925,"买","卖")</f>
        <v>卖</v>
      </c>
      <c r="P1925" s="4" t="str">
        <f t="shared" si="301"/>
        <v/>
      </c>
      <c r="Q1925" s="3">
        <f>IF(O1924="买",E1925/E1924-1,0)-IF(P1925=1,计算结果!B$17,0)</f>
        <v>0</v>
      </c>
      <c r="R1925" s="2">
        <f t="shared" si="302"/>
        <v>5.0362214569859605</v>
      </c>
      <c r="S1925" s="3">
        <f>1-R1925/MAX(R$2:R1925)</f>
        <v>0.21804433137801615</v>
      </c>
    </row>
    <row r="1926" spans="1:19" x14ac:dyDescent="0.15">
      <c r="A1926" s="1">
        <v>41247</v>
      </c>
      <c r="B1926">
        <v>2104.9299999999998</v>
      </c>
      <c r="C1926">
        <v>2135.66</v>
      </c>
      <c r="D1926">
        <v>2102.14</v>
      </c>
      <c r="E1926" s="2">
        <v>2131.4699999999998</v>
      </c>
      <c r="F1926" s="16">
        <v>31732336640</v>
      </c>
      <c r="G1926" s="3">
        <f t="shared" si="300"/>
        <v>1.0726225193826044E-2</v>
      </c>
      <c r="H1926" s="3">
        <f>1-E1926/MAX(E$2:E1926)</f>
        <v>0.63733240318519024</v>
      </c>
      <c r="I1926" s="2">
        <f t="shared" si="303"/>
        <v>2126.66</v>
      </c>
      <c r="J1926" s="2">
        <f t="shared" si="296"/>
        <v>2129.2433333333333</v>
      </c>
      <c r="K1926" s="2">
        <f t="shared" si="297"/>
        <v>2154.6716666666666</v>
      </c>
      <c r="L1926" s="2">
        <f t="shared" si="298"/>
        <v>2203.6204166666662</v>
      </c>
      <c r="M1926" s="2">
        <f t="shared" si="299"/>
        <v>2240.7552083333335</v>
      </c>
      <c r="N1926" s="2">
        <f t="shared" si="304"/>
        <v>2199.6824305555551</v>
      </c>
      <c r="O1926" s="4" t="str">
        <f t="shared" si="305"/>
        <v>卖</v>
      </c>
      <c r="P1926" s="4" t="str">
        <f t="shared" si="301"/>
        <v/>
      </c>
      <c r="Q1926" s="3">
        <f>IF(O1925="买",E1926/E1925-1,0)-IF(P1926=1,计算结果!B$17,0)</f>
        <v>0</v>
      </c>
      <c r="R1926" s="2">
        <f t="shared" si="302"/>
        <v>5.0362214569859605</v>
      </c>
      <c r="S1926" s="3">
        <f>1-R1926/MAX(R$2:R1926)</f>
        <v>0.21804433137801615</v>
      </c>
    </row>
    <row r="1927" spans="1:19" x14ac:dyDescent="0.15">
      <c r="A1927" s="1">
        <v>41248</v>
      </c>
      <c r="B1927">
        <v>2128.39</v>
      </c>
      <c r="C1927">
        <v>2219.09</v>
      </c>
      <c r="D1927">
        <v>2126.79</v>
      </c>
      <c r="E1927" s="2">
        <v>2207.88</v>
      </c>
      <c r="F1927" s="16">
        <v>69109047296</v>
      </c>
      <c r="G1927" s="3">
        <f t="shared" si="300"/>
        <v>3.5848498923278349E-2</v>
      </c>
      <c r="H1927" s="3">
        <f>1-E1927/MAX(E$2:E1927)</f>
        <v>0.62433131423126653</v>
      </c>
      <c r="I1927" s="2">
        <f t="shared" si="303"/>
        <v>2149.4</v>
      </c>
      <c r="J1927" s="2">
        <f t="shared" si="296"/>
        <v>2138.7833333333333</v>
      </c>
      <c r="K1927" s="2">
        <f t="shared" si="297"/>
        <v>2157.4124999999999</v>
      </c>
      <c r="L1927" s="2">
        <f t="shared" si="298"/>
        <v>2199.8704166666662</v>
      </c>
      <c r="M1927" s="2">
        <f t="shared" si="299"/>
        <v>2240.9389583333332</v>
      </c>
      <c r="N1927" s="2">
        <f t="shared" si="304"/>
        <v>2199.4072916666664</v>
      </c>
      <c r="O1927" s="4" t="str">
        <f t="shared" si="305"/>
        <v>买</v>
      </c>
      <c r="P1927" s="4">
        <f t="shared" si="301"/>
        <v>1</v>
      </c>
      <c r="Q1927" s="3">
        <f>IF(O1926="买",E1927/E1926-1,0)-IF(P1927=1,计算结果!B$17,0)</f>
        <v>0</v>
      </c>
      <c r="R1927" s="2">
        <f t="shared" si="302"/>
        <v>5.0362214569859605</v>
      </c>
      <c r="S1927" s="3">
        <f>1-R1927/MAX(R$2:R1927)</f>
        <v>0.21804433137801615</v>
      </c>
    </row>
    <row r="1928" spans="1:19" x14ac:dyDescent="0.15">
      <c r="A1928" s="1">
        <v>41249</v>
      </c>
      <c r="B1928">
        <v>2205.61</v>
      </c>
      <c r="C1928">
        <v>2216.98</v>
      </c>
      <c r="D1928">
        <v>2191.23</v>
      </c>
      <c r="E1928" s="2">
        <v>2203.6</v>
      </c>
      <c r="F1928" s="16">
        <v>42758569984</v>
      </c>
      <c r="G1928" s="3">
        <f t="shared" si="300"/>
        <v>-1.9385111509684361E-3</v>
      </c>
      <c r="H1928" s="3">
        <f>1-E1928/MAX(E$2:E1928)</f>
        <v>0.62505955216769893</v>
      </c>
      <c r="I1928" s="2">
        <f t="shared" si="303"/>
        <v>2180.9833333333336</v>
      </c>
      <c r="J1928" s="2">
        <f t="shared" ref="J1928:J1991" si="306">AVERAGE(E1923:E1928)</f>
        <v>2151.19</v>
      </c>
      <c r="K1928" s="2">
        <f t="shared" si="297"/>
        <v>2160.6391666666668</v>
      </c>
      <c r="L1928" s="2">
        <f t="shared" si="298"/>
        <v>2195.5716666666663</v>
      </c>
      <c r="M1928" s="2">
        <f t="shared" si="299"/>
        <v>2240.6906250000002</v>
      </c>
      <c r="N1928" s="2">
        <f t="shared" si="304"/>
        <v>2198.9671527777778</v>
      </c>
      <c r="O1928" s="4" t="str">
        <f t="shared" si="305"/>
        <v>买</v>
      </c>
      <c r="P1928" s="4" t="str">
        <f t="shared" si="301"/>
        <v/>
      </c>
      <c r="Q1928" s="3">
        <f>IF(O1927="买",E1928/E1927-1,0)-IF(P1928=1,计算结果!B$17,0)</f>
        <v>-1.9385111509684361E-3</v>
      </c>
      <c r="R1928" s="2">
        <f t="shared" si="302"/>
        <v>5.0264586855328464</v>
      </c>
      <c r="S1928" s="3">
        <f>1-R1928/MAX(R$2:R1928)</f>
        <v>0.2195601611612028</v>
      </c>
    </row>
    <row r="1929" spans="1:19" x14ac:dyDescent="0.15">
      <c r="A1929" s="1">
        <v>41250</v>
      </c>
      <c r="B1929">
        <v>2203.89</v>
      </c>
      <c r="C1929">
        <v>2250.5300000000002</v>
      </c>
      <c r="D1929">
        <v>2198.11</v>
      </c>
      <c r="E1929" s="2">
        <v>2246.7600000000002</v>
      </c>
      <c r="F1929" s="16">
        <v>64996499456</v>
      </c>
      <c r="G1929" s="3">
        <f t="shared" si="300"/>
        <v>1.9586131784353089E-2</v>
      </c>
      <c r="H1929" s="3">
        <f>1-E1929/MAX(E$2:E1929)</f>
        <v>0.6177159191451711</v>
      </c>
      <c r="I1929" s="2">
        <f t="shared" si="303"/>
        <v>2219.4133333333334</v>
      </c>
      <c r="J1929" s="2">
        <f t="shared" si="306"/>
        <v>2173.0366666666669</v>
      </c>
      <c r="K1929" s="2">
        <f t="shared" si="297"/>
        <v>2164.9608333333331</v>
      </c>
      <c r="L1929" s="2">
        <f t="shared" si="298"/>
        <v>2193.2749999999996</v>
      </c>
      <c r="M1929" s="2">
        <f t="shared" si="299"/>
        <v>2241.4533333333334</v>
      </c>
      <c r="N1929" s="2">
        <f t="shared" si="304"/>
        <v>2199.8963888888884</v>
      </c>
      <c r="O1929" s="4" t="str">
        <f t="shared" si="305"/>
        <v>买</v>
      </c>
      <c r="P1929" s="4" t="str">
        <f t="shared" si="301"/>
        <v/>
      </c>
      <c r="Q1929" s="3">
        <f>IF(O1928="买",E1929/E1928-1,0)-IF(P1929=1,计算结果!B$17,0)</f>
        <v>1.9586131784353089E-2</v>
      </c>
      <c r="R1929" s="2">
        <f t="shared" si="302"/>
        <v>5.1249075677562992</v>
      </c>
      <c r="S1929" s="3">
        <f>1-R1929/MAX(R$2:R1929)</f>
        <v>0.20427436362794682</v>
      </c>
    </row>
    <row r="1930" spans="1:19" x14ac:dyDescent="0.15">
      <c r="A1930" s="1">
        <v>41253</v>
      </c>
      <c r="B1930">
        <v>2254.92</v>
      </c>
      <c r="C1930">
        <v>2276.2800000000002</v>
      </c>
      <c r="D1930">
        <v>2250.44</v>
      </c>
      <c r="E1930" s="2">
        <v>2271.0500000000002</v>
      </c>
      <c r="F1930" s="16">
        <v>61399773184</v>
      </c>
      <c r="G1930" s="3">
        <f t="shared" si="300"/>
        <v>1.0811123573501336E-2</v>
      </c>
      <c r="H1930" s="3">
        <f>1-E1930/MAX(E$2:E1930)</f>
        <v>0.61358299870686717</v>
      </c>
      <c r="I1930" s="2">
        <f t="shared" si="303"/>
        <v>2240.4700000000003</v>
      </c>
      <c r="J1930" s="2">
        <f t="shared" si="306"/>
        <v>2194.9349999999999</v>
      </c>
      <c r="K1930" s="2">
        <f t="shared" si="297"/>
        <v>2172.7525000000001</v>
      </c>
      <c r="L1930" s="2">
        <f t="shared" si="298"/>
        <v>2192.3933333333334</v>
      </c>
      <c r="M1930" s="2">
        <f t="shared" si="299"/>
        <v>2243.2483333333334</v>
      </c>
      <c r="N1930" s="2">
        <f t="shared" si="304"/>
        <v>2202.7980555555555</v>
      </c>
      <c r="O1930" s="4" t="str">
        <f t="shared" si="305"/>
        <v>买</v>
      </c>
      <c r="P1930" s="4" t="str">
        <f t="shared" si="301"/>
        <v/>
      </c>
      <c r="Q1930" s="3">
        <f>IF(O1929="买",E1930/E1929-1,0)-IF(P1930=1,计算结果!B$17,0)</f>
        <v>1.0811123573501336E-2</v>
      </c>
      <c r="R1930" s="2">
        <f t="shared" si="302"/>
        <v>5.1803135767740844</v>
      </c>
      <c r="S1930" s="3">
        <f>1-R1930/MAX(R$2:R1930)</f>
        <v>0.19567167544252562</v>
      </c>
    </row>
    <row r="1931" spans="1:19" x14ac:dyDescent="0.15">
      <c r="A1931" s="1">
        <v>41254</v>
      </c>
      <c r="B1931">
        <v>2263.21</v>
      </c>
      <c r="C1931">
        <v>2274.9899999999998</v>
      </c>
      <c r="D1931">
        <v>2254.3000000000002</v>
      </c>
      <c r="E1931" s="2">
        <v>2258.5</v>
      </c>
      <c r="F1931" s="16">
        <v>45087981568</v>
      </c>
      <c r="G1931" s="3">
        <f t="shared" si="300"/>
        <v>-5.5260782457454694E-3</v>
      </c>
      <c r="H1931" s="3">
        <f>1-E1931/MAX(E$2:E1931)</f>
        <v>0.61571836929149937</v>
      </c>
      <c r="I1931" s="2">
        <f t="shared" si="303"/>
        <v>2258.77</v>
      </c>
      <c r="J1931" s="2">
        <f t="shared" si="306"/>
        <v>2219.876666666667</v>
      </c>
      <c r="K1931" s="2">
        <f t="shared" si="297"/>
        <v>2178.2374999999997</v>
      </c>
      <c r="L1931" s="2">
        <f t="shared" si="298"/>
        <v>2191.1849999999999</v>
      </c>
      <c r="M1931" s="2">
        <f t="shared" si="299"/>
        <v>2243.3895833333331</v>
      </c>
      <c r="N1931" s="2">
        <f t="shared" si="304"/>
        <v>2204.270694444444</v>
      </c>
      <c r="O1931" s="4" t="str">
        <f t="shared" si="305"/>
        <v>买</v>
      </c>
      <c r="P1931" s="4" t="str">
        <f t="shared" si="301"/>
        <v/>
      </c>
      <c r="Q1931" s="3">
        <f>IF(O1930="买",E1931/E1930-1,0)-IF(P1931=1,计算结果!B$17,0)</f>
        <v>-5.5260782457454694E-3</v>
      </c>
      <c r="R1931" s="2">
        <f t="shared" si="302"/>
        <v>5.1516867586113335</v>
      </c>
      <c r="S1931" s="3">
        <f>1-R1931/MAX(R$2:R1931)</f>
        <v>0.20011645669929956</v>
      </c>
    </row>
    <row r="1932" spans="1:19" x14ac:dyDescent="0.15">
      <c r="A1932" s="1">
        <v>41255</v>
      </c>
      <c r="B1932">
        <v>2257.73</v>
      </c>
      <c r="C1932">
        <v>2273.21</v>
      </c>
      <c r="D1932">
        <v>2247.9499999999998</v>
      </c>
      <c r="E1932" s="2">
        <v>2267.77</v>
      </c>
      <c r="F1932" s="16">
        <v>39182536704</v>
      </c>
      <c r="G1932" s="3">
        <f t="shared" si="300"/>
        <v>4.1044941332741836E-3</v>
      </c>
      <c r="H1932" s="3">
        <f>1-E1932/MAX(E$2:E1932)</f>
        <v>0.61414108759273123</v>
      </c>
      <c r="I1932" s="2">
        <f t="shared" si="303"/>
        <v>2265.7733333333331</v>
      </c>
      <c r="J1932" s="2">
        <f t="shared" si="306"/>
        <v>2242.5933333333337</v>
      </c>
      <c r="K1932" s="2">
        <f t="shared" si="297"/>
        <v>2185.9183333333331</v>
      </c>
      <c r="L1932" s="2">
        <f t="shared" si="298"/>
        <v>2192.1166666666663</v>
      </c>
      <c r="M1932" s="2">
        <f t="shared" si="299"/>
        <v>2242.8616666666671</v>
      </c>
      <c r="N1932" s="2">
        <f t="shared" si="304"/>
        <v>2206.965555555556</v>
      </c>
      <c r="O1932" s="4" t="str">
        <f t="shared" si="305"/>
        <v>买</v>
      </c>
      <c r="P1932" s="4" t="str">
        <f t="shared" si="301"/>
        <v/>
      </c>
      <c r="Q1932" s="3">
        <f>IF(O1931="买",E1932/E1931-1,0)-IF(P1932=1,计算结果!B$17,0)</f>
        <v>4.1044941332741836E-3</v>
      </c>
      <c r="R1932" s="2">
        <f t="shared" si="302"/>
        <v>5.1728318266885198</v>
      </c>
      <c r="S1932" s="3">
        <f>1-R1932/MAX(R$2:R1932)</f>
        <v>0.19683333938851932</v>
      </c>
    </row>
    <row r="1933" spans="1:19" x14ac:dyDescent="0.15">
      <c r="A1933" s="1">
        <v>41256</v>
      </c>
      <c r="B1933">
        <v>2260.6</v>
      </c>
      <c r="C1933">
        <v>2266.7199999999998</v>
      </c>
      <c r="D1933">
        <v>2242.56</v>
      </c>
      <c r="E1933" s="2">
        <v>2242.64</v>
      </c>
      <c r="F1933" s="16">
        <v>36665683968</v>
      </c>
      <c r="G1933" s="3">
        <f t="shared" si="300"/>
        <v>-1.1081370685739778E-2</v>
      </c>
      <c r="H1933" s="3">
        <f>1-E1933/MAX(E$2:E1933)</f>
        <v>0.61841693323351254</v>
      </c>
      <c r="I1933" s="2">
        <f t="shared" si="303"/>
        <v>2256.3033333333333</v>
      </c>
      <c r="J1933" s="2">
        <f t="shared" si="306"/>
        <v>2248.3866666666668</v>
      </c>
      <c r="K1933" s="2">
        <f t="shared" si="297"/>
        <v>2193.585</v>
      </c>
      <c r="L1933" s="2">
        <f t="shared" si="298"/>
        <v>2192.188333333333</v>
      </c>
      <c r="M1933" s="2">
        <f t="shared" si="299"/>
        <v>2242.2906250000001</v>
      </c>
      <c r="N1933" s="2">
        <f t="shared" si="304"/>
        <v>2209.3546527777776</v>
      </c>
      <c r="O1933" s="4" t="str">
        <f t="shared" si="305"/>
        <v>买</v>
      </c>
      <c r="P1933" s="4" t="str">
        <f t="shared" si="301"/>
        <v/>
      </c>
      <c r="Q1933" s="3">
        <f>IF(O1932="买",E1933/E1932-1,0)-IF(P1933=1,计算结果!B$17,0)</f>
        <v>-1.1081370685739778E-2</v>
      </c>
      <c r="R1933" s="2">
        <f t="shared" si="302"/>
        <v>5.1155097597219923</v>
      </c>
      <c r="S1933" s="3">
        <f>1-R1933/MAX(R$2:R1933)</f>
        <v>0.20573352687718283</v>
      </c>
    </row>
    <row r="1934" spans="1:19" x14ac:dyDescent="0.15">
      <c r="A1934" s="1">
        <v>41257</v>
      </c>
      <c r="B1934">
        <v>2245.64</v>
      </c>
      <c r="C1934">
        <v>2357.11</v>
      </c>
      <c r="D1934">
        <v>2245.64</v>
      </c>
      <c r="E1934" s="2">
        <v>2355.87</v>
      </c>
      <c r="F1934" s="16">
        <v>93934739456</v>
      </c>
      <c r="G1934" s="3">
        <f t="shared" si="300"/>
        <v>5.0489601541040985E-2</v>
      </c>
      <c r="H1934" s="3">
        <f>1-E1934/MAX(E$2:E1934)</f>
        <v>0.59915095623766423</v>
      </c>
      <c r="I1934" s="2">
        <f t="shared" si="303"/>
        <v>2288.7599999999998</v>
      </c>
      <c r="J1934" s="2">
        <f t="shared" si="306"/>
        <v>2273.7649999999999</v>
      </c>
      <c r="K1934" s="2">
        <f t="shared" ref="K1934:K1997" si="307">AVERAGE(E1923:E1934)</f>
        <v>2212.4775</v>
      </c>
      <c r="L1934" s="2">
        <f t="shared" si="298"/>
        <v>2196.5224999999996</v>
      </c>
      <c r="M1934" s="2">
        <f t="shared" si="299"/>
        <v>2243.0345833333336</v>
      </c>
      <c r="N1934" s="2">
        <f t="shared" si="304"/>
        <v>2217.3448611111112</v>
      </c>
      <c r="O1934" s="4" t="str">
        <f t="shared" si="305"/>
        <v>买</v>
      </c>
      <c r="P1934" s="4" t="str">
        <f t="shared" si="301"/>
        <v/>
      </c>
      <c r="Q1934" s="3">
        <f>IF(O1933="买",E1934/E1933-1,0)-IF(P1934=1,计算结果!B$17,0)</f>
        <v>5.0489601541040985E-2</v>
      </c>
      <c r="R1934" s="2">
        <f t="shared" si="302"/>
        <v>5.3737898091696623</v>
      </c>
      <c r="S1934" s="3">
        <f>1-R1934/MAX(R$2:R1934)</f>
        <v>0.16563132913180378</v>
      </c>
    </row>
    <row r="1935" spans="1:19" x14ac:dyDescent="0.15">
      <c r="A1935" s="1">
        <v>41260</v>
      </c>
      <c r="B1935">
        <v>2359.1999999999998</v>
      </c>
      <c r="C1935">
        <v>2380</v>
      </c>
      <c r="D1935">
        <v>2358.66</v>
      </c>
      <c r="E1935" s="2">
        <v>2366.6999999999998</v>
      </c>
      <c r="F1935" s="16">
        <v>85000822784</v>
      </c>
      <c r="G1935" s="3">
        <f t="shared" si="300"/>
        <v>4.5970278495841566E-3</v>
      </c>
      <c r="H1935" s="3">
        <f>1-E1935/MAX(E$2:E1935)</f>
        <v>0.59730824202000954</v>
      </c>
      <c r="I1935" s="2">
        <f t="shared" si="303"/>
        <v>2321.7366666666667</v>
      </c>
      <c r="J1935" s="2">
        <f t="shared" si="306"/>
        <v>2293.7549999999997</v>
      </c>
      <c r="K1935" s="2">
        <f t="shared" si="307"/>
        <v>2233.3958333333335</v>
      </c>
      <c r="L1935" s="2">
        <f t="shared" si="298"/>
        <v>2202.9499999999998</v>
      </c>
      <c r="M1935" s="2">
        <f t="shared" si="299"/>
        <v>2243.9216666666666</v>
      </c>
      <c r="N1935" s="2">
        <f t="shared" si="304"/>
        <v>2226.7558333333332</v>
      </c>
      <c r="O1935" s="4" t="str">
        <f t="shared" si="305"/>
        <v>买</v>
      </c>
      <c r="P1935" s="4" t="str">
        <f t="shared" si="301"/>
        <v/>
      </c>
      <c r="Q1935" s="3">
        <f>IF(O1934="买",E1935/E1934-1,0)-IF(P1935=1,计算结果!B$17,0)</f>
        <v>4.5970278495841566E-3</v>
      </c>
      <c r="R1935" s="2">
        <f t="shared" si="302"/>
        <v>5.3984932705802269</v>
      </c>
      <c r="S1935" s="3">
        <f>1-R1935/MAX(R$2:R1935)</f>
        <v>0.16179571311500218</v>
      </c>
    </row>
    <row r="1936" spans="1:19" x14ac:dyDescent="0.15">
      <c r="A1936" s="1">
        <v>41261</v>
      </c>
      <c r="B1936">
        <v>2361.1</v>
      </c>
      <c r="C1936">
        <v>2398.63</v>
      </c>
      <c r="D1936">
        <v>2347.08</v>
      </c>
      <c r="E1936" s="2">
        <v>2368.12</v>
      </c>
      <c r="F1936" s="16">
        <v>78802837504</v>
      </c>
      <c r="G1936" s="3">
        <f t="shared" si="300"/>
        <v>5.9999154941481336E-4</v>
      </c>
      <c r="H1936" s="3">
        <f>1-E1936/MAX(E$2:E1936)</f>
        <v>0.59706663036820262</v>
      </c>
      <c r="I1936" s="2">
        <f t="shared" si="303"/>
        <v>2363.563333333333</v>
      </c>
      <c r="J1936" s="2">
        <f t="shared" si="306"/>
        <v>2309.9333333333329</v>
      </c>
      <c r="K1936" s="2">
        <f t="shared" si="307"/>
        <v>2252.4341666666664</v>
      </c>
      <c r="L1936" s="2">
        <f t="shared" si="298"/>
        <v>2208.9920833333335</v>
      </c>
      <c r="M1936" s="2">
        <f t="shared" si="299"/>
        <v>2245.2881249999996</v>
      </c>
      <c r="N1936" s="2">
        <f t="shared" si="304"/>
        <v>2235.5714583333333</v>
      </c>
      <c r="O1936" s="4" t="str">
        <f t="shared" si="305"/>
        <v>买</v>
      </c>
      <c r="P1936" s="4" t="str">
        <f t="shared" si="301"/>
        <v/>
      </c>
      <c r="Q1936" s="3">
        <f>IF(O1935="买",E1936/E1935-1,0)-IF(P1936=1,计算结果!B$17,0)</f>
        <v>5.9999154941481336E-4</v>
      </c>
      <c r="R1936" s="2">
        <f t="shared" si="302"/>
        <v>5.4017323209221475</v>
      </c>
      <c r="S1936" s="3">
        <f>1-R1936/MAX(R$2:R1936)</f>
        <v>0.16129279762618787</v>
      </c>
    </row>
    <row r="1937" spans="1:19" x14ac:dyDescent="0.15">
      <c r="A1937" s="1">
        <v>41262</v>
      </c>
      <c r="B1937">
        <v>2362.8000000000002</v>
      </c>
      <c r="C1937">
        <v>2387.14</v>
      </c>
      <c r="D1937">
        <v>2358.0300000000002</v>
      </c>
      <c r="E1937" s="2">
        <v>2371.11</v>
      </c>
      <c r="F1937" s="16">
        <v>61140746240</v>
      </c>
      <c r="G1937" s="3">
        <f t="shared" si="300"/>
        <v>1.2626049355608515E-3</v>
      </c>
      <c r="H1937" s="3">
        <f>1-E1937/MAX(E$2:E1937)</f>
        <v>0.59655788470700333</v>
      </c>
      <c r="I1937" s="2">
        <f t="shared" si="303"/>
        <v>2368.6433333333334</v>
      </c>
      <c r="J1937" s="2">
        <f t="shared" si="306"/>
        <v>2328.7016666666664</v>
      </c>
      <c r="K1937" s="2">
        <f t="shared" si="307"/>
        <v>2274.2891666666669</v>
      </c>
      <c r="L1937" s="2">
        <f t="shared" si="298"/>
        <v>2216.3875000000003</v>
      </c>
      <c r="M1937" s="2">
        <f t="shared" si="299"/>
        <v>2246.6752083333336</v>
      </c>
      <c r="N1937" s="2">
        <f t="shared" si="304"/>
        <v>2245.7839583333334</v>
      </c>
      <c r="O1937" s="4" t="str">
        <f t="shared" si="305"/>
        <v>买</v>
      </c>
      <c r="P1937" s="4" t="str">
        <f t="shared" si="301"/>
        <v/>
      </c>
      <c r="Q1937" s="3">
        <f>IF(O1936="买",E1937/E1936-1,0)-IF(P1937=1,计算结果!B$17,0)</f>
        <v>1.2626049355608515E-3</v>
      </c>
      <c r="R1937" s="2">
        <f t="shared" si="302"/>
        <v>5.4085525748111225</v>
      </c>
      <c r="S1937" s="3">
        <f>1-R1937/MAX(R$2:R1937)</f>
        <v>0.16023384177298028</v>
      </c>
    </row>
    <row r="1938" spans="1:19" x14ac:dyDescent="0.15">
      <c r="A1938" s="1">
        <v>41263</v>
      </c>
      <c r="B1938">
        <v>2361.3200000000002</v>
      </c>
      <c r="C1938">
        <v>2391.92</v>
      </c>
      <c r="D1938">
        <v>2346.5500000000002</v>
      </c>
      <c r="E1938" s="2">
        <v>2384.8200000000002</v>
      </c>
      <c r="F1938" s="16">
        <v>63028690944</v>
      </c>
      <c r="G1938" s="3">
        <f t="shared" si="300"/>
        <v>5.7821020534687406E-3</v>
      </c>
      <c r="H1938" s="3">
        <f>1-E1938/MAX(E$2:E1938)</f>
        <v>0.59422514122371195</v>
      </c>
      <c r="I1938" s="2">
        <f t="shared" si="303"/>
        <v>2374.6833333333329</v>
      </c>
      <c r="J1938" s="2">
        <f t="shared" si="306"/>
        <v>2348.21</v>
      </c>
      <c r="K1938" s="2">
        <f t="shared" si="307"/>
        <v>2295.4016666666666</v>
      </c>
      <c r="L1938" s="2">
        <f t="shared" si="298"/>
        <v>2225.0366666666669</v>
      </c>
      <c r="M1938" s="2">
        <f t="shared" si="299"/>
        <v>2248.5493750000001</v>
      </c>
      <c r="N1938" s="2">
        <f t="shared" si="304"/>
        <v>2256.3292361111112</v>
      </c>
      <c r="O1938" s="4" t="str">
        <f t="shared" si="305"/>
        <v>买</v>
      </c>
      <c r="P1938" s="4" t="str">
        <f t="shared" si="301"/>
        <v/>
      </c>
      <c r="Q1938" s="3">
        <f>IF(O1937="买",E1938/E1937-1,0)-IF(P1938=1,计算结果!B$17,0)</f>
        <v>5.7821020534687406E-3</v>
      </c>
      <c r="R1938" s="2">
        <f t="shared" si="302"/>
        <v>5.4398253777602319</v>
      </c>
      <c r="S1938" s="3">
        <f>1-R1938/MAX(R$2:R1938)</f>
        <v>0.15537822814506219</v>
      </c>
    </row>
    <row r="1939" spans="1:19" x14ac:dyDescent="0.15">
      <c r="A1939" s="1">
        <v>41264</v>
      </c>
      <c r="B1939">
        <v>2386.38</v>
      </c>
      <c r="C1939">
        <v>2414.2199999999998</v>
      </c>
      <c r="D1939">
        <v>2365.0300000000002</v>
      </c>
      <c r="E1939" s="2">
        <v>2372</v>
      </c>
      <c r="F1939" s="16">
        <v>66887708672</v>
      </c>
      <c r="G1939" s="3">
        <f t="shared" si="300"/>
        <v>-5.3756677652821994E-3</v>
      </c>
      <c r="H1939" s="3">
        <f>1-E1939/MAX(E$2:E1939)</f>
        <v>0.5964064520519976</v>
      </c>
      <c r="I1939" s="2">
        <f t="shared" si="303"/>
        <v>2375.9766666666669</v>
      </c>
      <c r="J1939" s="2">
        <f t="shared" si="306"/>
        <v>2369.77</v>
      </c>
      <c r="K1939" s="2">
        <f t="shared" si="307"/>
        <v>2309.0783333333334</v>
      </c>
      <c r="L1939" s="2">
        <f t="shared" si="298"/>
        <v>2233.2454166666666</v>
      </c>
      <c r="M1939" s="2">
        <f t="shared" si="299"/>
        <v>2250.0877083333339</v>
      </c>
      <c r="N1939" s="2">
        <f t="shared" si="304"/>
        <v>2264.1371527777778</v>
      </c>
      <c r="O1939" s="4" t="str">
        <f t="shared" si="305"/>
        <v>买</v>
      </c>
      <c r="P1939" s="4" t="str">
        <f t="shared" si="301"/>
        <v/>
      </c>
      <c r="Q1939" s="3">
        <f>IF(O1938="买",E1939/E1938-1,0)-IF(P1939=1,计算结果!B$17,0)</f>
        <v>-5.3756677652821994E-3</v>
      </c>
      <c r="R1939" s="2">
        <f t="shared" si="302"/>
        <v>5.4105826838282418</v>
      </c>
      <c r="S1939" s="3">
        <f>1-R1939/MAX(R$2:R1939)</f>
        <v>0.15991863417787844</v>
      </c>
    </row>
    <row r="1940" spans="1:19" x14ac:dyDescent="0.15">
      <c r="A1940" s="1">
        <v>41267</v>
      </c>
      <c r="B1940">
        <v>2368.0100000000002</v>
      </c>
      <c r="C1940">
        <v>2396.73</v>
      </c>
      <c r="D1940">
        <v>2367.04</v>
      </c>
      <c r="E1940" s="2">
        <v>2381.2199999999998</v>
      </c>
      <c r="F1940" s="16">
        <v>54121541632</v>
      </c>
      <c r="G1940" s="3">
        <f t="shared" si="300"/>
        <v>3.8870151770655781E-3</v>
      </c>
      <c r="H1940" s="3">
        <f>1-E1940/MAX(E$2:E1940)</f>
        <v>0.5948376778057578</v>
      </c>
      <c r="I1940" s="2">
        <f t="shared" si="303"/>
        <v>2379.3466666666664</v>
      </c>
      <c r="J1940" s="2">
        <f t="shared" si="306"/>
        <v>2373.9949999999999</v>
      </c>
      <c r="K1940" s="2">
        <f t="shared" si="307"/>
        <v>2323.88</v>
      </c>
      <c r="L1940" s="2">
        <f t="shared" si="298"/>
        <v>2242.2595833333335</v>
      </c>
      <c r="M1940" s="2">
        <f t="shared" si="299"/>
        <v>2251.7631250000004</v>
      </c>
      <c r="N1940" s="2">
        <f t="shared" si="304"/>
        <v>2272.6342361111115</v>
      </c>
      <c r="O1940" s="4" t="str">
        <f t="shared" si="305"/>
        <v>买</v>
      </c>
      <c r="P1940" s="4" t="str">
        <f t="shared" si="301"/>
        <v/>
      </c>
      <c r="Q1940" s="3">
        <f>IF(O1939="买",E1940/E1939-1,0)-IF(P1940=1,计算结果!B$17,0)</f>
        <v>3.8870151770655781E-3</v>
      </c>
      <c r="R1940" s="2">
        <f t="shared" si="302"/>
        <v>5.4316137008370502</v>
      </c>
      <c r="S1940" s="3">
        <f>1-R1940/MAX(R$2:R1940)</f>
        <v>0.15665322515895785</v>
      </c>
    </row>
    <row r="1941" spans="1:19" x14ac:dyDescent="0.15">
      <c r="A1941" s="1">
        <v>41268</v>
      </c>
      <c r="B1941">
        <v>2373.88</v>
      </c>
      <c r="C1941">
        <v>2459.3000000000002</v>
      </c>
      <c r="D1941">
        <v>2365.41</v>
      </c>
      <c r="E1941" s="2">
        <v>2448.4</v>
      </c>
      <c r="F1941" s="16">
        <v>89877774336</v>
      </c>
      <c r="G1941" s="3">
        <f t="shared" si="300"/>
        <v>2.8212428922989252E-2</v>
      </c>
      <c r="H1941" s="3">
        <f>1-E1941/MAX(E$2:E1941)</f>
        <v>0.5834070645885796</v>
      </c>
      <c r="I1941" s="2">
        <f t="shared" si="303"/>
        <v>2400.5399999999995</v>
      </c>
      <c r="J1941" s="2">
        <f t="shared" si="306"/>
        <v>2387.6116666666662</v>
      </c>
      <c r="K1941" s="2">
        <f t="shared" si="307"/>
        <v>2340.6833333333334</v>
      </c>
      <c r="L1941" s="2">
        <f t="shared" si="298"/>
        <v>2252.8220833333335</v>
      </c>
      <c r="M1941" s="2">
        <f t="shared" si="299"/>
        <v>2254.1031250000001</v>
      </c>
      <c r="N1941" s="2">
        <f t="shared" si="304"/>
        <v>2282.5361805555553</v>
      </c>
      <c r="O1941" s="4" t="str">
        <f t="shared" si="305"/>
        <v>买</v>
      </c>
      <c r="P1941" s="4" t="str">
        <f t="shared" si="301"/>
        <v/>
      </c>
      <c r="Q1941" s="3">
        <f>IF(O1940="买",E1941/E1940-1,0)-IF(P1941=1,计算结果!B$17,0)</f>
        <v>2.8212428922989252E-2</v>
      </c>
      <c r="R1941" s="2">
        <f t="shared" si="302"/>
        <v>5.58485271630905</v>
      </c>
      <c r="S1941" s="3">
        <f>1-R1941/MAX(R$2:R1941)</f>
        <v>0.13286036421632275</v>
      </c>
    </row>
    <row r="1942" spans="1:19" x14ac:dyDescent="0.15">
      <c r="A1942" s="1">
        <v>41269</v>
      </c>
      <c r="B1942">
        <v>2445.9899999999998</v>
      </c>
      <c r="C1942">
        <v>2458.0100000000002</v>
      </c>
      <c r="D1942">
        <v>2441.64</v>
      </c>
      <c r="E1942" s="2">
        <v>2457.62</v>
      </c>
      <c r="F1942" s="16">
        <v>68406243328</v>
      </c>
      <c r="G1942" s="3">
        <f t="shared" si="300"/>
        <v>3.7657245548112783E-3</v>
      </c>
      <c r="H1942" s="3">
        <f>1-E1942/MAX(E$2:E1942)</f>
        <v>0.58183829034233991</v>
      </c>
      <c r="I1942" s="2">
        <f t="shared" si="303"/>
        <v>2429.08</v>
      </c>
      <c r="J1942" s="2">
        <f t="shared" si="306"/>
        <v>2402.5283333333332</v>
      </c>
      <c r="K1942" s="2">
        <f t="shared" si="307"/>
        <v>2356.2308333333335</v>
      </c>
      <c r="L1942" s="2">
        <f t="shared" si="298"/>
        <v>2264.4916666666672</v>
      </c>
      <c r="M1942" s="2">
        <f t="shared" si="299"/>
        <v>2256.7104166666668</v>
      </c>
      <c r="N1942" s="2">
        <f t="shared" si="304"/>
        <v>2292.477638888889</v>
      </c>
      <c r="O1942" s="4" t="str">
        <f t="shared" si="305"/>
        <v>买</v>
      </c>
      <c r="P1942" s="4" t="str">
        <f t="shared" si="301"/>
        <v/>
      </c>
      <c r="Q1942" s="3">
        <f>IF(O1941="买",E1942/E1941-1,0)-IF(P1942=1,计算结果!B$17,0)</f>
        <v>3.7657245548112783E-3</v>
      </c>
      <c r="R1942" s="2">
        <f t="shared" si="302"/>
        <v>5.6058837333178593</v>
      </c>
      <c r="S1942" s="3">
        <f>1-R1942/MAX(R$2:R1942)</f>
        <v>0.12959495519740205</v>
      </c>
    </row>
    <row r="1943" spans="1:19" x14ac:dyDescent="0.15">
      <c r="A1943" s="1">
        <v>41270</v>
      </c>
      <c r="B1943">
        <v>2464.7800000000002</v>
      </c>
      <c r="C1943">
        <v>2479.79</v>
      </c>
      <c r="D1943">
        <v>2443.6799999999998</v>
      </c>
      <c r="E1943" s="2">
        <v>2444.59</v>
      </c>
      <c r="F1943" s="16">
        <v>69327601664</v>
      </c>
      <c r="G1943" s="3">
        <f t="shared" si="300"/>
        <v>-5.3018774261276436E-3</v>
      </c>
      <c r="H1943" s="3">
        <f>1-E1943/MAX(E$2:E1943)</f>
        <v>0.58405533247124475</v>
      </c>
      <c r="I1943" s="2">
        <f t="shared" si="303"/>
        <v>2450.2033333333334</v>
      </c>
      <c r="J1943" s="2">
        <f t="shared" si="306"/>
        <v>2414.7749999999996</v>
      </c>
      <c r="K1943" s="2">
        <f t="shared" si="307"/>
        <v>2371.7383333333332</v>
      </c>
      <c r="L1943" s="2">
        <f t="shared" si="298"/>
        <v>2274.9879166666669</v>
      </c>
      <c r="M1943" s="2">
        <f t="shared" si="299"/>
        <v>2258.8562500000003</v>
      </c>
      <c r="N1943" s="2">
        <f t="shared" si="304"/>
        <v>2301.8608333333336</v>
      </c>
      <c r="O1943" s="4" t="str">
        <f t="shared" si="305"/>
        <v>买</v>
      </c>
      <c r="P1943" s="4" t="str">
        <f t="shared" si="301"/>
        <v/>
      </c>
      <c r="Q1943" s="3">
        <f>IF(O1942="买",E1943/E1942-1,0)-IF(P1943=1,计算结果!B$17,0)</f>
        <v>-5.3018774261276436E-3</v>
      </c>
      <c r="R1943" s="2">
        <f t="shared" si="302"/>
        <v>5.576162024898685</v>
      </c>
      <c r="S1943" s="3">
        <f>1-R1943/MAX(R$2:R1943)</f>
        <v>0.13420973605602859</v>
      </c>
    </row>
    <row r="1944" spans="1:19" x14ac:dyDescent="0.15">
      <c r="A1944" s="1">
        <v>41271</v>
      </c>
      <c r="B1944">
        <v>2448.08</v>
      </c>
      <c r="C1944">
        <v>2481.59</v>
      </c>
      <c r="D1944">
        <v>2444.38</v>
      </c>
      <c r="E1944" s="2">
        <v>2480.0500000000002</v>
      </c>
      <c r="F1944" s="16">
        <v>66053287936</v>
      </c>
      <c r="G1944" s="3">
        <f t="shared" si="300"/>
        <v>1.4505499899778673E-2</v>
      </c>
      <c r="H1944" s="3">
        <f>1-E1944/MAX(E$2:E1944)</f>
        <v>0.5780218471380929</v>
      </c>
      <c r="I1944" s="2">
        <f t="shared" si="303"/>
        <v>2460.7533333333336</v>
      </c>
      <c r="J1944" s="2">
        <f t="shared" si="306"/>
        <v>2430.6466666666661</v>
      </c>
      <c r="K1944" s="2">
        <f t="shared" si="307"/>
        <v>2389.4283333333337</v>
      </c>
      <c r="L1944" s="2">
        <f t="shared" si="298"/>
        <v>2287.6733333333336</v>
      </c>
      <c r="M1944" s="2">
        <f t="shared" si="299"/>
        <v>2262.3556249999997</v>
      </c>
      <c r="N1944" s="2">
        <f t="shared" si="304"/>
        <v>2313.1524305555558</v>
      </c>
      <c r="O1944" s="4" t="str">
        <f t="shared" si="305"/>
        <v>买</v>
      </c>
      <c r="P1944" s="4" t="str">
        <f t="shared" si="301"/>
        <v/>
      </c>
      <c r="Q1944" s="3">
        <f>IF(O1943="买",E1944/E1943-1,0)-IF(P1944=1,计算结果!B$17,0)</f>
        <v>1.4505499899778673E-2</v>
      </c>
      <c r="R1944" s="2">
        <f t="shared" si="302"/>
        <v>5.6570470425920023</v>
      </c>
      <c r="S1944" s="3">
        <f>1-R1944/MAX(R$2:R1944)</f>
        <v>0.12165101546916002</v>
      </c>
    </row>
    <row r="1945" spans="1:19" x14ac:dyDescent="0.15">
      <c r="A1945" s="1">
        <v>41274</v>
      </c>
      <c r="B1945">
        <v>2485.56</v>
      </c>
      <c r="C1945">
        <v>2522.9499999999998</v>
      </c>
      <c r="D1945">
        <v>2485.56</v>
      </c>
      <c r="E1945" s="2">
        <v>2522.9499999999998</v>
      </c>
      <c r="F1945" s="16">
        <v>81149083648</v>
      </c>
      <c r="G1945" s="3">
        <f t="shared" si="300"/>
        <v>1.7298038346000855E-2</v>
      </c>
      <c r="H1945" s="3">
        <f>1-E1945/MAX(E$2:E1945)</f>
        <v>0.57072245286871304</v>
      </c>
      <c r="I1945" s="2">
        <f t="shared" si="303"/>
        <v>2482.5300000000002</v>
      </c>
      <c r="J1945" s="2">
        <f t="shared" si="306"/>
        <v>2455.8050000000003</v>
      </c>
      <c r="K1945" s="2">
        <f t="shared" si="307"/>
        <v>2412.7874999999999</v>
      </c>
      <c r="L1945" s="2">
        <f t="shared" si="298"/>
        <v>2303.1862500000002</v>
      </c>
      <c r="M1945" s="2">
        <f t="shared" si="299"/>
        <v>2266.8383333333327</v>
      </c>
      <c r="N1945" s="2">
        <f t="shared" si="304"/>
        <v>2327.6040277777774</v>
      </c>
      <c r="O1945" s="4" t="str">
        <f t="shared" si="305"/>
        <v>买</v>
      </c>
      <c r="P1945" s="4" t="str">
        <f t="shared" si="301"/>
        <v/>
      </c>
      <c r="Q1945" s="3">
        <f>IF(O1944="买",E1945/E1944-1,0)-IF(P1945=1,计算结果!B$17,0)</f>
        <v>1.7298038346000855E-2</v>
      </c>
      <c r="R1945" s="2">
        <f t="shared" si="302"/>
        <v>5.7549028592598894</v>
      </c>
      <c r="S1945" s="3">
        <f>1-R1945/MAX(R$2:R1945)</f>
        <v>0.10645730105357465</v>
      </c>
    </row>
    <row r="1946" spans="1:19" x14ac:dyDescent="0.15">
      <c r="A1946" s="1">
        <v>41278</v>
      </c>
      <c r="B1946">
        <v>2551.81</v>
      </c>
      <c r="C1946">
        <v>2558.5300000000002</v>
      </c>
      <c r="D1946">
        <v>2498.89</v>
      </c>
      <c r="E1946" s="2">
        <v>2524.41</v>
      </c>
      <c r="F1946" s="16">
        <v>95579242496</v>
      </c>
      <c r="G1946" s="3">
        <f t="shared" si="300"/>
        <v>5.7868764739699152E-4</v>
      </c>
      <c r="H1946" s="3">
        <f>1-E1946/MAX(E$2:E1946)</f>
        <v>0.57047403525488327</v>
      </c>
      <c r="I1946" s="2">
        <f t="shared" si="303"/>
        <v>2509.1366666666668</v>
      </c>
      <c r="J1946" s="2">
        <f t="shared" si="306"/>
        <v>2479.67</v>
      </c>
      <c r="K1946" s="2">
        <f t="shared" si="307"/>
        <v>2426.8325</v>
      </c>
      <c r="L1946" s="2">
        <f t="shared" ref="L1946:L2009" si="308">AVERAGE(E1923:E1946)</f>
        <v>2319.6550000000002</v>
      </c>
      <c r="M1946" s="2">
        <f t="shared" si="299"/>
        <v>2271.6960416666661</v>
      </c>
      <c r="N1946" s="2">
        <f t="shared" si="304"/>
        <v>2339.3945138888889</v>
      </c>
      <c r="O1946" s="4" t="str">
        <f t="shared" si="305"/>
        <v>买</v>
      </c>
      <c r="P1946" s="4" t="str">
        <f t="shared" si="301"/>
        <v/>
      </c>
      <c r="Q1946" s="3">
        <f>IF(O1945="买",E1946/E1945-1,0)-IF(P1946=1,计算结果!B$17,0)</f>
        <v>5.7868764739699152E-4</v>
      </c>
      <c r="R1946" s="2">
        <f t="shared" si="302"/>
        <v>5.7582331504565127</v>
      </c>
      <c r="S1946" s="3">
        <f>1-R1946/MAX(R$2:R1946)</f>
        <v>0.10594021893127259</v>
      </c>
    </row>
    <row r="1947" spans="1:19" x14ac:dyDescent="0.15">
      <c r="A1947" s="1">
        <v>41281</v>
      </c>
      <c r="B1947">
        <v>2518.0500000000002</v>
      </c>
      <c r="C1947">
        <v>2545.9699999999998</v>
      </c>
      <c r="D1947">
        <v>2511.6</v>
      </c>
      <c r="E1947" s="2">
        <v>2535.9899999999998</v>
      </c>
      <c r="F1947" s="16">
        <v>73167511552</v>
      </c>
      <c r="G1947" s="3">
        <f t="shared" si="300"/>
        <v>4.5872104769035804E-3</v>
      </c>
      <c r="H1947" s="3">
        <f>1-E1947/MAX(E$2:E1947)</f>
        <v>0.56850370924930238</v>
      </c>
      <c r="I1947" s="2">
        <f t="shared" si="303"/>
        <v>2527.7833333333333</v>
      </c>
      <c r="J1947" s="2">
        <f t="shared" si="306"/>
        <v>2494.268333333333</v>
      </c>
      <c r="K1947" s="2">
        <f t="shared" si="307"/>
        <v>2440.94</v>
      </c>
      <c r="L1947" s="2">
        <f t="shared" si="308"/>
        <v>2337.1679166666668</v>
      </c>
      <c r="M1947" s="2">
        <f t="shared" si="299"/>
        <v>2277.6977083333331</v>
      </c>
      <c r="N1947" s="2">
        <f t="shared" si="304"/>
        <v>2351.9352083333333</v>
      </c>
      <c r="O1947" s="4" t="str">
        <f t="shared" si="305"/>
        <v>买</v>
      </c>
      <c r="P1947" s="4" t="str">
        <f t="shared" si="301"/>
        <v/>
      </c>
      <c r="Q1947" s="3">
        <f>IF(O1946="买",E1947/E1946-1,0)-IF(P1947=1,计算结果!B$17,0)</f>
        <v>4.5872104769035804E-3</v>
      </c>
      <c r="R1947" s="2">
        <f t="shared" si="302"/>
        <v>5.7846473778927407</v>
      </c>
      <c r="S1947" s="3">
        <f>1-R1947/MAX(R$2:R1947)</f>
        <v>0.10183897853657597</v>
      </c>
    </row>
    <row r="1948" spans="1:19" x14ac:dyDescent="0.15">
      <c r="A1948" s="1">
        <v>41282</v>
      </c>
      <c r="B1948">
        <v>2534.65</v>
      </c>
      <c r="C1948">
        <v>2540.5100000000002</v>
      </c>
      <c r="D1948">
        <v>2502.4899999999998</v>
      </c>
      <c r="E1948" s="2">
        <v>2525.33</v>
      </c>
      <c r="F1948" s="16">
        <v>76498059264</v>
      </c>
      <c r="G1948" s="3">
        <f t="shared" si="300"/>
        <v>-4.2034866068083598E-3</v>
      </c>
      <c r="H1948" s="3">
        <f>1-E1948/MAX(E$2:E1948)</f>
        <v>0.57031749812836052</v>
      </c>
      <c r="I1948" s="2">
        <f t="shared" si="303"/>
        <v>2528.5766666666664</v>
      </c>
      <c r="J1948" s="2">
        <f t="shared" si="306"/>
        <v>2505.5533333333333</v>
      </c>
      <c r="K1948" s="2">
        <f t="shared" si="307"/>
        <v>2454.040833333333</v>
      </c>
      <c r="L1948" s="2">
        <f t="shared" si="308"/>
        <v>2353.2375000000002</v>
      </c>
      <c r="M1948" s="2">
        <f t="shared" si="299"/>
        <v>2283.7285416666664</v>
      </c>
      <c r="N1948" s="2">
        <f t="shared" si="304"/>
        <v>2363.6689583333332</v>
      </c>
      <c r="O1948" s="4" t="str">
        <f t="shared" si="305"/>
        <v>买</v>
      </c>
      <c r="P1948" s="4" t="str">
        <f t="shared" si="301"/>
        <v/>
      </c>
      <c r="Q1948" s="3">
        <f>IF(O1947="买",E1948/E1947-1,0)-IF(P1948=1,计算结果!B$17,0)</f>
        <v>-4.2034866068083598E-3</v>
      </c>
      <c r="R1948" s="2">
        <f t="shared" si="302"/>
        <v>5.7603316901146595</v>
      </c>
      <c r="S1948" s="3">
        <f>1-R1948/MAX(R$2:R1948)</f>
        <v>0.1056143863610548</v>
      </c>
    </row>
    <row r="1949" spans="1:19" x14ac:dyDescent="0.15">
      <c r="A1949" s="1">
        <v>41283</v>
      </c>
      <c r="B1949">
        <v>2518.1</v>
      </c>
      <c r="C1949">
        <v>2534.2399999999998</v>
      </c>
      <c r="D1949">
        <v>2504.3000000000002</v>
      </c>
      <c r="E1949" s="2">
        <v>2526.13</v>
      </c>
      <c r="F1949" s="16">
        <v>74233593856</v>
      </c>
      <c r="G1949" s="3">
        <f t="shared" si="300"/>
        <v>3.1679028087427952E-4</v>
      </c>
      <c r="H1949" s="3">
        <f>1-E1949/MAX(E$2:E1949)</f>
        <v>0.57018137888790577</v>
      </c>
      <c r="I1949" s="2">
        <f t="shared" si="303"/>
        <v>2529.15</v>
      </c>
      <c r="J1949" s="2">
        <f t="shared" si="306"/>
        <v>2519.1433333333334</v>
      </c>
      <c r="K1949" s="2">
        <f t="shared" si="307"/>
        <v>2466.9591666666665</v>
      </c>
      <c r="L1949" s="2">
        <f t="shared" si="308"/>
        <v>2370.624166666667</v>
      </c>
      <c r="M1949" s="2">
        <f t="shared" si="299"/>
        <v>2289.6920833333329</v>
      </c>
      <c r="N1949" s="2">
        <f t="shared" si="304"/>
        <v>2375.7584722222223</v>
      </c>
      <c r="O1949" s="4" t="str">
        <f t="shared" si="305"/>
        <v>买</v>
      </c>
      <c r="P1949" s="4" t="str">
        <f t="shared" si="301"/>
        <v/>
      </c>
      <c r="Q1949" s="3">
        <f>IF(O1948="买",E1949/E1948-1,0)-IF(P1949=1,计算结果!B$17,0)</f>
        <v>3.1679028087427952E-4</v>
      </c>
      <c r="R1949" s="2">
        <f t="shared" si="302"/>
        <v>5.7621565072087</v>
      </c>
      <c r="S1949" s="3">
        <f>1-R1949/MAX(R$2:R1949)</f>
        <v>0.10533105369130014</v>
      </c>
    </row>
    <row r="1950" spans="1:19" x14ac:dyDescent="0.15">
      <c r="A1950" s="1">
        <v>41284</v>
      </c>
      <c r="B1950">
        <v>2525.59</v>
      </c>
      <c r="C1950">
        <v>2553.35</v>
      </c>
      <c r="D1950">
        <v>2513.73</v>
      </c>
      <c r="E1950" s="2">
        <v>2530.5700000000002</v>
      </c>
      <c r="F1950" s="16">
        <v>71159046144</v>
      </c>
      <c r="G1950" s="3">
        <f t="shared" si="300"/>
        <v>1.7576292589851494E-3</v>
      </c>
      <c r="H1950" s="3">
        <f>1-E1950/MAX(E$2:E1950)</f>
        <v>0.56942591710338253</v>
      </c>
      <c r="I1950" s="2">
        <f t="shared" si="303"/>
        <v>2527.3433333333337</v>
      </c>
      <c r="J1950" s="2">
        <f t="shared" si="306"/>
        <v>2527.5633333333335</v>
      </c>
      <c r="K1950" s="2">
        <f t="shared" si="307"/>
        <v>2479.105</v>
      </c>
      <c r="L1950" s="2">
        <f t="shared" si="308"/>
        <v>2387.2533333333336</v>
      </c>
      <c r="M1950" s="2">
        <f t="shared" si="299"/>
        <v>2295.4368749999999</v>
      </c>
      <c r="N1950" s="2">
        <f t="shared" si="304"/>
        <v>2387.2650694444442</v>
      </c>
      <c r="O1950" s="4" t="str">
        <f t="shared" si="305"/>
        <v>买</v>
      </c>
      <c r="P1950" s="4" t="str">
        <f t="shared" si="301"/>
        <v/>
      </c>
      <c r="Q1950" s="3">
        <f>IF(O1949="买",E1950/E1949-1,0)-IF(P1950=1,计算结果!B$17,0)</f>
        <v>1.7576292589851494E-3</v>
      </c>
      <c r="R1950" s="2">
        <f t="shared" si="302"/>
        <v>5.7722842420806213</v>
      </c>
      <c r="S1950" s="3">
        <f>1-R1950/MAX(R$2:R1950)</f>
        <v>0.10375855737416262</v>
      </c>
    </row>
    <row r="1951" spans="1:19" x14ac:dyDescent="0.15">
      <c r="A1951" s="1">
        <v>41285</v>
      </c>
      <c r="B1951">
        <v>2533.5</v>
      </c>
      <c r="C1951">
        <v>2539.79</v>
      </c>
      <c r="D1951">
        <v>2473.6999999999998</v>
      </c>
      <c r="E1951" s="2">
        <v>2483.23</v>
      </c>
      <c r="F1951" s="16">
        <v>72775925760</v>
      </c>
      <c r="G1951" s="3">
        <f t="shared" si="300"/>
        <v>-1.8707247774216951E-2</v>
      </c>
      <c r="H1951" s="3">
        <f>1-E1951/MAX(E$2:E1951)</f>
        <v>0.57748077315728574</v>
      </c>
      <c r="I1951" s="2">
        <f t="shared" si="303"/>
        <v>2513.31</v>
      </c>
      <c r="J1951" s="2">
        <f t="shared" si="306"/>
        <v>2520.9433333333332</v>
      </c>
      <c r="K1951" s="2">
        <f t="shared" si="307"/>
        <v>2488.374166666667</v>
      </c>
      <c r="L1951" s="2">
        <f t="shared" si="308"/>
        <v>2398.7262500000002</v>
      </c>
      <c r="M1951" s="2">
        <f t="shared" si="299"/>
        <v>2299.2983333333332</v>
      </c>
      <c r="N1951" s="2">
        <f t="shared" si="304"/>
        <v>2395.4662499999999</v>
      </c>
      <c r="O1951" s="4" t="str">
        <f t="shared" si="305"/>
        <v>买</v>
      </c>
      <c r="P1951" s="4" t="str">
        <f t="shared" si="301"/>
        <v/>
      </c>
      <c r="Q1951" s="3">
        <f>IF(O1950="买",E1951/E1950-1,0)-IF(P1951=1,计算结果!B$17,0)</f>
        <v>-1.8707247774216951E-2</v>
      </c>
      <c r="R1951" s="2">
        <f t="shared" si="302"/>
        <v>5.6643006905408111</v>
      </c>
      <c r="S1951" s="3">
        <f>1-R1951/MAX(R$2:R1951)</f>
        <v>0.12052476810688584</v>
      </c>
    </row>
    <row r="1952" spans="1:19" x14ac:dyDescent="0.15">
      <c r="A1952" s="1">
        <v>41288</v>
      </c>
      <c r="B1952">
        <v>2474.1799999999998</v>
      </c>
      <c r="C1952">
        <v>2583.63</v>
      </c>
      <c r="D1952">
        <v>2474</v>
      </c>
      <c r="E1952" s="2">
        <v>2577.73</v>
      </c>
      <c r="F1952" s="16">
        <v>96853475328</v>
      </c>
      <c r="G1952" s="3">
        <f t="shared" si="300"/>
        <v>3.8055274783246107E-2</v>
      </c>
      <c r="H1952" s="3">
        <f>1-E1952/MAX(E$2:E1952)</f>
        <v>0.56140168787858169</v>
      </c>
      <c r="I1952" s="2">
        <f t="shared" si="303"/>
        <v>2530.5100000000002</v>
      </c>
      <c r="J1952" s="2">
        <f t="shared" si="306"/>
        <v>2529.83</v>
      </c>
      <c r="K1952" s="2">
        <f t="shared" si="307"/>
        <v>2504.7500000000005</v>
      </c>
      <c r="L1952" s="2">
        <f t="shared" si="308"/>
        <v>2414.3150000000001</v>
      </c>
      <c r="M1952" s="2">
        <f t="shared" si="299"/>
        <v>2304.9433333333332</v>
      </c>
      <c r="N1952" s="2">
        <f t="shared" si="304"/>
        <v>2408.0027777777777</v>
      </c>
      <c r="O1952" s="4" t="str">
        <f t="shared" si="305"/>
        <v>买</v>
      </c>
      <c r="P1952" s="4" t="str">
        <f t="shared" si="301"/>
        <v/>
      </c>
      <c r="Q1952" s="3">
        <f>IF(O1951="买",E1952/E1951-1,0)-IF(P1952=1,计算结果!B$17,0)</f>
        <v>3.8055274783246107E-2</v>
      </c>
      <c r="R1952" s="2">
        <f t="shared" si="302"/>
        <v>5.8798572097742721</v>
      </c>
      <c r="S1952" s="3">
        <f>1-R1952/MAX(R$2:R1952)</f>
        <v>8.7056096492134305E-2</v>
      </c>
    </row>
    <row r="1953" spans="1:19" x14ac:dyDescent="0.15">
      <c r="A1953" s="1">
        <v>41289</v>
      </c>
      <c r="B1953">
        <v>2579.13</v>
      </c>
      <c r="C1953">
        <v>2605.41</v>
      </c>
      <c r="D1953">
        <v>2576.92</v>
      </c>
      <c r="E1953" s="2">
        <v>2595.86</v>
      </c>
      <c r="F1953" s="16">
        <v>101356961792</v>
      </c>
      <c r="G1953" s="3">
        <f t="shared" si="300"/>
        <v>7.0333200141210472E-3</v>
      </c>
      <c r="H1953" s="3">
        <f>1-E1953/MAX(E$2:E1953)</f>
        <v>0.55831688559177839</v>
      </c>
      <c r="I1953" s="2">
        <f t="shared" si="303"/>
        <v>2552.2733333333331</v>
      </c>
      <c r="J1953" s="2">
        <f t="shared" si="306"/>
        <v>2539.8083333333334</v>
      </c>
      <c r="K1953" s="2">
        <f t="shared" si="307"/>
        <v>2517.0383333333334</v>
      </c>
      <c r="L1953" s="2">
        <f t="shared" si="308"/>
        <v>2428.8608333333336</v>
      </c>
      <c r="M1953" s="2">
        <f t="shared" si="299"/>
        <v>2311.0679166666664</v>
      </c>
      <c r="N1953" s="2">
        <f t="shared" si="304"/>
        <v>2418.9890277777777</v>
      </c>
      <c r="O1953" s="4" t="str">
        <f t="shared" si="305"/>
        <v>买</v>
      </c>
      <c r="P1953" s="4" t="str">
        <f t="shared" si="301"/>
        <v/>
      </c>
      <c r="Q1953" s="3">
        <f>IF(O1952="买",E1953/E1952-1,0)-IF(P1953=1,计算结果!B$17,0)</f>
        <v>7.0333200141210472E-3</v>
      </c>
      <c r="R1953" s="2">
        <f t="shared" si="302"/>
        <v>5.9212121271679514</v>
      </c>
      <c r="S1953" s="3">
        <f>1-R1953/MAX(R$2:R1953)</f>
        <v>8.0635069863822628E-2</v>
      </c>
    </row>
    <row r="1954" spans="1:19" x14ac:dyDescent="0.15">
      <c r="A1954" s="1">
        <v>41290</v>
      </c>
      <c r="B1954">
        <v>2591.37</v>
      </c>
      <c r="C1954">
        <v>2600.09</v>
      </c>
      <c r="D1954">
        <v>2540.52</v>
      </c>
      <c r="E1954" s="2">
        <v>2577.09</v>
      </c>
      <c r="F1954" s="16">
        <v>95564996608</v>
      </c>
      <c r="G1954" s="3">
        <f t="shared" si="300"/>
        <v>-7.2307443390630111E-3</v>
      </c>
      <c r="H1954" s="3">
        <f>1-E1954/MAX(E$2:E1954)</f>
        <v>0.56151058327094527</v>
      </c>
      <c r="I1954" s="2">
        <f t="shared" si="303"/>
        <v>2583.56</v>
      </c>
      <c r="J1954" s="2">
        <f t="shared" si="306"/>
        <v>2548.4349999999999</v>
      </c>
      <c r="K1954" s="2">
        <f t="shared" si="307"/>
        <v>2526.9941666666668</v>
      </c>
      <c r="L1954" s="2">
        <f t="shared" si="308"/>
        <v>2441.6125000000006</v>
      </c>
      <c r="M1954" s="2">
        <f t="shared" si="299"/>
        <v>2317.0029166666668</v>
      </c>
      <c r="N1954" s="2">
        <f t="shared" si="304"/>
        <v>2428.5365277777782</v>
      </c>
      <c r="O1954" s="4" t="str">
        <f t="shared" si="305"/>
        <v>买</v>
      </c>
      <c r="P1954" s="4" t="str">
        <f t="shared" si="301"/>
        <v/>
      </c>
      <c r="Q1954" s="3">
        <f>IF(O1953="买",E1954/E1953-1,0)-IF(P1954=1,计算结果!B$17,0)</f>
        <v>-7.2307443390630111E-3</v>
      </c>
      <c r="R1954" s="2">
        <f t="shared" si="302"/>
        <v>5.8783973560990406</v>
      </c>
      <c r="S1954" s="3">
        <f>1-R1954/MAX(R$2:R1954)</f>
        <v>8.7282762627937882E-2</v>
      </c>
    </row>
    <row r="1955" spans="1:19" x14ac:dyDescent="0.15">
      <c r="A1955" s="1">
        <v>41291</v>
      </c>
      <c r="B1955">
        <v>2570.71</v>
      </c>
      <c r="C1955">
        <v>2575.06</v>
      </c>
      <c r="D1955">
        <v>2539.67</v>
      </c>
      <c r="E1955" s="2">
        <v>2552.7600000000002</v>
      </c>
      <c r="F1955" s="16">
        <v>71716118528</v>
      </c>
      <c r="G1955" s="3">
        <f t="shared" si="300"/>
        <v>-9.4408809936789018E-3</v>
      </c>
      <c r="H1955" s="3">
        <f>1-E1955/MAX(E$2:E1955)</f>
        <v>0.56565030967127194</v>
      </c>
      <c r="I1955" s="2">
        <f t="shared" si="303"/>
        <v>2575.2366666666671</v>
      </c>
      <c r="J1955" s="2">
        <f t="shared" si="306"/>
        <v>2552.8733333333334</v>
      </c>
      <c r="K1955" s="2">
        <f t="shared" si="307"/>
        <v>2536.0083333333332</v>
      </c>
      <c r="L1955" s="2">
        <f t="shared" si="308"/>
        <v>2453.8733333333339</v>
      </c>
      <c r="M1955" s="2">
        <f t="shared" si="299"/>
        <v>2322.5291666666667</v>
      </c>
      <c r="N1955" s="2">
        <f t="shared" si="304"/>
        <v>2437.4702777777779</v>
      </c>
      <c r="O1955" s="4" t="str">
        <f t="shared" si="305"/>
        <v>买</v>
      </c>
      <c r="P1955" s="4" t="str">
        <f t="shared" si="301"/>
        <v/>
      </c>
      <c r="Q1955" s="3">
        <f>IF(O1954="买",E1955/E1954-1,0)-IF(P1955=1,计算结果!B$17,0)</f>
        <v>-9.4408809936789018E-3</v>
      </c>
      <c r="R1955" s="2">
        <f t="shared" si="302"/>
        <v>5.8229001062265526</v>
      </c>
      <c r="S1955" s="3">
        <f>1-R1955/MAX(R$2:R1955)</f>
        <v>9.589961744684683E-2</v>
      </c>
    </row>
    <row r="1956" spans="1:19" x14ac:dyDescent="0.15">
      <c r="A1956" s="1">
        <v>41292</v>
      </c>
      <c r="B1956">
        <v>2568.69</v>
      </c>
      <c r="C1956">
        <v>2607.4499999999998</v>
      </c>
      <c r="D1956">
        <v>2553.4499999999998</v>
      </c>
      <c r="E1956" s="2">
        <v>2595.44</v>
      </c>
      <c r="F1956" s="16">
        <v>77435166720</v>
      </c>
      <c r="G1956" s="3">
        <f t="shared" si="300"/>
        <v>1.6719158871182582E-2</v>
      </c>
      <c r="H1956" s="3">
        <f>1-E1956/MAX(E$2:E1956)</f>
        <v>0.55838834819301708</v>
      </c>
      <c r="I1956" s="2">
        <f t="shared" si="303"/>
        <v>2575.0966666666668</v>
      </c>
      <c r="J1956" s="2">
        <f t="shared" si="306"/>
        <v>2563.6849999999999</v>
      </c>
      <c r="K1956" s="2">
        <f t="shared" si="307"/>
        <v>2545.624166666667</v>
      </c>
      <c r="L1956" s="2">
        <f t="shared" si="308"/>
        <v>2467.5262500000003</v>
      </c>
      <c r="M1956" s="2">
        <f t="shared" si="299"/>
        <v>2329.8214583333333</v>
      </c>
      <c r="N1956" s="2">
        <f t="shared" si="304"/>
        <v>2447.6572916666669</v>
      </c>
      <c r="O1956" s="4" t="str">
        <f t="shared" si="305"/>
        <v>买</v>
      </c>
      <c r="P1956" s="4" t="str">
        <f t="shared" si="301"/>
        <v/>
      </c>
      <c r="Q1956" s="3">
        <f>IF(O1955="买",E1956/E1955-1,0)-IF(P1956=1,计算结果!B$17,0)</f>
        <v>1.6719158871182582E-2</v>
      </c>
      <c r="R1956" s="2">
        <f t="shared" si="302"/>
        <v>5.9202540981935803</v>
      </c>
      <c r="S1956" s="3">
        <f>1-R1956/MAX(R$2:R1956)</f>
        <v>8.0783819515443778E-2</v>
      </c>
    </row>
    <row r="1957" spans="1:19" x14ac:dyDescent="0.15">
      <c r="A1957" s="1">
        <v>41295</v>
      </c>
      <c r="B1957">
        <v>2605.65</v>
      </c>
      <c r="C1957">
        <v>2611.1999999999998</v>
      </c>
      <c r="D1957">
        <v>2582.65</v>
      </c>
      <c r="E1957" s="2">
        <v>2610.9</v>
      </c>
      <c r="F1957" s="16">
        <v>85357445120</v>
      </c>
      <c r="G1957" s="3">
        <f t="shared" si="300"/>
        <v>5.9566008075702115E-3</v>
      </c>
      <c r="H1957" s="3">
        <f>1-E1957/MAX(E$2:E1957)</f>
        <v>0.55575784387123117</v>
      </c>
      <c r="I1957" s="2">
        <f t="shared" si="303"/>
        <v>2586.3666666666668</v>
      </c>
      <c r="J1957" s="2">
        <f t="shared" si="306"/>
        <v>2584.9633333333336</v>
      </c>
      <c r="K1957" s="2">
        <f t="shared" si="307"/>
        <v>2552.9533333333334</v>
      </c>
      <c r="L1957" s="2">
        <f t="shared" si="308"/>
        <v>2482.8704166666671</v>
      </c>
      <c r="M1957" s="2">
        <f t="shared" si="299"/>
        <v>2337.5293749999996</v>
      </c>
      <c r="N1957" s="2">
        <f t="shared" si="304"/>
        <v>2457.7843749999997</v>
      </c>
      <c r="O1957" s="4" t="str">
        <f t="shared" si="305"/>
        <v>买</v>
      </c>
      <c r="P1957" s="4" t="str">
        <f t="shared" si="301"/>
        <v/>
      </c>
      <c r="Q1957" s="3">
        <f>IF(O1956="买",E1957/E1956-1,0)-IF(P1957=1,计算结果!B$17,0)</f>
        <v>5.9566008075702115E-3</v>
      </c>
      <c r="R1957" s="2">
        <f t="shared" si="302"/>
        <v>5.9555186885359008</v>
      </c>
      <c r="S1957" s="3">
        <f>1-R1957/MAX(R$2:R1957)</f>
        <v>7.5308415672437845E-2</v>
      </c>
    </row>
    <row r="1958" spans="1:19" x14ac:dyDescent="0.15">
      <c r="A1958" s="1">
        <v>41296</v>
      </c>
      <c r="B1958">
        <v>2610.39</v>
      </c>
      <c r="C1958">
        <v>2620.02</v>
      </c>
      <c r="D1958">
        <v>2578.1799999999998</v>
      </c>
      <c r="E1958" s="2">
        <v>2596.9</v>
      </c>
      <c r="F1958" s="16">
        <v>102261161984</v>
      </c>
      <c r="G1958" s="3">
        <f t="shared" si="300"/>
        <v>-5.3621356620322524E-3</v>
      </c>
      <c r="H1958" s="3">
        <f>1-E1958/MAX(E$2:E1958)</f>
        <v>0.55813993057918732</v>
      </c>
      <c r="I1958" s="2">
        <f t="shared" si="303"/>
        <v>2601.08</v>
      </c>
      <c r="J1958" s="2">
        <f t="shared" si="306"/>
        <v>2588.1583333333333</v>
      </c>
      <c r="K1958" s="2">
        <f t="shared" si="307"/>
        <v>2558.9941666666668</v>
      </c>
      <c r="L1958" s="2">
        <f t="shared" si="308"/>
        <v>2492.9133333333334</v>
      </c>
      <c r="M1958" s="2">
        <f t="shared" si="299"/>
        <v>2344.717916666666</v>
      </c>
      <c r="N1958" s="2">
        <f t="shared" si="304"/>
        <v>2465.5418055555551</v>
      </c>
      <c r="O1958" s="4" t="str">
        <f t="shared" si="305"/>
        <v>买</v>
      </c>
      <c r="P1958" s="4" t="str">
        <f t="shared" si="301"/>
        <v/>
      </c>
      <c r="Q1958" s="3">
        <f>IF(O1957="买",E1958/E1957-1,0)-IF(P1958=1,计算结果!B$17,0)</f>
        <v>-5.3621356620322524E-3</v>
      </c>
      <c r="R1958" s="2">
        <f t="shared" si="302"/>
        <v>5.9235843893902027</v>
      </c>
      <c r="S1958" s="3">
        <f>1-R1958/MAX(R$2:R1958)</f>
        <v>8.0266737393141829E-2</v>
      </c>
    </row>
    <row r="1959" spans="1:19" x14ac:dyDescent="0.15">
      <c r="A1959" s="1">
        <v>41297</v>
      </c>
      <c r="B1959">
        <v>2588.1999999999998</v>
      </c>
      <c r="C1959">
        <v>2611.41</v>
      </c>
      <c r="D1959">
        <v>2576.36</v>
      </c>
      <c r="E1959" s="2">
        <v>2607.46</v>
      </c>
      <c r="F1959" s="16">
        <v>72758927360</v>
      </c>
      <c r="G1959" s="3">
        <f t="shared" si="300"/>
        <v>4.066386845854586E-3</v>
      </c>
      <c r="H1959" s="3">
        <f>1-E1959/MAX(E$2:E1959)</f>
        <v>0.55634315660518618</v>
      </c>
      <c r="I1959" s="2">
        <f t="shared" si="303"/>
        <v>2605.0866666666666</v>
      </c>
      <c r="J1959" s="2">
        <f t="shared" si="306"/>
        <v>2590.0916666666667</v>
      </c>
      <c r="K1959" s="2">
        <f t="shared" si="307"/>
        <v>2564.9500000000003</v>
      </c>
      <c r="L1959" s="2">
        <f t="shared" si="308"/>
        <v>2502.9450000000002</v>
      </c>
      <c r="M1959" s="2">
        <f t="shared" si="299"/>
        <v>2352.9474999999998</v>
      </c>
      <c r="N1959" s="2">
        <f t="shared" si="304"/>
        <v>2473.6141666666667</v>
      </c>
      <c r="O1959" s="4" t="str">
        <f t="shared" si="305"/>
        <v>买</v>
      </c>
      <c r="P1959" s="4" t="str">
        <f t="shared" si="301"/>
        <v/>
      </c>
      <c r="Q1959" s="3">
        <f>IF(O1958="买",E1959/E1958-1,0)-IF(P1959=1,计算结果!B$17,0)</f>
        <v>4.066386845854586E-3</v>
      </c>
      <c r="R1959" s="2">
        <f t="shared" si="302"/>
        <v>5.947671975031529</v>
      </c>
      <c r="S1959" s="3">
        <f>1-R1959/MAX(R$2:R1959)</f>
        <v>7.6526746152382308E-2</v>
      </c>
    </row>
    <row r="1960" spans="1:19" x14ac:dyDescent="0.15">
      <c r="A1960" s="1">
        <v>41298</v>
      </c>
      <c r="B1960">
        <v>2606.4299999999998</v>
      </c>
      <c r="C1960">
        <v>2663.4</v>
      </c>
      <c r="D1960">
        <v>2564.21</v>
      </c>
      <c r="E1960" s="2">
        <v>2582.75</v>
      </c>
      <c r="F1960" s="16">
        <v>109537681408</v>
      </c>
      <c r="G1960" s="3">
        <f t="shared" si="300"/>
        <v>-9.4766554424612348E-3</v>
      </c>
      <c r="H1960" s="3">
        <f>1-E1960/MAX(E$2:E1960)</f>
        <v>0.56054753964472881</v>
      </c>
      <c r="I1960" s="2">
        <f t="shared" si="303"/>
        <v>2595.7033333333334</v>
      </c>
      <c r="J1960" s="2">
        <f t="shared" si="306"/>
        <v>2591.0349999999999</v>
      </c>
      <c r="K1960" s="2">
        <f t="shared" si="307"/>
        <v>2569.7350000000001</v>
      </c>
      <c r="L1960" s="2">
        <f t="shared" si="308"/>
        <v>2511.887916666667</v>
      </c>
      <c r="M1960" s="2">
        <f t="shared" si="299"/>
        <v>2360.44</v>
      </c>
      <c r="N1960" s="2">
        <f t="shared" si="304"/>
        <v>2480.6876388888891</v>
      </c>
      <c r="O1960" s="4" t="str">
        <f t="shared" si="305"/>
        <v>买</v>
      </c>
      <c r="P1960" s="4" t="str">
        <f t="shared" si="301"/>
        <v/>
      </c>
      <c r="Q1960" s="3">
        <f>IF(O1959="买",E1960/E1959-1,0)-IF(P1960=1,计算结果!B$17,0)</f>
        <v>-9.4766554424612348E-3</v>
      </c>
      <c r="R1960" s="2">
        <f t="shared" si="302"/>
        <v>5.8913079370393726</v>
      </c>
      <c r="S1960" s="3">
        <f>1-R1960/MAX(R$2:R1960)</f>
        <v>8.5278183989424661E-2</v>
      </c>
    </row>
    <row r="1961" spans="1:19" x14ac:dyDescent="0.15">
      <c r="A1961" s="1">
        <v>41299</v>
      </c>
      <c r="B1961">
        <v>2580.88</v>
      </c>
      <c r="C1961">
        <v>2591.5100000000002</v>
      </c>
      <c r="D1961">
        <v>2567.11</v>
      </c>
      <c r="E1961" s="2">
        <v>2571.67</v>
      </c>
      <c r="F1961" s="16">
        <v>60689375232</v>
      </c>
      <c r="G1961" s="3">
        <f t="shared" si="300"/>
        <v>-4.2900009679605056E-3</v>
      </c>
      <c r="H1961" s="3">
        <f>1-E1961/MAX(E$2:E1961)</f>
        <v>0.56243279112502553</v>
      </c>
      <c r="I1961" s="2">
        <f t="shared" si="303"/>
        <v>2587.2933333333335</v>
      </c>
      <c r="J1961" s="2">
        <f t="shared" si="306"/>
        <v>2594.186666666667</v>
      </c>
      <c r="K1961" s="2">
        <f t="shared" si="307"/>
        <v>2573.5300000000002</v>
      </c>
      <c r="L1961" s="2">
        <f t="shared" si="308"/>
        <v>2520.2445833333336</v>
      </c>
      <c r="M1961" s="2">
        <f t="shared" si="299"/>
        <v>2368.3160416666669</v>
      </c>
      <c r="N1961" s="2">
        <f t="shared" si="304"/>
        <v>2487.3635416666671</v>
      </c>
      <c r="O1961" s="4" t="str">
        <f t="shared" si="305"/>
        <v>买</v>
      </c>
      <c r="P1961" s="4" t="str">
        <f t="shared" si="301"/>
        <v/>
      </c>
      <c r="Q1961" s="3">
        <f>IF(O1960="买",E1961/E1960-1,0)-IF(P1961=1,计算结果!B$17,0)</f>
        <v>-4.2900009679605056E-3</v>
      </c>
      <c r="R1961" s="2">
        <f t="shared" si="302"/>
        <v>5.8660342202869202</v>
      </c>
      <c r="S1961" s="3">
        <f>1-R1961/MAX(R$2:R1961)</f>
        <v>8.9202341465524637E-2</v>
      </c>
    </row>
    <row r="1962" spans="1:19" x14ac:dyDescent="0.15">
      <c r="A1962" s="1">
        <v>41302</v>
      </c>
      <c r="B1962">
        <v>2577.27</v>
      </c>
      <c r="C1962">
        <v>2651.97</v>
      </c>
      <c r="D1962">
        <v>2577.27</v>
      </c>
      <c r="E1962" s="2">
        <v>2651.86</v>
      </c>
      <c r="F1962" s="16">
        <v>98173272064</v>
      </c>
      <c r="G1962" s="3">
        <f t="shared" si="300"/>
        <v>3.1182072349873913E-2</v>
      </c>
      <c r="H1962" s="3">
        <f>1-E1962/MAX(E$2:E1962)</f>
        <v>0.5487885387599537</v>
      </c>
      <c r="I1962" s="2">
        <f t="shared" si="303"/>
        <v>2602.0933333333337</v>
      </c>
      <c r="J1962" s="2">
        <f t="shared" si="306"/>
        <v>2603.59</v>
      </c>
      <c r="K1962" s="2">
        <f t="shared" si="307"/>
        <v>2583.6375000000003</v>
      </c>
      <c r="L1962" s="2">
        <f t="shared" si="308"/>
        <v>2531.3712500000001</v>
      </c>
      <c r="M1962" s="2">
        <f t="shared" si="299"/>
        <v>2378.2039583333335</v>
      </c>
      <c r="N1962" s="2">
        <f t="shared" si="304"/>
        <v>2497.7375694444449</v>
      </c>
      <c r="O1962" s="4" t="str">
        <f t="shared" si="305"/>
        <v>买</v>
      </c>
      <c r="P1962" s="4" t="str">
        <f t="shared" si="301"/>
        <v/>
      </c>
      <c r="Q1962" s="3">
        <f>IF(O1961="买",E1962/E1961-1,0)-IF(P1962=1,计算结果!B$17,0)</f>
        <v>3.1182072349873913E-2</v>
      </c>
      <c r="R1962" s="2">
        <f t="shared" si="302"/>
        <v>6.048949323750743</v>
      </c>
      <c r="S1962" s="3">
        <f>1-R1962/MAX(R$2:R1962)</f>
        <v>6.0801782981006913E-2</v>
      </c>
    </row>
    <row r="1963" spans="1:19" x14ac:dyDescent="0.15">
      <c r="A1963" s="1">
        <v>41303</v>
      </c>
      <c r="B1963">
        <v>2655.38</v>
      </c>
      <c r="C1963">
        <v>2685.53</v>
      </c>
      <c r="D1963">
        <v>2646.15</v>
      </c>
      <c r="E1963" s="2">
        <v>2675.87</v>
      </c>
      <c r="F1963" s="16">
        <v>108827009024</v>
      </c>
      <c r="G1963" s="3">
        <f t="shared" si="300"/>
        <v>9.0540224597075447E-3</v>
      </c>
      <c r="H1963" s="3">
        <f>1-E1963/MAX(E$2:E1963)</f>
        <v>0.54470326005580882</v>
      </c>
      <c r="I1963" s="2">
        <f t="shared" si="303"/>
        <v>2633.1333333333337</v>
      </c>
      <c r="J1963" s="2">
        <f t="shared" si="306"/>
        <v>2614.4183333333335</v>
      </c>
      <c r="K1963" s="2">
        <f t="shared" si="307"/>
        <v>2599.6908333333331</v>
      </c>
      <c r="L1963" s="2">
        <f t="shared" si="308"/>
        <v>2544.0325000000003</v>
      </c>
      <c r="M1963" s="2">
        <f t="shared" si="299"/>
        <v>2388.6389583333334</v>
      </c>
      <c r="N1963" s="2">
        <f t="shared" si="304"/>
        <v>2510.7874305555556</v>
      </c>
      <c r="O1963" s="4" t="str">
        <f t="shared" si="305"/>
        <v>买</v>
      </c>
      <c r="P1963" s="4" t="str">
        <f t="shared" si="301"/>
        <v/>
      </c>
      <c r="Q1963" s="3">
        <f>IF(O1962="买",E1963/E1962-1,0)-IF(P1963=1,计算结果!B$17,0)</f>
        <v>9.0540224597075447E-3</v>
      </c>
      <c r="R1963" s="2">
        <f t="shared" si="302"/>
        <v>6.1037166467856148</v>
      </c>
      <c r="S1963" s="3">
        <f>1-R1963/MAX(R$2:R1963)</f>
        <v>5.2298261229999699E-2</v>
      </c>
    </row>
    <row r="1964" spans="1:19" x14ac:dyDescent="0.15">
      <c r="A1964" s="1">
        <v>41304</v>
      </c>
      <c r="B1964">
        <v>2678.43</v>
      </c>
      <c r="C1964">
        <v>2689.68</v>
      </c>
      <c r="D1964">
        <v>2662.06</v>
      </c>
      <c r="E1964" s="2">
        <v>2688.71</v>
      </c>
      <c r="F1964" s="16">
        <v>100856651776</v>
      </c>
      <c r="G1964" s="3">
        <f t="shared" si="300"/>
        <v>4.7984393860689423E-3</v>
      </c>
      <c r="H1964" s="3">
        <f>1-E1964/MAX(E$2:E1964)</f>
        <v>0.54251854624651186</v>
      </c>
      <c r="I1964" s="2">
        <f t="shared" si="303"/>
        <v>2672.1466666666665</v>
      </c>
      <c r="J1964" s="2">
        <f t="shared" si="306"/>
        <v>2629.72</v>
      </c>
      <c r="K1964" s="2">
        <f t="shared" si="307"/>
        <v>2608.9391666666666</v>
      </c>
      <c r="L1964" s="2">
        <f t="shared" si="308"/>
        <v>2556.844583333334</v>
      </c>
      <c r="M1964" s="2">
        <f t="shared" si="299"/>
        <v>2399.5520833333335</v>
      </c>
      <c r="N1964" s="2">
        <f t="shared" si="304"/>
        <v>2521.7786111111113</v>
      </c>
      <c r="O1964" s="4" t="str">
        <f t="shared" si="305"/>
        <v>买</v>
      </c>
      <c r="P1964" s="4" t="str">
        <f t="shared" si="301"/>
        <v/>
      </c>
      <c r="Q1964" s="3">
        <f>IF(O1963="买",E1964/E1963-1,0)-IF(P1964=1,计算结果!B$17,0)</f>
        <v>4.7984393860689423E-3</v>
      </c>
      <c r="R1964" s="2">
        <f t="shared" si="302"/>
        <v>6.1330049611449553</v>
      </c>
      <c r="S1964" s="3">
        <f>1-R1964/MAX(R$2:R1964)</f>
        <v>4.7750771880439746E-2</v>
      </c>
    </row>
    <row r="1965" spans="1:19" x14ac:dyDescent="0.15">
      <c r="A1965" s="1">
        <v>41305</v>
      </c>
      <c r="B1965">
        <v>2690.95</v>
      </c>
      <c r="C1965">
        <v>2696.88</v>
      </c>
      <c r="D1965">
        <v>2671.33</v>
      </c>
      <c r="E1965" s="2">
        <v>2686.88</v>
      </c>
      <c r="F1965" s="16">
        <v>94476820480</v>
      </c>
      <c r="G1965" s="3">
        <f t="shared" si="300"/>
        <v>-6.8062379356637059E-4</v>
      </c>
      <c r="H1965" s="3">
        <f>1-E1965/MAX(E$2:E1965)</f>
        <v>0.54282991900905198</v>
      </c>
      <c r="I1965" s="2">
        <f t="shared" si="303"/>
        <v>2683.82</v>
      </c>
      <c r="J1965" s="2">
        <f t="shared" si="306"/>
        <v>2642.9566666666669</v>
      </c>
      <c r="K1965" s="2">
        <f t="shared" si="307"/>
        <v>2616.5241666666666</v>
      </c>
      <c r="L1965" s="2">
        <f t="shared" si="308"/>
        <v>2566.7812500000005</v>
      </c>
      <c r="M1965" s="2">
        <f t="shared" si="299"/>
        <v>2409.8016666666667</v>
      </c>
      <c r="N1965" s="2">
        <f t="shared" si="304"/>
        <v>2531.0356944444447</v>
      </c>
      <c r="O1965" s="4" t="str">
        <f t="shared" si="305"/>
        <v>买</v>
      </c>
      <c r="P1965" s="4" t="str">
        <f t="shared" si="301"/>
        <v/>
      </c>
      <c r="Q1965" s="3">
        <f>IF(O1964="买",E1965/E1964-1,0)-IF(P1965=1,计算结果!B$17,0)</f>
        <v>-6.8062379356637059E-4</v>
      </c>
      <c r="R1965" s="2">
        <f t="shared" si="302"/>
        <v>6.1288306920423397</v>
      </c>
      <c r="S1965" s="3">
        <f>1-R1965/MAX(R$2:R1965)</f>
        <v>4.839889536250308E-2</v>
      </c>
    </row>
    <row r="1966" spans="1:19" x14ac:dyDescent="0.15">
      <c r="A1966" s="1">
        <v>41306</v>
      </c>
      <c r="B1966">
        <v>2677.19</v>
      </c>
      <c r="C1966">
        <v>2744.32</v>
      </c>
      <c r="D1966">
        <v>2671.27</v>
      </c>
      <c r="E1966" s="2">
        <v>2743.32</v>
      </c>
      <c r="F1966" s="16">
        <v>110560935936</v>
      </c>
      <c r="G1966" s="3">
        <f t="shared" si="300"/>
        <v>2.1005776216280525E-2</v>
      </c>
      <c r="H1966" s="3">
        <f>1-E1966/MAX(E$2:E1966)</f>
        <v>0.53322670659497717</v>
      </c>
      <c r="I1966" s="2">
        <f t="shared" si="303"/>
        <v>2706.3033333333333</v>
      </c>
      <c r="J1966" s="2">
        <f t="shared" si="306"/>
        <v>2669.7183333333337</v>
      </c>
      <c r="K1966" s="2">
        <f t="shared" si="307"/>
        <v>2630.3766666666666</v>
      </c>
      <c r="L1966" s="2">
        <f t="shared" si="308"/>
        <v>2578.6854166666667</v>
      </c>
      <c r="M1966" s="2">
        <f t="shared" si="299"/>
        <v>2421.5885416666674</v>
      </c>
      <c r="N1966" s="2">
        <f t="shared" si="304"/>
        <v>2543.5502083333336</v>
      </c>
      <c r="O1966" s="4" t="str">
        <f t="shared" si="305"/>
        <v>买</v>
      </c>
      <c r="P1966" s="4" t="str">
        <f t="shared" si="301"/>
        <v/>
      </c>
      <c r="Q1966" s="3">
        <f>IF(O1965="买",E1966/E1965-1,0)-IF(P1966=1,计算结果!B$17,0)</f>
        <v>2.1005776216280525E-2</v>
      </c>
      <c r="R1966" s="2">
        <f t="shared" si="302"/>
        <v>6.2575715380268528</v>
      </c>
      <c r="S1966" s="3">
        <f>1-R1966/MAX(R$2:R1966)</f>
        <v>2.840977551132251E-2</v>
      </c>
    </row>
    <row r="1967" spans="1:19" x14ac:dyDescent="0.15">
      <c r="A1967" s="1">
        <v>41309</v>
      </c>
      <c r="B1967">
        <v>2753.69</v>
      </c>
      <c r="C1967">
        <v>2768.5</v>
      </c>
      <c r="D1967">
        <v>2731.08</v>
      </c>
      <c r="E1967" s="2">
        <v>2748.03</v>
      </c>
      <c r="F1967" s="16">
        <v>136119590912</v>
      </c>
      <c r="G1967" s="3">
        <f t="shared" si="300"/>
        <v>1.7168977735007029E-3</v>
      </c>
      <c r="H1967" s="3">
        <f>1-E1967/MAX(E$2:E1967)</f>
        <v>0.53242530456680048</v>
      </c>
      <c r="I1967" s="2">
        <f t="shared" si="303"/>
        <v>2726.0766666666673</v>
      </c>
      <c r="J1967" s="2">
        <f t="shared" si="306"/>
        <v>2699.1116666666667</v>
      </c>
      <c r="K1967" s="2">
        <f t="shared" si="307"/>
        <v>2646.6491666666666</v>
      </c>
      <c r="L1967" s="2">
        <f t="shared" si="308"/>
        <v>2591.3287500000001</v>
      </c>
      <c r="M1967" s="2">
        <f t="shared" si="299"/>
        <v>2433.1583333333333</v>
      </c>
      <c r="N1967" s="2">
        <f t="shared" si="304"/>
        <v>2557.0454166666664</v>
      </c>
      <c r="O1967" s="4" t="str">
        <f t="shared" si="305"/>
        <v>买</v>
      </c>
      <c r="P1967" s="4" t="str">
        <f t="shared" si="301"/>
        <v/>
      </c>
      <c r="Q1967" s="3">
        <f>IF(O1966="买",E1967/E1966-1,0)-IF(P1967=1,计算结果!B$17,0)</f>
        <v>1.7168977735007029E-3</v>
      </c>
      <c r="R1967" s="2">
        <f t="shared" si="302"/>
        <v>6.2683151486680124</v>
      </c>
      <c r="S1967" s="3">
        <f>1-R1967/MAX(R$2:R1967)</f>
        <v>2.6741654418142802E-2</v>
      </c>
    </row>
    <row r="1968" spans="1:19" x14ac:dyDescent="0.15">
      <c r="A1968" s="1">
        <v>41310</v>
      </c>
      <c r="B1968">
        <v>2727.93</v>
      </c>
      <c r="C1968">
        <v>2779.95</v>
      </c>
      <c r="D1968">
        <v>2725.36</v>
      </c>
      <c r="E1968" s="2">
        <v>2771.68</v>
      </c>
      <c r="F1968" s="16">
        <v>112701169664</v>
      </c>
      <c r="G1968" s="3">
        <f t="shared" si="300"/>
        <v>8.6061651437574493E-3</v>
      </c>
      <c r="H1968" s="3">
        <f>1-E1968/MAX(E$2:E1968)</f>
        <v>0.52840127952086036</v>
      </c>
      <c r="I1968" s="2">
        <f t="shared" si="303"/>
        <v>2754.3433333333337</v>
      </c>
      <c r="J1968" s="2">
        <f t="shared" si="306"/>
        <v>2719.0816666666669</v>
      </c>
      <c r="K1968" s="2">
        <f t="shared" si="307"/>
        <v>2661.3358333333331</v>
      </c>
      <c r="L1968" s="2">
        <f t="shared" si="308"/>
        <v>2603.48</v>
      </c>
      <c r="M1968" s="2">
        <f t="shared" si="299"/>
        <v>2445.5766666666664</v>
      </c>
      <c r="N1968" s="2">
        <f t="shared" si="304"/>
        <v>2570.1308333333332</v>
      </c>
      <c r="O1968" s="4" t="str">
        <f t="shared" si="305"/>
        <v>买</v>
      </c>
      <c r="P1968" s="4" t="str">
        <f t="shared" si="301"/>
        <v/>
      </c>
      <c r="Q1968" s="3">
        <f>IF(O1967="买",E1968/E1967-1,0)-IF(P1968=1,计算结果!B$17,0)</f>
        <v>8.6061651437574493E-3</v>
      </c>
      <c r="R1968" s="2">
        <f t="shared" si="302"/>
        <v>6.3222613040105662</v>
      </c>
      <c r="S1968" s="3">
        <f>1-R1968/MAX(R$2:R1968)</f>
        <v>1.8365632368525175E-2</v>
      </c>
    </row>
    <row r="1969" spans="1:19" x14ac:dyDescent="0.15">
      <c r="A1969" s="1">
        <v>41311</v>
      </c>
      <c r="B1969">
        <v>2771.91</v>
      </c>
      <c r="C1969">
        <v>2787.46</v>
      </c>
      <c r="D1969">
        <v>2765.74</v>
      </c>
      <c r="E1969" s="2">
        <v>2775.84</v>
      </c>
      <c r="F1969" s="16">
        <v>88989581312</v>
      </c>
      <c r="G1969" s="3">
        <f t="shared" si="300"/>
        <v>1.5008947641863557E-3</v>
      </c>
      <c r="H1969" s="3">
        <f>1-E1969/MAX(E$2:E1969)</f>
        <v>0.52769345947049606</v>
      </c>
      <c r="I1969" s="2">
        <f t="shared" si="303"/>
        <v>2765.1833333333329</v>
      </c>
      <c r="J1969" s="2">
        <f t="shared" si="306"/>
        <v>2735.7433333333333</v>
      </c>
      <c r="K1969" s="2">
        <f t="shared" si="307"/>
        <v>2675.0808333333334</v>
      </c>
      <c r="L1969" s="2">
        <f t="shared" si="308"/>
        <v>2614.0170833333327</v>
      </c>
      <c r="M1969" s="2">
        <f t="shared" si="299"/>
        <v>2458.6016666666665</v>
      </c>
      <c r="N1969" s="2">
        <f t="shared" si="304"/>
        <v>2582.5665277777775</v>
      </c>
      <c r="O1969" s="4" t="str">
        <f t="shared" si="305"/>
        <v>买</v>
      </c>
      <c r="P1969" s="4" t="str">
        <f t="shared" si="301"/>
        <v/>
      </c>
      <c r="Q1969" s="3">
        <f>IF(O1968="买",E1969/E1968-1,0)-IF(P1969=1,计算结果!B$17,0)</f>
        <v>1.5008947641863557E-3</v>
      </c>
      <c r="R1969" s="2">
        <f t="shared" si="302"/>
        <v>6.331750352899574</v>
      </c>
      <c r="S1969" s="3">
        <f>1-R1969/MAX(R$2:R1969)</f>
        <v>1.6892302485801647E-2</v>
      </c>
    </row>
    <row r="1970" spans="1:19" x14ac:dyDescent="0.15">
      <c r="A1970" s="1">
        <v>41312</v>
      </c>
      <c r="B1970">
        <v>2771.53</v>
      </c>
      <c r="C1970">
        <v>2775.97</v>
      </c>
      <c r="D1970">
        <v>2722.87</v>
      </c>
      <c r="E1970" s="2">
        <v>2759.87</v>
      </c>
      <c r="F1970" s="16">
        <v>95978594304</v>
      </c>
      <c r="G1970" s="3">
        <f t="shared" si="300"/>
        <v>-5.7532134416969916E-3</v>
      </c>
      <c r="H1970" s="3">
        <f>1-E1970/MAX(E$2:E1970)</f>
        <v>0.53041073980807185</v>
      </c>
      <c r="I1970" s="2">
        <f t="shared" si="303"/>
        <v>2769.1299999999997</v>
      </c>
      <c r="J1970" s="2">
        <f t="shared" si="306"/>
        <v>2747.6033333333339</v>
      </c>
      <c r="K1970" s="2">
        <f t="shared" si="307"/>
        <v>2688.6616666666664</v>
      </c>
      <c r="L1970" s="2">
        <f t="shared" si="308"/>
        <v>2623.8279166666666</v>
      </c>
      <c r="M1970" s="2">
        <f t="shared" ref="M1970:M2033" si="309">AVERAGE(E1923:E1970)</f>
        <v>2471.741458333333</v>
      </c>
      <c r="N1970" s="2">
        <f t="shared" si="304"/>
        <v>2594.7436805555553</v>
      </c>
      <c r="O1970" s="4" t="str">
        <f t="shared" si="305"/>
        <v>买</v>
      </c>
      <c r="P1970" s="4" t="str">
        <f t="shared" si="301"/>
        <v/>
      </c>
      <c r="Q1970" s="3">
        <f>IF(O1969="买",E1970/E1969-1,0)-IF(P1970=1,计算结果!B$17,0)</f>
        <v>-5.7532134416969916E-3</v>
      </c>
      <c r="R1970" s="2">
        <f t="shared" si="302"/>
        <v>6.2953224416598026</v>
      </c>
      <c r="S1970" s="3">
        <f>1-R1970/MAX(R$2:R1970)</f>
        <v>2.2548330905776126E-2</v>
      </c>
    </row>
    <row r="1971" spans="1:19" x14ac:dyDescent="0.15">
      <c r="A1971" s="1">
        <v>41313</v>
      </c>
      <c r="B1971">
        <v>2755.65</v>
      </c>
      <c r="C1971">
        <v>2791.3</v>
      </c>
      <c r="D1971">
        <v>2747.95</v>
      </c>
      <c r="E1971" s="2">
        <v>2771.73</v>
      </c>
      <c r="F1971" s="16">
        <v>82903629824</v>
      </c>
      <c r="G1971" s="3">
        <f t="shared" si="300"/>
        <v>4.2973038585150114E-3</v>
      </c>
      <c r="H1971" s="3">
        <f>1-E1971/MAX(E$2:E1971)</f>
        <v>0.52839277206833191</v>
      </c>
      <c r="I1971" s="2">
        <f t="shared" si="303"/>
        <v>2769.146666666667</v>
      </c>
      <c r="J1971" s="2">
        <f t="shared" si="306"/>
        <v>2761.7450000000003</v>
      </c>
      <c r="K1971" s="2">
        <f t="shared" si="307"/>
        <v>2702.3508333333334</v>
      </c>
      <c r="L1971" s="2">
        <f t="shared" si="308"/>
        <v>2633.6504166666673</v>
      </c>
      <c r="M1971" s="2">
        <f t="shared" si="309"/>
        <v>2485.4091666666664</v>
      </c>
      <c r="N1971" s="2">
        <f t="shared" si="304"/>
        <v>2607.1368055555558</v>
      </c>
      <c r="O1971" s="4" t="str">
        <f t="shared" si="305"/>
        <v>买</v>
      </c>
      <c r="P1971" s="4" t="str">
        <f t="shared" si="301"/>
        <v/>
      </c>
      <c r="Q1971" s="3">
        <f>IF(O1970="买",E1971/E1970-1,0)-IF(P1971=1,计算结果!B$17,0)</f>
        <v>4.2973038585150114E-3</v>
      </c>
      <c r="R1971" s="2">
        <f t="shared" si="302"/>
        <v>6.3223753550789432</v>
      </c>
      <c r="S1971" s="3">
        <f>1-R1971/MAX(R$2:R1971)</f>
        <v>1.8347924076665634E-2</v>
      </c>
    </row>
    <row r="1972" spans="1:19" x14ac:dyDescent="0.15">
      <c r="A1972" s="1">
        <v>41323</v>
      </c>
      <c r="B1972">
        <v>2784.06</v>
      </c>
      <c r="C1972">
        <v>2787.74</v>
      </c>
      <c r="D1972">
        <v>2731.51</v>
      </c>
      <c r="E1972" s="2">
        <v>2737.47</v>
      </c>
      <c r="F1972" s="16">
        <v>81001365504</v>
      </c>
      <c r="G1972" s="3">
        <f t="shared" si="300"/>
        <v>-1.2360511305213762E-2</v>
      </c>
      <c r="H1972" s="3">
        <f>1-E1972/MAX(E$2:E1972)</f>
        <v>0.53422207854080184</v>
      </c>
      <c r="I1972" s="2">
        <f t="shared" si="303"/>
        <v>2756.3566666666666</v>
      </c>
      <c r="J1972" s="2">
        <f t="shared" si="306"/>
        <v>2760.77</v>
      </c>
      <c r="K1972" s="2">
        <f t="shared" si="307"/>
        <v>2715.2441666666668</v>
      </c>
      <c r="L1972" s="2">
        <f t="shared" si="308"/>
        <v>2642.4895833333339</v>
      </c>
      <c r="M1972" s="2">
        <f t="shared" si="309"/>
        <v>2497.8635416666662</v>
      </c>
      <c r="N1972" s="2">
        <f t="shared" si="304"/>
        <v>2618.5324305555555</v>
      </c>
      <c r="O1972" s="4" t="str">
        <f t="shared" si="305"/>
        <v>买</v>
      </c>
      <c r="P1972" s="4" t="str">
        <f t="shared" si="301"/>
        <v/>
      </c>
      <c r="Q1972" s="3">
        <f>IF(O1971="买",E1972/E1971-1,0)-IF(P1972=1,计算结果!B$17,0)</f>
        <v>-1.2360511305213762E-2</v>
      </c>
      <c r="R1972" s="2">
        <f t="shared" si="302"/>
        <v>6.2442275630266852</v>
      </c>
      <c r="S1972" s="3">
        <f>1-R1972/MAX(R$2:R1972)</f>
        <v>3.0481645658902545E-2</v>
      </c>
    </row>
    <row r="1973" spans="1:19" x14ac:dyDescent="0.15">
      <c r="A1973" s="1">
        <v>41324</v>
      </c>
      <c r="B1973">
        <v>2735.04</v>
      </c>
      <c r="C1973">
        <v>2740.74</v>
      </c>
      <c r="D1973">
        <v>2674.34</v>
      </c>
      <c r="E1973" s="2">
        <v>2685.61</v>
      </c>
      <c r="F1973" s="16">
        <v>82460811264</v>
      </c>
      <c r="G1973" s="3">
        <f t="shared" si="300"/>
        <v>-1.8944499848400076E-2</v>
      </c>
      <c r="H1973" s="3">
        <f>1-E1973/MAX(E$2:E1973)</f>
        <v>0.54304600830327365</v>
      </c>
      <c r="I1973" s="2">
        <f t="shared" si="303"/>
        <v>2731.603333333333</v>
      </c>
      <c r="J1973" s="2">
        <f t="shared" si="306"/>
        <v>2750.3666666666663</v>
      </c>
      <c r="K1973" s="2">
        <f t="shared" si="307"/>
        <v>2724.7391666666667</v>
      </c>
      <c r="L1973" s="2">
        <f t="shared" si="308"/>
        <v>2649.1345833333339</v>
      </c>
      <c r="M1973" s="2">
        <f t="shared" si="309"/>
        <v>2509.879375</v>
      </c>
      <c r="N1973" s="2">
        <f t="shared" si="304"/>
        <v>2627.9177083333338</v>
      </c>
      <c r="O1973" s="4" t="str">
        <f t="shared" si="305"/>
        <v>买</v>
      </c>
      <c r="P1973" s="4" t="str">
        <f t="shared" si="301"/>
        <v/>
      </c>
      <c r="Q1973" s="3">
        <f>IF(O1972="买",E1973/E1972-1,0)-IF(P1973=1,计算结果!B$17,0)</f>
        <v>-1.8944499848400076E-2</v>
      </c>
      <c r="R1973" s="2">
        <f t="shared" si="302"/>
        <v>6.125933794905551</v>
      </c>
      <c r="S1973" s="3">
        <f>1-R1973/MAX(R$2:R1973)</f>
        <v>4.8848685975738437E-2</v>
      </c>
    </row>
    <row r="1974" spans="1:19" x14ac:dyDescent="0.15">
      <c r="A1974" s="1">
        <v>41325</v>
      </c>
      <c r="B1974">
        <v>2686.09</v>
      </c>
      <c r="C1974">
        <v>2703.1</v>
      </c>
      <c r="D1974">
        <v>2665.23</v>
      </c>
      <c r="E1974" s="2">
        <v>2702.64</v>
      </c>
      <c r="F1974" s="16">
        <v>73636364288</v>
      </c>
      <c r="G1974" s="3">
        <f t="shared" si="300"/>
        <v>6.3412036743979439E-3</v>
      </c>
      <c r="H1974" s="3">
        <f>1-E1974/MAX(E$2:E1974)</f>
        <v>0.54014836997209559</v>
      </c>
      <c r="I1974" s="2">
        <f t="shared" si="303"/>
        <v>2708.5733333333333</v>
      </c>
      <c r="J1974" s="2">
        <f t="shared" si="306"/>
        <v>2738.86</v>
      </c>
      <c r="K1974" s="2">
        <f t="shared" si="307"/>
        <v>2728.9708333333333</v>
      </c>
      <c r="L1974" s="2">
        <f t="shared" si="308"/>
        <v>2656.3041666666668</v>
      </c>
      <c r="M1974" s="2">
        <f t="shared" si="309"/>
        <v>2521.7787499999999</v>
      </c>
      <c r="N1974" s="2">
        <f t="shared" si="304"/>
        <v>2635.6845833333332</v>
      </c>
      <c r="O1974" s="4" t="str">
        <f t="shared" si="305"/>
        <v>买</v>
      </c>
      <c r="P1974" s="4" t="str">
        <f t="shared" si="301"/>
        <v/>
      </c>
      <c r="Q1974" s="3">
        <f>IF(O1973="买",E1974/E1973-1,0)-IF(P1974=1,计算结果!B$17,0)</f>
        <v>6.3412036743979439E-3</v>
      </c>
      <c r="R1974" s="2">
        <f t="shared" si="302"/>
        <v>6.164779588794925</v>
      </c>
      <c r="S1974" s="3">
        <f>1-R1974/MAX(R$2:R1974)</f>
        <v>4.2817241768339342E-2</v>
      </c>
    </row>
    <row r="1975" spans="1:19" x14ac:dyDescent="0.15">
      <c r="A1975" s="1">
        <v>41326</v>
      </c>
      <c r="B1975">
        <v>2675.74</v>
      </c>
      <c r="C1975">
        <v>2675.74</v>
      </c>
      <c r="D1975">
        <v>2584.7600000000002</v>
      </c>
      <c r="E1975" s="2">
        <v>2610.5500000000002</v>
      </c>
      <c r="F1975" s="16">
        <v>103619502080</v>
      </c>
      <c r="G1975" s="3">
        <f t="shared" si="300"/>
        <v>-3.407409051889998E-2</v>
      </c>
      <c r="H1975" s="3">
        <f>1-E1975/MAX(E$2:E1975)</f>
        <v>0.5558173960389301</v>
      </c>
      <c r="I1975" s="2">
        <f t="shared" si="303"/>
        <v>2666.2666666666669</v>
      </c>
      <c r="J1975" s="2">
        <f t="shared" si="306"/>
        <v>2711.3116666666665</v>
      </c>
      <c r="K1975" s="2">
        <f t="shared" si="307"/>
        <v>2723.5274999999997</v>
      </c>
      <c r="L1975" s="2">
        <f t="shared" si="308"/>
        <v>2661.6091666666671</v>
      </c>
      <c r="M1975" s="2">
        <f t="shared" si="309"/>
        <v>2530.1677083333334</v>
      </c>
      <c r="N1975" s="2">
        <f t="shared" si="304"/>
        <v>2638.434791666667</v>
      </c>
      <c r="O1975" s="4" t="str">
        <f t="shared" si="305"/>
        <v>卖</v>
      </c>
      <c r="P1975" s="4">
        <f t="shared" si="301"/>
        <v>1</v>
      </c>
      <c r="Q1975" s="3">
        <f>IF(O1974="买",E1975/E1974-1,0)-IF(P1975=1,计算结果!B$17,0)</f>
        <v>-3.407409051889998E-2</v>
      </c>
      <c r="R1975" s="2">
        <f t="shared" si="302"/>
        <v>5.9547203310572598</v>
      </c>
      <c r="S1975" s="3">
        <f>1-R1975/MAX(R$2:R1975)</f>
        <v>7.5432373715455303E-2</v>
      </c>
    </row>
    <row r="1976" spans="1:19" x14ac:dyDescent="0.15">
      <c r="A1976" s="1">
        <v>41327</v>
      </c>
      <c r="B1976">
        <v>2607.65</v>
      </c>
      <c r="C1976">
        <v>2618.48</v>
      </c>
      <c r="D1976">
        <v>2591.15</v>
      </c>
      <c r="E1976" s="2">
        <v>2596.6</v>
      </c>
      <c r="F1976" s="16">
        <v>65899102208</v>
      </c>
      <c r="G1976" s="3">
        <f t="shared" si="300"/>
        <v>-5.3437015188371184E-3</v>
      </c>
      <c r="H1976" s="3">
        <f>1-E1976/MAX(E$2:E1976)</f>
        <v>0.55819097529435791</v>
      </c>
      <c r="I1976" s="2">
        <f t="shared" si="303"/>
        <v>2636.5966666666668</v>
      </c>
      <c r="J1976" s="2">
        <f t="shared" si="306"/>
        <v>2684.1</v>
      </c>
      <c r="K1976" s="2">
        <f t="shared" si="307"/>
        <v>2715.8516666666669</v>
      </c>
      <c r="L1976" s="2">
        <f t="shared" si="308"/>
        <v>2662.3954166666672</v>
      </c>
      <c r="M1976" s="2">
        <f t="shared" si="309"/>
        <v>2538.3552083333334</v>
      </c>
      <c r="N1976" s="2">
        <f t="shared" si="304"/>
        <v>2638.8674305555555</v>
      </c>
      <c r="O1976" s="4" t="str">
        <f t="shared" si="305"/>
        <v>卖</v>
      </c>
      <c r="P1976" s="4" t="str">
        <f t="shared" si="301"/>
        <v/>
      </c>
      <c r="Q1976" s="3">
        <f>IF(O1975="买",E1976/E1975-1,0)-IF(P1976=1,计算结果!B$17,0)</f>
        <v>0</v>
      </c>
      <c r="R1976" s="2">
        <f t="shared" si="302"/>
        <v>5.9547203310572598</v>
      </c>
      <c r="S1976" s="3">
        <f>1-R1976/MAX(R$2:R1976)</f>
        <v>7.5432373715455303E-2</v>
      </c>
    </row>
    <row r="1977" spans="1:19" x14ac:dyDescent="0.15">
      <c r="A1977" s="1">
        <v>41330</v>
      </c>
      <c r="B1977">
        <v>2607.15</v>
      </c>
      <c r="C1977">
        <v>2628.7</v>
      </c>
      <c r="D1977">
        <v>2590.79</v>
      </c>
      <c r="E1977" s="2">
        <v>2604.96</v>
      </c>
      <c r="F1977" s="16">
        <v>55614492672</v>
      </c>
      <c r="G1977" s="3">
        <f t="shared" si="300"/>
        <v>3.2195948548101594E-3</v>
      </c>
      <c r="H1977" s="3">
        <f>1-E1977/MAX(E$2:E1977)</f>
        <v>0.55676852923160691</v>
      </c>
      <c r="I1977" s="2">
        <f t="shared" si="303"/>
        <v>2604.0366666666664</v>
      </c>
      <c r="J1977" s="2">
        <f t="shared" si="306"/>
        <v>2656.3050000000003</v>
      </c>
      <c r="K1977" s="2">
        <f t="shared" si="307"/>
        <v>2709.0250000000001</v>
      </c>
      <c r="L1977" s="2">
        <f t="shared" si="308"/>
        <v>2662.7745833333338</v>
      </c>
      <c r="M1977" s="2">
        <f t="shared" si="309"/>
        <v>2545.8177083333335</v>
      </c>
      <c r="N1977" s="2">
        <f t="shared" si="304"/>
        <v>2639.2057638888891</v>
      </c>
      <c r="O1977" s="4" t="str">
        <f t="shared" si="305"/>
        <v>卖</v>
      </c>
      <c r="P1977" s="4" t="str">
        <f t="shared" si="301"/>
        <v/>
      </c>
      <c r="Q1977" s="3">
        <f>IF(O1976="买",E1977/E1976-1,0)-IF(P1977=1,计算结果!B$17,0)</f>
        <v>0</v>
      </c>
      <c r="R1977" s="2">
        <f t="shared" si="302"/>
        <v>5.9547203310572598</v>
      </c>
      <c r="S1977" s="3">
        <f>1-R1977/MAX(R$2:R1977)</f>
        <v>7.5432373715455303E-2</v>
      </c>
    </row>
    <row r="1978" spans="1:19" x14ac:dyDescent="0.15">
      <c r="A1978" s="1">
        <v>41331</v>
      </c>
      <c r="B1978">
        <v>2587.38</v>
      </c>
      <c r="C1978">
        <v>2631.09</v>
      </c>
      <c r="D1978">
        <v>2564.67</v>
      </c>
      <c r="E1978" s="2">
        <v>2567.6</v>
      </c>
      <c r="F1978" s="16">
        <v>83373957120</v>
      </c>
      <c r="G1978" s="3">
        <f t="shared" si="300"/>
        <v>-1.4341870892451425E-2</v>
      </c>
      <c r="H1978" s="3">
        <f>1-E1978/MAX(E$2:E1978)</f>
        <v>0.56312529776083853</v>
      </c>
      <c r="I1978" s="2">
        <f t="shared" si="303"/>
        <v>2589.7199999999998</v>
      </c>
      <c r="J1978" s="2">
        <f t="shared" si="306"/>
        <v>2627.9933333333333</v>
      </c>
      <c r="K1978" s="2">
        <f t="shared" si="307"/>
        <v>2694.3816666666662</v>
      </c>
      <c r="L1978" s="2">
        <f t="shared" si="308"/>
        <v>2662.3791666666666</v>
      </c>
      <c r="M1978" s="2">
        <f t="shared" si="309"/>
        <v>2551.9958333333338</v>
      </c>
      <c r="N1978" s="2">
        <f t="shared" si="304"/>
        <v>2636.2522222222219</v>
      </c>
      <c r="O1978" s="4" t="str">
        <f t="shared" si="305"/>
        <v>卖</v>
      </c>
      <c r="P1978" s="4" t="str">
        <f t="shared" si="301"/>
        <v/>
      </c>
      <c r="Q1978" s="3">
        <f>IF(O1977="买",E1978/E1977-1,0)-IF(P1978=1,计算结果!B$17,0)</f>
        <v>0</v>
      </c>
      <c r="R1978" s="2">
        <f t="shared" si="302"/>
        <v>5.9547203310572598</v>
      </c>
      <c r="S1978" s="3">
        <f>1-R1978/MAX(R$2:R1978)</f>
        <v>7.5432373715455303E-2</v>
      </c>
    </row>
    <row r="1979" spans="1:19" x14ac:dyDescent="0.15">
      <c r="A1979" s="1">
        <v>41332</v>
      </c>
      <c r="B1979">
        <v>2576.0500000000002</v>
      </c>
      <c r="C1979">
        <v>2615.25</v>
      </c>
      <c r="D1979">
        <v>2569.38</v>
      </c>
      <c r="E1979" s="2">
        <v>2594.6799999999998</v>
      </c>
      <c r="F1979" s="16">
        <v>64612274176</v>
      </c>
      <c r="G1979" s="3">
        <f t="shared" si="300"/>
        <v>1.0546814145505401E-2</v>
      </c>
      <c r="H1979" s="3">
        <f>1-E1979/MAX(E$2:E1979)</f>
        <v>0.55851766147144899</v>
      </c>
      <c r="I1979" s="2">
        <f t="shared" si="303"/>
        <v>2589.08</v>
      </c>
      <c r="J1979" s="2">
        <f t="shared" si="306"/>
        <v>2612.8383333333336</v>
      </c>
      <c r="K1979" s="2">
        <f t="shared" si="307"/>
        <v>2681.6024999999995</v>
      </c>
      <c r="L1979" s="2">
        <f t="shared" si="308"/>
        <v>2664.1258333333335</v>
      </c>
      <c r="M1979" s="2">
        <f t="shared" si="309"/>
        <v>2558.9995833333337</v>
      </c>
      <c r="N1979" s="2">
        <f t="shared" si="304"/>
        <v>2634.9093055555554</v>
      </c>
      <c r="O1979" s="4" t="str">
        <f t="shared" si="305"/>
        <v>卖</v>
      </c>
      <c r="P1979" s="4" t="str">
        <f t="shared" si="301"/>
        <v/>
      </c>
      <c r="Q1979" s="3">
        <f>IF(O1978="买",E1979/E1978-1,0)-IF(P1979=1,计算结果!B$17,0)</f>
        <v>0</v>
      </c>
      <c r="R1979" s="2">
        <f t="shared" si="302"/>
        <v>5.9547203310572598</v>
      </c>
      <c r="S1979" s="3">
        <f>1-R1979/MAX(R$2:R1979)</f>
        <v>7.5432373715455303E-2</v>
      </c>
    </row>
    <row r="1980" spans="1:19" x14ac:dyDescent="0.15">
      <c r="A1980" s="1">
        <v>41333</v>
      </c>
      <c r="B1980">
        <v>2611.94</v>
      </c>
      <c r="C1980">
        <v>2673.71</v>
      </c>
      <c r="D1980">
        <v>2594</v>
      </c>
      <c r="E1980" s="2">
        <v>2673.33</v>
      </c>
      <c r="F1980" s="16">
        <v>92235374592</v>
      </c>
      <c r="G1980" s="3">
        <f t="shared" si="300"/>
        <v>3.0312023062574189E-2</v>
      </c>
      <c r="H1980" s="3">
        <f>1-E1980/MAX(E$2:E1980)</f>
        <v>0.5451354386442524</v>
      </c>
      <c r="I1980" s="2">
        <f t="shared" si="303"/>
        <v>2611.87</v>
      </c>
      <c r="J1980" s="2">
        <f t="shared" si="306"/>
        <v>2607.9533333333334</v>
      </c>
      <c r="K1980" s="2">
        <f t="shared" si="307"/>
        <v>2673.4066666666663</v>
      </c>
      <c r="L1980" s="2">
        <f t="shared" si="308"/>
        <v>2667.3712500000001</v>
      </c>
      <c r="M1980" s="2">
        <f t="shared" si="309"/>
        <v>2567.4487500000005</v>
      </c>
      <c r="N1980" s="2">
        <f t="shared" si="304"/>
        <v>2636.0755555555556</v>
      </c>
      <c r="O1980" s="4" t="str">
        <f t="shared" si="305"/>
        <v>买</v>
      </c>
      <c r="P1980" s="4">
        <f t="shared" si="301"/>
        <v>1</v>
      </c>
      <c r="Q1980" s="3">
        <f>IF(O1979="买",E1980/E1979-1,0)-IF(P1980=1,计算结果!B$17,0)</f>
        <v>0</v>
      </c>
      <c r="R1980" s="2">
        <f t="shared" si="302"/>
        <v>5.9547203310572598</v>
      </c>
      <c r="S1980" s="3">
        <f>1-R1980/MAX(R$2:R1980)</f>
        <v>7.5432373715455303E-2</v>
      </c>
    </row>
    <row r="1981" spans="1:19" x14ac:dyDescent="0.15">
      <c r="A1981" s="1">
        <v>41334</v>
      </c>
      <c r="B1981">
        <v>2671.84</v>
      </c>
      <c r="C1981">
        <v>2680.85</v>
      </c>
      <c r="D1981">
        <v>2627</v>
      </c>
      <c r="E1981" s="2">
        <v>2668.84</v>
      </c>
      <c r="F1981" s="16">
        <v>80342745088</v>
      </c>
      <c r="G1981" s="3">
        <f t="shared" si="300"/>
        <v>-1.6795532164004534E-3</v>
      </c>
      <c r="H1981" s="3">
        <f>1-E1981/MAX(E$2:E1981)</f>
        <v>0.54589940788130398</v>
      </c>
      <c r="I1981" s="2">
        <f t="shared" si="303"/>
        <v>2645.6166666666668</v>
      </c>
      <c r="J1981" s="2">
        <f t="shared" si="306"/>
        <v>2617.6683333333335</v>
      </c>
      <c r="K1981" s="2">
        <f t="shared" si="307"/>
        <v>2664.4899999999993</v>
      </c>
      <c r="L1981" s="2">
        <f t="shared" si="308"/>
        <v>2669.7854166666671</v>
      </c>
      <c r="M1981" s="2">
        <f t="shared" si="309"/>
        <v>2576.3279166666671</v>
      </c>
      <c r="N1981" s="2">
        <f t="shared" si="304"/>
        <v>2636.867777777778</v>
      </c>
      <c r="O1981" s="4" t="str">
        <f t="shared" si="305"/>
        <v>买</v>
      </c>
      <c r="P1981" s="4" t="str">
        <f t="shared" si="301"/>
        <v/>
      </c>
      <c r="Q1981" s="3">
        <f>IF(O1980="买",E1981/E1980-1,0)-IF(P1981=1,计算结果!B$17,0)</f>
        <v>-1.6795532164004534E-3</v>
      </c>
      <c r="R1981" s="2">
        <f t="shared" si="302"/>
        <v>5.9447190613724672</v>
      </c>
      <c r="S1981" s="3">
        <f>1-R1981/MAX(R$2:R1981)</f>
        <v>7.6985234245961265E-2</v>
      </c>
    </row>
    <row r="1982" spans="1:19" x14ac:dyDescent="0.15">
      <c r="A1982" s="1">
        <v>41337</v>
      </c>
      <c r="B1982">
        <v>2619.42</v>
      </c>
      <c r="C1982">
        <v>2619.5700000000002</v>
      </c>
      <c r="D1982">
        <v>2528.69</v>
      </c>
      <c r="E1982" s="2">
        <v>2545.7199999999998</v>
      </c>
      <c r="F1982" s="16">
        <v>112585039872</v>
      </c>
      <c r="G1982" s="3">
        <f t="shared" si="300"/>
        <v>-4.6132402092294855E-2</v>
      </c>
      <c r="H1982" s="3">
        <f>1-E1982/MAX(E$2:E1982)</f>
        <v>0.56684815898727292</v>
      </c>
      <c r="I1982" s="2">
        <f t="shared" si="303"/>
        <v>2629.2966666666666</v>
      </c>
      <c r="J1982" s="2">
        <f t="shared" si="306"/>
        <v>2609.188333333333</v>
      </c>
      <c r="K1982" s="2">
        <f t="shared" si="307"/>
        <v>2646.6441666666665</v>
      </c>
      <c r="L1982" s="2">
        <f t="shared" si="308"/>
        <v>2667.6529166666664</v>
      </c>
      <c r="M1982" s="2">
        <f t="shared" si="309"/>
        <v>2580.2831250000004</v>
      </c>
      <c r="N1982" s="2">
        <f t="shared" si="304"/>
        <v>2631.5267361111109</v>
      </c>
      <c r="O1982" s="4" t="str">
        <f t="shared" si="305"/>
        <v>卖</v>
      </c>
      <c r="P1982" s="4">
        <f t="shared" si="301"/>
        <v>1</v>
      </c>
      <c r="Q1982" s="3">
        <f>IF(O1981="买",E1982/E1981-1,0)-IF(P1982=1,计算结果!B$17,0)</f>
        <v>-4.6132402092294855E-2</v>
      </c>
      <c r="R1982" s="2">
        <f t="shared" si="302"/>
        <v>5.6704748913075029</v>
      </c>
      <c r="S1982" s="3">
        <f>1-R1982/MAX(R$2:R1982)</f>
        <v>0.11956612255685184</v>
      </c>
    </row>
    <row r="1983" spans="1:19" x14ac:dyDescent="0.15">
      <c r="A1983" s="1">
        <v>41338</v>
      </c>
      <c r="B1983">
        <v>2547.89</v>
      </c>
      <c r="C1983">
        <v>2623.17</v>
      </c>
      <c r="D1983">
        <v>2541.77</v>
      </c>
      <c r="E1983" s="2">
        <v>2622.81</v>
      </c>
      <c r="F1983" s="16">
        <v>92357132288</v>
      </c>
      <c r="G1983" s="3">
        <f t="shared" si="300"/>
        <v>3.0282199142089627E-2</v>
      </c>
      <c r="H1983" s="3">
        <f>1-E1983/MAX(E$2:E1983)</f>
        <v>0.55373136867896278</v>
      </c>
      <c r="I1983" s="2">
        <f t="shared" si="303"/>
        <v>2612.4566666666665</v>
      </c>
      <c r="J1983" s="2">
        <f t="shared" si="306"/>
        <v>2612.1633333333334</v>
      </c>
      <c r="K1983" s="2">
        <f t="shared" si="307"/>
        <v>2634.2341666666671</v>
      </c>
      <c r="L1983" s="2">
        <f t="shared" si="308"/>
        <v>2668.2925</v>
      </c>
      <c r="M1983" s="2">
        <f t="shared" si="309"/>
        <v>2585.6187500000001</v>
      </c>
      <c r="N1983" s="2">
        <f t="shared" si="304"/>
        <v>2629.3818055555553</v>
      </c>
      <c r="O1983" s="4" t="str">
        <f t="shared" si="305"/>
        <v>卖</v>
      </c>
      <c r="P1983" s="4" t="str">
        <f t="shared" si="301"/>
        <v/>
      </c>
      <c r="Q1983" s="3">
        <f>IF(O1982="买",E1983/E1982-1,0)-IF(P1983=1,计算结果!B$17,0)</f>
        <v>0</v>
      </c>
      <c r="R1983" s="2">
        <f t="shared" si="302"/>
        <v>5.6704748913075029</v>
      </c>
      <c r="S1983" s="3">
        <f>1-R1983/MAX(R$2:R1983)</f>
        <v>0.11956612255685184</v>
      </c>
    </row>
    <row r="1984" spans="1:19" x14ac:dyDescent="0.15">
      <c r="A1984" s="1">
        <v>41339</v>
      </c>
      <c r="B1984">
        <v>2634.87</v>
      </c>
      <c r="C1984">
        <v>2658.14</v>
      </c>
      <c r="D1984">
        <v>2620.4299999999998</v>
      </c>
      <c r="E1984" s="2">
        <v>2650.2</v>
      </c>
      <c r="F1984" s="16">
        <v>95048892416</v>
      </c>
      <c r="G1984" s="3">
        <f t="shared" si="300"/>
        <v>1.0442998158463501E-2</v>
      </c>
      <c r="H1984" s="3">
        <f>1-E1984/MAX(E$2:E1984)</f>
        <v>0.54907098618389716</v>
      </c>
      <c r="I1984" s="2">
        <f t="shared" si="303"/>
        <v>2606.2433333333333</v>
      </c>
      <c r="J1984" s="2">
        <f t="shared" si="306"/>
        <v>2625.93</v>
      </c>
      <c r="K1984" s="2">
        <f t="shared" si="307"/>
        <v>2626.961666666667</v>
      </c>
      <c r="L1984" s="2">
        <f t="shared" si="308"/>
        <v>2671.1029166666667</v>
      </c>
      <c r="M1984" s="2">
        <f t="shared" si="309"/>
        <v>2591.4954166666671</v>
      </c>
      <c r="N1984" s="2">
        <f t="shared" si="304"/>
        <v>2629.8533333333339</v>
      </c>
      <c r="O1984" s="4" t="str">
        <f t="shared" si="305"/>
        <v>买</v>
      </c>
      <c r="P1984" s="4">
        <f t="shared" si="301"/>
        <v>1</v>
      </c>
      <c r="Q1984" s="3">
        <f>IF(O1983="买",E1984/E1983-1,0)-IF(P1984=1,计算结果!B$17,0)</f>
        <v>0</v>
      </c>
      <c r="R1984" s="2">
        <f t="shared" si="302"/>
        <v>5.6704748913075029</v>
      </c>
      <c r="S1984" s="3">
        <f>1-R1984/MAX(R$2:R1984)</f>
        <v>0.11956612255685184</v>
      </c>
    </row>
    <row r="1985" spans="1:19" x14ac:dyDescent="0.15">
      <c r="A1985" s="1">
        <v>41340</v>
      </c>
      <c r="B1985">
        <v>2639.78</v>
      </c>
      <c r="C1985">
        <v>2658.97</v>
      </c>
      <c r="D1985">
        <v>2592.87</v>
      </c>
      <c r="E1985" s="2">
        <v>2619.48</v>
      </c>
      <c r="F1985" s="16">
        <v>96498098176</v>
      </c>
      <c r="G1985" s="3">
        <f t="shared" si="300"/>
        <v>-1.1591577994113589E-2</v>
      </c>
      <c r="H1985" s="3">
        <f>1-E1985/MAX(E$2:E1985)</f>
        <v>0.55429796501735518</v>
      </c>
      <c r="I1985" s="2">
        <f t="shared" si="303"/>
        <v>2630.83</v>
      </c>
      <c r="J1985" s="2">
        <f t="shared" si="306"/>
        <v>2630.063333333333</v>
      </c>
      <c r="K1985" s="2">
        <f t="shared" si="307"/>
        <v>2621.4508333333338</v>
      </c>
      <c r="L1985" s="2">
        <f t="shared" si="308"/>
        <v>2673.0950000000003</v>
      </c>
      <c r="M1985" s="2">
        <f t="shared" si="309"/>
        <v>2596.6697916666667</v>
      </c>
      <c r="N1985" s="2">
        <f t="shared" si="304"/>
        <v>2630.4052083333336</v>
      </c>
      <c r="O1985" s="4" t="str">
        <f t="shared" si="305"/>
        <v>卖</v>
      </c>
      <c r="P1985" s="4">
        <f t="shared" si="301"/>
        <v>1</v>
      </c>
      <c r="Q1985" s="3">
        <f>IF(O1984="买",E1985/E1984-1,0)-IF(P1985=1,计算结果!B$17,0)</f>
        <v>-1.1591577994113589E-2</v>
      </c>
      <c r="R1985" s="2">
        <f t="shared" si="302"/>
        <v>5.6047451393412491</v>
      </c>
      <c r="S1985" s="3">
        <f>1-R1985/MAX(R$2:R1985)</f>
        <v>0.12977174051589402</v>
      </c>
    </row>
    <row r="1986" spans="1:19" x14ac:dyDescent="0.15">
      <c r="A1986" s="1">
        <v>41341</v>
      </c>
      <c r="B1986">
        <v>2622.68</v>
      </c>
      <c r="C1986">
        <v>2632.62</v>
      </c>
      <c r="D1986">
        <v>2601.96</v>
      </c>
      <c r="E1986" s="2">
        <v>2606.9299999999998</v>
      </c>
      <c r="F1986" s="16">
        <v>63054594048</v>
      </c>
      <c r="G1986" s="3">
        <f t="shared" si="300"/>
        <v>-4.791027226777933E-3</v>
      </c>
      <c r="H1986" s="3">
        <f>1-E1986/MAX(E$2:E1986)</f>
        <v>0.55643333560198738</v>
      </c>
      <c r="I1986" s="2">
        <f t="shared" si="303"/>
        <v>2625.5366666666669</v>
      </c>
      <c r="J1986" s="2">
        <f t="shared" si="306"/>
        <v>2618.9966666666664</v>
      </c>
      <c r="K1986" s="2">
        <f t="shared" si="307"/>
        <v>2613.4749999999999</v>
      </c>
      <c r="L1986" s="2">
        <f t="shared" si="308"/>
        <v>2671.2229166666671</v>
      </c>
      <c r="M1986" s="2">
        <f t="shared" si="309"/>
        <v>2601.2970833333334</v>
      </c>
      <c r="N1986" s="2">
        <f t="shared" si="304"/>
        <v>2628.6650000000004</v>
      </c>
      <c r="O1986" s="4" t="str">
        <f t="shared" si="305"/>
        <v>卖</v>
      </c>
      <c r="P1986" s="4" t="str">
        <f t="shared" si="301"/>
        <v/>
      </c>
      <c r="Q1986" s="3">
        <f>IF(O1985="买",E1986/E1985-1,0)-IF(P1986=1,计算结果!B$17,0)</f>
        <v>0</v>
      </c>
      <c r="R1986" s="2">
        <f t="shared" si="302"/>
        <v>5.6047451393412491</v>
      </c>
      <c r="S1986" s="3">
        <f>1-R1986/MAX(R$2:R1986)</f>
        <v>0.12977174051589402</v>
      </c>
    </row>
    <row r="1987" spans="1:19" x14ac:dyDescent="0.15">
      <c r="A1987" s="1">
        <v>41344</v>
      </c>
      <c r="B1987">
        <v>2600.2800000000002</v>
      </c>
      <c r="C1987">
        <v>2611.65</v>
      </c>
      <c r="D1987">
        <v>2574.17</v>
      </c>
      <c r="E1987" s="2">
        <v>2592.37</v>
      </c>
      <c r="F1987" s="16">
        <v>52460900352</v>
      </c>
      <c r="G1987" s="3">
        <f t="shared" ref="G1987:G2050" si="310">E1987/E1986-1</f>
        <v>-5.5851135243369932E-3</v>
      </c>
      <c r="H1987" s="3">
        <f>1-E1987/MAX(E$2:E1987)</f>
        <v>0.55891070577826174</v>
      </c>
      <c r="I1987" s="2">
        <f t="shared" si="303"/>
        <v>2606.2599999999998</v>
      </c>
      <c r="J1987" s="2">
        <f t="shared" si="306"/>
        <v>2606.2516666666666</v>
      </c>
      <c r="K1987" s="2">
        <f t="shared" si="307"/>
        <v>2611.96</v>
      </c>
      <c r="L1987" s="2">
        <f t="shared" si="308"/>
        <v>2667.7437500000001</v>
      </c>
      <c r="M1987" s="2">
        <f t="shared" si="309"/>
        <v>2605.8881249999999</v>
      </c>
      <c r="N1987" s="2">
        <f t="shared" si="304"/>
        <v>2628.5306249999999</v>
      </c>
      <c r="O1987" s="4" t="str">
        <f t="shared" si="305"/>
        <v>卖</v>
      </c>
      <c r="P1987" s="4" t="str">
        <f t="shared" si="301"/>
        <v/>
      </c>
      <c r="Q1987" s="3">
        <f>IF(O1986="买",E1987/E1986-1,0)-IF(P1987=1,计算结果!B$17,0)</f>
        <v>0</v>
      </c>
      <c r="R1987" s="2">
        <f t="shared" si="302"/>
        <v>5.6047451393412491</v>
      </c>
      <c r="S1987" s="3">
        <f>1-R1987/MAX(R$2:R1987)</f>
        <v>0.12977174051589402</v>
      </c>
    </row>
    <row r="1988" spans="1:19" x14ac:dyDescent="0.15">
      <c r="A1988" s="1">
        <v>41345</v>
      </c>
      <c r="B1988">
        <v>2590.39</v>
      </c>
      <c r="C1988">
        <v>2619.5100000000002</v>
      </c>
      <c r="D1988">
        <v>2530.25</v>
      </c>
      <c r="E1988" s="2">
        <v>2555.62</v>
      </c>
      <c r="F1988" s="16">
        <v>71675125760</v>
      </c>
      <c r="G1988" s="3">
        <f t="shared" si="310"/>
        <v>-1.4176217129499236E-2</v>
      </c>
      <c r="H1988" s="3">
        <f>1-E1988/MAX(E$2:E1988)</f>
        <v>0.56516368338664669</v>
      </c>
      <c r="I1988" s="2">
        <f t="shared" si="303"/>
        <v>2584.9733333333329</v>
      </c>
      <c r="J1988" s="2">
        <f t="shared" si="306"/>
        <v>2607.9016666666666</v>
      </c>
      <c r="K1988" s="2">
        <f t="shared" si="307"/>
        <v>2608.5449999999996</v>
      </c>
      <c r="L1988" s="2">
        <f t="shared" si="308"/>
        <v>2662.1983333333337</v>
      </c>
      <c r="M1988" s="2">
        <f t="shared" si="309"/>
        <v>2609.5214583333332</v>
      </c>
      <c r="N1988" s="2">
        <f t="shared" si="304"/>
        <v>2626.7549305555553</v>
      </c>
      <c r="O1988" s="4" t="str">
        <f t="shared" si="305"/>
        <v>卖</v>
      </c>
      <c r="P1988" s="4" t="str">
        <f t="shared" ref="P1988:P2051" si="311">IF(O1987&lt;&gt;O1988,1,"")</f>
        <v/>
      </c>
      <c r="Q1988" s="3">
        <f>IF(O1987="买",E1988/E1987-1,0)-IF(P1988=1,计算结果!B$17,0)</f>
        <v>0</v>
      </c>
      <c r="R1988" s="2">
        <f t="shared" ref="R1988:R2051" si="312">IFERROR(R1987*(1+Q1988),R1987)</f>
        <v>5.6047451393412491</v>
      </c>
      <c r="S1988" s="3">
        <f>1-R1988/MAX(R$2:R1988)</f>
        <v>0.12977174051589402</v>
      </c>
    </row>
    <row r="1989" spans="1:19" x14ac:dyDescent="0.15">
      <c r="A1989" s="1">
        <v>41346</v>
      </c>
      <c r="B1989">
        <v>2551.73</v>
      </c>
      <c r="C1989">
        <v>2556.77</v>
      </c>
      <c r="D1989">
        <v>2515.06</v>
      </c>
      <c r="E1989" s="2">
        <v>2527.4899999999998</v>
      </c>
      <c r="F1989" s="16">
        <v>56003723264</v>
      </c>
      <c r="G1989" s="3">
        <f t="shared" si="310"/>
        <v>-1.1007113733653706E-2</v>
      </c>
      <c r="H1989" s="3">
        <f>1-E1989/MAX(E$2:E1989)</f>
        <v>0.5699499761791329</v>
      </c>
      <c r="I1989" s="2">
        <f t="shared" ref="I1989:I2052" si="313">AVERAGE(E1987:E1989)</f>
        <v>2558.4933333333333</v>
      </c>
      <c r="J1989" s="2">
        <f t="shared" si="306"/>
        <v>2592.0149999999999</v>
      </c>
      <c r="K1989" s="2">
        <f t="shared" si="307"/>
        <v>2602.0891666666666</v>
      </c>
      <c r="L1989" s="2">
        <f t="shared" si="308"/>
        <v>2655.5570833333336</v>
      </c>
      <c r="M1989" s="2">
        <f t="shared" si="309"/>
        <v>2611.1691666666661</v>
      </c>
      <c r="N1989" s="2">
        <f t="shared" ref="N1989:N2052" si="314">IFERROR(AVERAGE(K1989:M1989),"")</f>
        <v>2622.9384722222221</v>
      </c>
      <c r="O1989" s="4" t="str">
        <f t="shared" ref="O1989:O2052" si="315">IF(E1989&gt;N1989,"买","卖")</f>
        <v>卖</v>
      </c>
      <c r="P1989" s="4" t="str">
        <f t="shared" si="311"/>
        <v/>
      </c>
      <c r="Q1989" s="3">
        <f>IF(O1988="买",E1989/E1988-1,0)-IF(P1989=1,计算结果!B$17,0)</f>
        <v>0</v>
      </c>
      <c r="R1989" s="2">
        <f t="shared" si="312"/>
        <v>5.6047451393412491</v>
      </c>
      <c r="S1989" s="3">
        <f>1-R1989/MAX(R$2:R1989)</f>
        <v>0.12977174051589402</v>
      </c>
    </row>
    <row r="1990" spans="1:19" x14ac:dyDescent="0.15">
      <c r="A1990" s="1">
        <v>41347</v>
      </c>
      <c r="B1990">
        <v>2517.75</v>
      </c>
      <c r="C1990">
        <v>2546.6999999999998</v>
      </c>
      <c r="D1990">
        <v>2514.46</v>
      </c>
      <c r="E1990" s="2">
        <v>2534.27</v>
      </c>
      <c r="F1990" s="16">
        <v>49929777152</v>
      </c>
      <c r="G1990" s="3">
        <f t="shared" si="310"/>
        <v>2.6825031948694011E-3</v>
      </c>
      <c r="H1990" s="3">
        <f>1-E1990/MAX(E$2:E1990)</f>
        <v>0.56879636561627978</v>
      </c>
      <c r="I1990" s="2">
        <f t="shared" si="313"/>
        <v>2539.1266666666666</v>
      </c>
      <c r="J1990" s="2">
        <f t="shared" si="306"/>
        <v>2572.6933333333332</v>
      </c>
      <c r="K1990" s="2">
        <f t="shared" si="307"/>
        <v>2599.311666666666</v>
      </c>
      <c r="L1990" s="2">
        <f t="shared" si="308"/>
        <v>2646.8466666666664</v>
      </c>
      <c r="M1990" s="2">
        <f t="shared" si="309"/>
        <v>2612.7660416666663</v>
      </c>
      <c r="N1990" s="2">
        <f t="shared" si="314"/>
        <v>2619.641458333333</v>
      </c>
      <c r="O1990" s="4" t="str">
        <f t="shared" si="315"/>
        <v>卖</v>
      </c>
      <c r="P1990" s="4" t="str">
        <f t="shared" si="311"/>
        <v/>
      </c>
      <c r="Q1990" s="3">
        <f>IF(O1989="买",E1990/E1989-1,0)-IF(P1990=1,计算结果!B$17,0)</f>
        <v>0</v>
      </c>
      <c r="R1990" s="2">
        <f t="shared" si="312"/>
        <v>5.6047451393412491</v>
      </c>
      <c r="S1990" s="3">
        <f>1-R1990/MAX(R$2:R1990)</f>
        <v>0.12977174051589402</v>
      </c>
    </row>
    <row r="1991" spans="1:19" x14ac:dyDescent="0.15">
      <c r="A1991" s="1">
        <v>41348</v>
      </c>
      <c r="B1991">
        <v>2533.7199999999998</v>
      </c>
      <c r="C1991">
        <v>2600.09</v>
      </c>
      <c r="D1991">
        <v>2504.46</v>
      </c>
      <c r="E1991" s="2">
        <v>2539.87</v>
      </c>
      <c r="F1991" s="16">
        <v>82749874176</v>
      </c>
      <c r="G1991" s="3">
        <f t="shared" si="310"/>
        <v>2.2097093048489835E-3</v>
      </c>
      <c r="H1991" s="3">
        <f>1-E1991/MAX(E$2:E1991)</f>
        <v>0.56784353093309736</v>
      </c>
      <c r="I1991" s="2">
        <f t="shared" si="313"/>
        <v>2533.8766666666666</v>
      </c>
      <c r="J1991" s="2">
        <f t="shared" si="306"/>
        <v>2559.4249999999997</v>
      </c>
      <c r="K1991" s="2">
        <f t="shared" si="307"/>
        <v>2594.7441666666659</v>
      </c>
      <c r="L1991" s="2">
        <f t="shared" si="308"/>
        <v>2638.1733333333332</v>
      </c>
      <c r="M1991" s="2">
        <f t="shared" si="309"/>
        <v>2614.7510416666664</v>
      </c>
      <c r="N1991" s="2">
        <f t="shared" si="314"/>
        <v>2615.8895138888888</v>
      </c>
      <c r="O1991" s="4" t="str">
        <f t="shared" si="315"/>
        <v>卖</v>
      </c>
      <c r="P1991" s="4" t="str">
        <f t="shared" si="311"/>
        <v/>
      </c>
      <c r="Q1991" s="3">
        <f>IF(O1990="买",E1991/E1990-1,0)-IF(P1991=1,计算结果!B$17,0)</f>
        <v>0</v>
      </c>
      <c r="R1991" s="2">
        <f t="shared" si="312"/>
        <v>5.6047451393412491</v>
      </c>
      <c r="S1991" s="3">
        <f>1-R1991/MAX(R$2:R1991)</f>
        <v>0.12977174051589402</v>
      </c>
    </row>
    <row r="1992" spans="1:19" x14ac:dyDescent="0.15">
      <c r="A1992" s="1">
        <v>41351</v>
      </c>
      <c r="B1992">
        <v>2526.08</v>
      </c>
      <c r="C1992">
        <v>2544.62</v>
      </c>
      <c r="D1992">
        <v>2499.83</v>
      </c>
      <c r="E1992" s="2">
        <v>2502.4899999999998</v>
      </c>
      <c r="F1992" s="16">
        <v>63093555200</v>
      </c>
      <c r="G1992" s="3">
        <f t="shared" si="310"/>
        <v>-1.4717288680129337E-2</v>
      </c>
      <c r="H1992" s="3">
        <f>1-E1992/MAX(E$2:E1992)</f>
        <v>0.5742037024433404</v>
      </c>
      <c r="I1992" s="2">
        <f t="shared" si="313"/>
        <v>2525.5433333333331</v>
      </c>
      <c r="J1992" s="2">
        <f t="shared" ref="J1992:J2055" si="316">AVERAGE(E1987:E1992)</f>
        <v>2542.018333333333</v>
      </c>
      <c r="K1992" s="2">
        <f t="shared" si="307"/>
        <v>2580.5074999999997</v>
      </c>
      <c r="L1992" s="2">
        <f t="shared" si="308"/>
        <v>2626.9570833333332</v>
      </c>
      <c r="M1992" s="2">
        <f t="shared" si="309"/>
        <v>2615.2185416666666</v>
      </c>
      <c r="N1992" s="2">
        <f t="shared" si="314"/>
        <v>2607.5610416666664</v>
      </c>
      <c r="O1992" s="4" t="str">
        <f t="shared" si="315"/>
        <v>卖</v>
      </c>
      <c r="P1992" s="4" t="str">
        <f t="shared" si="311"/>
        <v/>
      </c>
      <c r="Q1992" s="3">
        <f>IF(O1991="买",E1992/E1991-1,0)-IF(P1992=1,计算结果!B$17,0)</f>
        <v>0</v>
      </c>
      <c r="R1992" s="2">
        <f t="shared" si="312"/>
        <v>5.6047451393412491</v>
      </c>
      <c r="S1992" s="3">
        <f>1-R1992/MAX(R$2:R1992)</f>
        <v>0.12977174051589402</v>
      </c>
    </row>
    <row r="1993" spans="1:19" x14ac:dyDescent="0.15">
      <c r="A1993" s="1">
        <v>41352</v>
      </c>
      <c r="B1993">
        <v>2507.4</v>
      </c>
      <c r="C1993">
        <v>2532.0700000000002</v>
      </c>
      <c r="D1993">
        <v>2491.85</v>
      </c>
      <c r="E1993" s="2">
        <v>2525.1</v>
      </c>
      <c r="F1993" s="16">
        <v>55601012736</v>
      </c>
      <c r="G1993" s="3">
        <f t="shared" si="310"/>
        <v>9.0350011388657947E-3</v>
      </c>
      <c r="H1993" s="3">
        <f>1-E1993/MAX(E$2:E1993)</f>
        <v>0.57035663240999113</v>
      </c>
      <c r="I1993" s="2">
        <f t="shared" si="313"/>
        <v>2522.4866666666662</v>
      </c>
      <c r="J1993" s="2">
        <f t="shared" si="316"/>
        <v>2530.8066666666668</v>
      </c>
      <c r="K1993" s="2">
        <f t="shared" si="307"/>
        <v>2568.5291666666658</v>
      </c>
      <c r="L1993" s="2">
        <f t="shared" si="308"/>
        <v>2616.509583333333</v>
      </c>
      <c r="M1993" s="2">
        <f t="shared" si="309"/>
        <v>2615.2633333333333</v>
      </c>
      <c r="N1993" s="2">
        <f t="shared" si="314"/>
        <v>2600.1006944444439</v>
      </c>
      <c r="O1993" s="4" t="str">
        <f t="shared" si="315"/>
        <v>卖</v>
      </c>
      <c r="P1993" s="4" t="str">
        <f t="shared" si="311"/>
        <v/>
      </c>
      <c r="Q1993" s="3">
        <f>IF(O1992="买",E1993/E1992-1,0)-IF(P1993=1,计算结果!B$17,0)</f>
        <v>0</v>
      </c>
      <c r="R1993" s="2">
        <f t="shared" si="312"/>
        <v>5.6047451393412491</v>
      </c>
      <c r="S1993" s="3">
        <f>1-R1993/MAX(R$2:R1993)</f>
        <v>0.12977174051589402</v>
      </c>
    </row>
    <row r="1994" spans="1:19" x14ac:dyDescent="0.15">
      <c r="A1994" s="1">
        <v>41353</v>
      </c>
      <c r="B1994">
        <v>2526.9699999999998</v>
      </c>
      <c r="C1994">
        <v>2610.17</v>
      </c>
      <c r="D1994">
        <v>2526.83</v>
      </c>
      <c r="E1994" s="2">
        <v>2610.17</v>
      </c>
      <c r="F1994" s="16">
        <v>91271020544</v>
      </c>
      <c r="G1994" s="3">
        <f t="shared" si="310"/>
        <v>3.3689754861193633E-2</v>
      </c>
      <c r="H1994" s="3">
        <f>1-E1994/MAX(E$2:E1994)</f>
        <v>0.55588205267814605</v>
      </c>
      <c r="I1994" s="2">
        <f t="shared" si="313"/>
        <v>2545.92</v>
      </c>
      <c r="J1994" s="2">
        <f t="shared" si="316"/>
        <v>2539.8983333333331</v>
      </c>
      <c r="K1994" s="2">
        <f t="shared" si="307"/>
        <v>2573.8999999999996</v>
      </c>
      <c r="L1994" s="2">
        <f t="shared" si="308"/>
        <v>2610.2720833333333</v>
      </c>
      <c r="M1994" s="2">
        <f t="shared" si="309"/>
        <v>2617.0500000000002</v>
      </c>
      <c r="N1994" s="2">
        <f t="shared" si="314"/>
        <v>2600.4073611111112</v>
      </c>
      <c r="O1994" s="4" t="str">
        <f t="shared" si="315"/>
        <v>买</v>
      </c>
      <c r="P1994" s="4">
        <f t="shared" si="311"/>
        <v>1</v>
      </c>
      <c r="Q1994" s="3">
        <f>IF(O1993="买",E1994/E1993-1,0)-IF(P1994=1,计算结果!B$17,0)</f>
        <v>0</v>
      </c>
      <c r="R1994" s="2">
        <f t="shared" si="312"/>
        <v>5.6047451393412491</v>
      </c>
      <c r="S1994" s="3">
        <f>1-R1994/MAX(R$2:R1994)</f>
        <v>0.12977174051589402</v>
      </c>
    </row>
    <row r="1995" spans="1:19" x14ac:dyDescent="0.15">
      <c r="A1995" s="1">
        <v>41354</v>
      </c>
      <c r="B1995">
        <v>2611.58</v>
      </c>
      <c r="C1995">
        <v>2626.54</v>
      </c>
      <c r="D1995">
        <v>2598.5100000000002</v>
      </c>
      <c r="E1995" s="2">
        <v>2614.9899999999998</v>
      </c>
      <c r="F1995" s="16">
        <v>71642669056</v>
      </c>
      <c r="G1995" s="3">
        <f t="shared" si="310"/>
        <v>1.8466230168914244E-3</v>
      </c>
      <c r="H1995" s="3">
        <f>1-E1995/MAX(E$2:E1995)</f>
        <v>0.55506193425440686</v>
      </c>
      <c r="I1995" s="2">
        <f t="shared" si="313"/>
        <v>2583.42</v>
      </c>
      <c r="J1995" s="2">
        <f t="shared" si="316"/>
        <v>2554.4816666666666</v>
      </c>
      <c r="K1995" s="2">
        <f t="shared" si="307"/>
        <v>2573.2483333333325</v>
      </c>
      <c r="L1995" s="2">
        <f t="shared" si="308"/>
        <v>2603.74125</v>
      </c>
      <c r="M1995" s="2">
        <f t="shared" si="309"/>
        <v>2618.6958333333337</v>
      </c>
      <c r="N1995" s="2">
        <f t="shared" si="314"/>
        <v>2598.5618055555551</v>
      </c>
      <c r="O1995" s="4" t="str">
        <f t="shared" si="315"/>
        <v>买</v>
      </c>
      <c r="P1995" s="4" t="str">
        <f t="shared" si="311"/>
        <v/>
      </c>
      <c r="Q1995" s="3">
        <f>IF(O1994="买",E1995/E1994-1,0)-IF(P1995=1,计算结果!B$17,0)</f>
        <v>1.8466230168914244E-3</v>
      </c>
      <c r="R1995" s="2">
        <f t="shared" si="312"/>
        <v>5.615094990719367</v>
      </c>
      <c r="S1995" s="3">
        <f>1-R1995/MAX(R$2:R1995)</f>
        <v>0.12816475698198126</v>
      </c>
    </row>
    <row r="1996" spans="1:19" x14ac:dyDescent="0.15">
      <c r="A1996" s="1">
        <v>41355</v>
      </c>
      <c r="B1996">
        <v>2612.2600000000002</v>
      </c>
      <c r="C1996">
        <v>2625.53</v>
      </c>
      <c r="D1996">
        <v>2603.34</v>
      </c>
      <c r="E1996" s="2">
        <v>2618.31</v>
      </c>
      <c r="F1996" s="16">
        <v>55882141696</v>
      </c>
      <c r="G1996" s="3">
        <f t="shared" si="310"/>
        <v>1.2696033254429029E-3</v>
      </c>
      <c r="H1996" s="3">
        <f>1-E1996/MAX(E$2:E1996)</f>
        <v>0.55449703940652006</v>
      </c>
      <c r="I1996" s="2">
        <f t="shared" si="313"/>
        <v>2614.4899999999998</v>
      </c>
      <c r="J1996" s="2">
        <f t="shared" si="316"/>
        <v>2568.4883333333332</v>
      </c>
      <c r="K1996" s="2">
        <f t="shared" si="307"/>
        <v>2570.5908333333327</v>
      </c>
      <c r="L1996" s="2">
        <f t="shared" si="308"/>
        <v>2598.7762499999999</v>
      </c>
      <c r="M1996" s="2">
        <f t="shared" si="309"/>
        <v>2620.6329166666669</v>
      </c>
      <c r="N1996" s="2">
        <f t="shared" si="314"/>
        <v>2596.6666666666665</v>
      </c>
      <c r="O1996" s="4" t="str">
        <f t="shared" si="315"/>
        <v>买</v>
      </c>
      <c r="P1996" s="4" t="str">
        <f t="shared" si="311"/>
        <v/>
      </c>
      <c r="Q1996" s="3">
        <f>IF(O1995="买",E1996/E1995-1,0)-IF(P1996=1,计算结果!B$17,0)</f>
        <v>1.2696033254429029E-3</v>
      </c>
      <c r="R1996" s="2">
        <f t="shared" si="312"/>
        <v>5.6222239339922622</v>
      </c>
      <c r="S1996" s="3">
        <f>1-R1996/MAX(R$2:R1996)</f>
        <v>0.12705787205820729</v>
      </c>
    </row>
    <row r="1997" spans="1:19" x14ac:dyDescent="0.15">
      <c r="A1997" s="1">
        <v>41358</v>
      </c>
      <c r="B1997">
        <v>2628.41</v>
      </c>
      <c r="C1997">
        <v>2641.61</v>
      </c>
      <c r="D1997">
        <v>2607.61</v>
      </c>
      <c r="E1997" s="2">
        <v>2613.1</v>
      </c>
      <c r="F1997" s="16">
        <v>58004930560</v>
      </c>
      <c r="G1997" s="3">
        <f t="shared" si="310"/>
        <v>-1.9898331366415833E-3</v>
      </c>
      <c r="H1997" s="3">
        <f>1-E1997/MAX(E$2:E1997)</f>
        <v>0.55538351595998092</v>
      </c>
      <c r="I1997" s="2">
        <f t="shared" si="313"/>
        <v>2615.4666666666667</v>
      </c>
      <c r="J1997" s="2">
        <f t="shared" si="316"/>
        <v>2580.6933333333332</v>
      </c>
      <c r="K1997" s="2">
        <f t="shared" si="307"/>
        <v>2570.0591666666664</v>
      </c>
      <c r="L1997" s="2">
        <f t="shared" si="308"/>
        <v>2595.7549999999997</v>
      </c>
      <c r="M1997" s="2">
        <f t="shared" si="309"/>
        <v>2622.4447916666672</v>
      </c>
      <c r="N1997" s="2">
        <f t="shared" si="314"/>
        <v>2596.0863194444446</v>
      </c>
      <c r="O1997" s="4" t="str">
        <f t="shared" si="315"/>
        <v>买</v>
      </c>
      <c r="P1997" s="4" t="str">
        <f t="shared" si="311"/>
        <v/>
      </c>
      <c r="Q1997" s="3">
        <f>IF(O1996="买",E1997/E1996-1,0)-IF(P1997=1,计算结果!B$17,0)</f>
        <v>-1.9898331366415833E-3</v>
      </c>
      <c r="R1997" s="2">
        <f t="shared" si="312"/>
        <v>5.6110366465067854</v>
      </c>
      <c r="S1997" s="3">
        <f>1-R1997/MAX(R$2:R1997)</f>
        <v>0.12879488123075622</v>
      </c>
    </row>
    <row r="1998" spans="1:19" x14ac:dyDescent="0.15">
      <c r="A1998" s="1">
        <v>41359</v>
      </c>
      <c r="B1998">
        <v>2601.96</v>
      </c>
      <c r="C1998">
        <v>2607.36</v>
      </c>
      <c r="D1998">
        <v>2554.9699999999998</v>
      </c>
      <c r="E1998" s="2">
        <v>2575.0500000000002</v>
      </c>
      <c r="F1998" s="16">
        <v>65306570752</v>
      </c>
      <c r="G1998" s="3">
        <f t="shared" si="310"/>
        <v>-1.4561249091117778E-2</v>
      </c>
      <c r="H1998" s="3">
        <f>1-E1998/MAX(E$2:E1998)</f>
        <v>0.56185768733410457</v>
      </c>
      <c r="I1998" s="2">
        <f t="shared" si="313"/>
        <v>2602.1533333333332</v>
      </c>
      <c r="J1998" s="2">
        <f t="shared" si="316"/>
        <v>2592.7866666666669</v>
      </c>
      <c r="K1998" s="2">
        <f t="shared" ref="K1998:K2061" si="317">AVERAGE(E1987:E1998)</f>
        <v>2567.4024999999997</v>
      </c>
      <c r="L1998" s="2">
        <f t="shared" si="308"/>
        <v>2590.4387499999998</v>
      </c>
      <c r="M1998" s="2">
        <f t="shared" si="309"/>
        <v>2623.3714583333335</v>
      </c>
      <c r="N1998" s="2">
        <f t="shared" si="314"/>
        <v>2593.737569444444</v>
      </c>
      <c r="O1998" s="4" t="str">
        <f t="shared" si="315"/>
        <v>卖</v>
      </c>
      <c r="P1998" s="4">
        <f t="shared" si="311"/>
        <v>1</v>
      </c>
      <c r="Q1998" s="3">
        <f>IF(O1997="买",E1998/E1997-1,0)-IF(P1998=1,计算结果!B$17,0)</f>
        <v>-1.4561249091117778E-2</v>
      </c>
      <c r="R1998" s="2">
        <f t="shared" si="312"/>
        <v>5.52933294423761</v>
      </c>
      <c r="S1998" s="3">
        <f>1-R1998/MAX(R$2:R1998)</f>
        <v>0.14148071597461198</v>
      </c>
    </row>
    <row r="1999" spans="1:19" x14ac:dyDescent="0.15">
      <c r="A1999" s="1">
        <v>41360</v>
      </c>
      <c r="B1999">
        <v>2575.73</v>
      </c>
      <c r="C1999">
        <v>2611.94</v>
      </c>
      <c r="D1999">
        <v>2566.35</v>
      </c>
      <c r="E1999" s="2">
        <v>2583.5300000000002</v>
      </c>
      <c r="F1999" s="16">
        <v>58652246016</v>
      </c>
      <c r="G1999" s="3">
        <f t="shared" si="310"/>
        <v>3.293139939030354E-3</v>
      </c>
      <c r="H1999" s="3">
        <f>1-E1999/MAX(E$2:E1999)</f>
        <v>0.56041482338528548</v>
      </c>
      <c r="I1999" s="2">
        <f t="shared" si="313"/>
        <v>2590.56</v>
      </c>
      <c r="J1999" s="2">
        <f t="shared" si="316"/>
        <v>2602.5250000000001</v>
      </c>
      <c r="K1999" s="2">
        <f t="shared" si="317"/>
        <v>2566.665833333333</v>
      </c>
      <c r="L1999" s="2">
        <f t="shared" si="308"/>
        <v>2589.3129166666663</v>
      </c>
      <c r="M1999" s="2">
        <f t="shared" si="309"/>
        <v>2625.4610416666669</v>
      </c>
      <c r="N1999" s="2">
        <f t="shared" si="314"/>
        <v>2593.8132638888887</v>
      </c>
      <c r="O1999" s="4" t="str">
        <f t="shared" si="315"/>
        <v>卖</v>
      </c>
      <c r="P1999" s="4" t="str">
        <f t="shared" si="311"/>
        <v/>
      </c>
      <c r="Q1999" s="3">
        <f>IF(O1998="买",E1999/E1998-1,0)-IF(P1999=1,计算结果!B$17,0)</f>
        <v>0</v>
      </c>
      <c r="R1999" s="2">
        <f t="shared" si="312"/>
        <v>5.52933294423761</v>
      </c>
      <c r="S1999" s="3">
        <f>1-R1999/MAX(R$2:R1999)</f>
        <v>0.14148071597461198</v>
      </c>
    </row>
    <row r="2000" spans="1:19" x14ac:dyDescent="0.15">
      <c r="A2000" s="1">
        <v>41361</v>
      </c>
      <c r="B2000">
        <v>2535.9899999999998</v>
      </c>
      <c r="C2000">
        <v>2535.9899999999998</v>
      </c>
      <c r="D2000">
        <v>2495.08</v>
      </c>
      <c r="E2000" s="2">
        <v>2499.3000000000002</v>
      </c>
      <c r="F2000" s="16">
        <v>84725899264</v>
      </c>
      <c r="G2000" s="3">
        <f t="shared" si="310"/>
        <v>-3.2602679279900015E-2</v>
      </c>
      <c r="H2000" s="3">
        <f>1-E2000/MAX(E$2:E2000)</f>
        <v>0.57474647791465316</v>
      </c>
      <c r="I2000" s="2">
        <f t="shared" si="313"/>
        <v>2552.6266666666666</v>
      </c>
      <c r="J2000" s="2">
        <f t="shared" si="316"/>
        <v>2584.0466666666671</v>
      </c>
      <c r="K2000" s="2">
        <f t="shared" si="317"/>
        <v>2561.9724999999994</v>
      </c>
      <c r="L2000" s="2">
        <f t="shared" si="308"/>
        <v>2585.2587499999995</v>
      </c>
      <c r="M2000" s="2">
        <f t="shared" si="309"/>
        <v>2623.8270833333336</v>
      </c>
      <c r="N2000" s="2">
        <f t="shared" si="314"/>
        <v>2590.3527777777776</v>
      </c>
      <c r="O2000" s="4" t="str">
        <f t="shared" si="315"/>
        <v>卖</v>
      </c>
      <c r="P2000" s="4" t="str">
        <f t="shared" si="311"/>
        <v/>
      </c>
      <c r="Q2000" s="3">
        <f>IF(O1999="买",E2000/E1999-1,0)-IF(P2000=1,计算结果!B$17,0)</f>
        <v>0</v>
      </c>
      <c r="R2000" s="2">
        <f t="shared" si="312"/>
        <v>5.52933294423761</v>
      </c>
      <c r="S2000" s="3">
        <f>1-R2000/MAX(R$2:R2000)</f>
        <v>0.14148071597461198</v>
      </c>
    </row>
    <row r="2001" spans="1:19" x14ac:dyDescent="0.15">
      <c r="A2001" s="1">
        <v>41362</v>
      </c>
      <c r="B2001">
        <v>2502.7800000000002</v>
      </c>
      <c r="C2001">
        <v>2509.11</v>
      </c>
      <c r="D2001">
        <v>2482.4899999999998</v>
      </c>
      <c r="E2001" s="2">
        <v>2495.08</v>
      </c>
      <c r="F2001" s="16">
        <v>52055539712</v>
      </c>
      <c r="G2001" s="3">
        <f t="shared" si="310"/>
        <v>-1.6884727723763815E-3</v>
      </c>
      <c r="H2001" s="3">
        <f>1-E2001/MAX(E$2:E2001)</f>
        <v>0.57546450690805151</v>
      </c>
      <c r="I2001" s="2">
        <f t="shared" si="313"/>
        <v>2525.9699999999998</v>
      </c>
      <c r="J2001" s="2">
        <f t="shared" si="316"/>
        <v>2564.061666666667</v>
      </c>
      <c r="K2001" s="2">
        <f t="shared" si="317"/>
        <v>2559.2716666666661</v>
      </c>
      <c r="L2001" s="2">
        <f t="shared" si="308"/>
        <v>2580.6804166666666</v>
      </c>
      <c r="M2001" s="2">
        <f t="shared" si="309"/>
        <v>2621.7275000000004</v>
      </c>
      <c r="N2001" s="2">
        <f t="shared" si="314"/>
        <v>2587.2265277777774</v>
      </c>
      <c r="O2001" s="4" t="str">
        <f t="shared" si="315"/>
        <v>卖</v>
      </c>
      <c r="P2001" s="4" t="str">
        <f t="shared" si="311"/>
        <v/>
      </c>
      <c r="Q2001" s="3">
        <f>IF(O2000="买",E2001/E2000-1,0)-IF(P2001=1,计算结果!B$17,0)</f>
        <v>0</v>
      </c>
      <c r="R2001" s="2">
        <f t="shared" si="312"/>
        <v>5.52933294423761</v>
      </c>
      <c r="S2001" s="3">
        <f>1-R2001/MAX(R$2:R2001)</f>
        <v>0.14148071597461198</v>
      </c>
    </row>
    <row r="2002" spans="1:19" x14ac:dyDescent="0.15">
      <c r="A2002" s="1">
        <v>41365</v>
      </c>
      <c r="B2002">
        <v>2486.4299999999998</v>
      </c>
      <c r="C2002">
        <v>2507.8200000000002</v>
      </c>
      <c r="D2002">
        <v>2483.73</v>
      </c>
      <c r="E2002" s="2">
        <v>2493.19</v>
      </c>
      <c r="F2002" s="16">
        <v>47159820288</v>
      </c>
      <c r="G2002" s="3">
        <f t="shared" si="310"/>
        <v>-7.5749074177977604E-4</v>
      </c>
      <c r="H2002" s="3">
        <f>1-E2002/MAX(E$2:E2002)</f>
        <v>0.57578608861362546</v>
      </c>
      <c r="I2002" s="2">
        <f t="shared" si="313"/>
        <v>2495.8566666666666</v>
      </c>
      <c r="J2002" s="2">
        <f t="shared" si="316"/>
        <v>2543.2083333333335</v>
      </c>
      <c r="K2002" s="2">
        <f t="shared" si="317"/>
        <v>2555.8483333333329</v>
      </c>
      <c r="L2002" s="2">
        <f t="shared" si="308"/>
        <v>2577.5799999999995</v>
      </c>
      <c r="M2002" s="2">
        <f t="shared" si="309"/>
        <v>2619.9795833333333</v>
      </c>
      <c r="N2002" s="2">
        <f t="shared" si="314"/>
        <v>2584.4693055555549</v>
      </c>
      <c r="O2002" s="4" t="str">
        <f t="shared" si="315"/>
        <v>卖</v>
      </c>
      <c r="P2002" s="4" t="str">
        <f t="shared" si="311"/>
        <v/>
      </c>
      <c r="Q2002" s="3">
        <f>IF(O2001="买",E2002/E2001-1,0)-IF(P2002=1,计算结果!B$17,0)</f>
        <v>0</v>
      </c>
      <c r="R2002" s="2">
        <f t="shared" si="312"/>
        <v>5.52933294423761</v>
      </c>
      <c r="S2002" s="3">
        <f>1-R2002/MAX(R$2:R2002)</f>
        <v>0.14148071597461198</v>
      </c>
    </row>
    <row r="2003" spans="1:19" x14ac:dyDescent="0.15">
      <c r="A2003" s="1">
        <v>41366</v>
      </c>
      <c r="B2003">
        <v>2495.84</v>
      </c>
      <c r="C2003">
        <v>2524.46</v>
      </c>
      <c r="D2003">
        <v>2475</v>
      </c>
      <c r="E2003" s="2">
        <v>2486.39</v>
      </c>
      <c r="F2003" s="16">
        <v>55637393408</v>
      </c>
      <c r="G2003" s="3">
        <f t="shared" si="310"/>
        <v>-2.7274295180070851E-3</v>
      </c>
      <c r="H2003" s="3">
        <f>1-E2003/MAX(E$2:E2003)</f>
        <v>0.57694310215749001</v>
      </c>
      <c r="I2003" s="2">
        <f t="shared" si="313"/>
        <v>2491.5533333333333</v>
      </c>
      <c r="J2003" s="2">
        <f t="shared" si="316"/>
        <v>2522.0899999999997</v>
      </c>
      <c r="K2003" s="2">
        <f t="shared" si="317"/>
        <v>2551.391666666666</v>
      </c>
      <c r="L2003" s="2">
        <f t="shared" si="308"/>
        <v>2573.0679166666664</v>
      </c>
      <c r="M2003" s="2">
        <f t="shared" si="309"/>
        <v>2618.5968750000002</v>
      </c>
      <c r="N2003" s="2">
        <f t="shared" si="314"/>
        <v>2581.018819444444</v>
      </c>
      <c r="O2003" s="4" t="str">
        <f t="shared" si="315"/>
        <v>卖</v>
      </c>
      <c r="P2003" s="4" t="str">
        <f t="shared" si="311"/>
        <v/>
      </c>
      <c r="Q2003" s="3">
        <f>IF(O2002="买",E2003/E2002-1,0)-IF(P2003=1,计算结果!B$17,0)</f>
        <v>0</v>
      </c>
      <c r="R2003" s="2">
        <f t="shared" si="312"/>
        <v>5.52933294423761</v>
      </c>
      <c r="S2003" s="3">
        <f>1-R2003/MAX(R$2:R2003)</f>
        <v>0.14148071597461198</v>
      </c>
    </row>
    <row r="2004" spans="1:19" x14ac:dyDescent="0.15">
      <c r="A2004" s="1">
        <v>41367</v>
      </c>
      <c r="B2004">
        <v>2493.88</v>
      </c>
      <c r="C2004">
        <v>2507.14</v>
      </c>
      <c r="D2004">
        <v>2474.9299999999998</v>
      </c>
      <c r="E2004" s="2">
        <v>2483.5500000000002</v>
      </c>
      <c r="F2004" s="16">
        <v>45156720640</v>
      </c>
      <c r="G2004" s="3">
        <f t="shared" si="310"/>
        <v>-1.142218236077075E-3</v>
      </c>
      <c r="H2004" s="3">
        <f>1-E2004/MAX(E$2:E2004)</f>
        <v>0.57742632546110384</v>
      </c>
      <c r="I2004" s="2">
        <f t="shared" si="313"/>
        <v>2487.71</v>
      </c>
      <c r="J2004" s="2">
        <f t="shared" si="316"/>
        <v>2506.84</v>
      </c>
      <c r="K2004" s="2">
        <f t="shared" si="317"/>
        <v>2549.813333333333</v>
      </c>
      <c r="L2004" s="2">
        <f t="shared" si="308"/>
        <v>2565.1604166666666</v>
      </c>
      <c r="M2004" s="2">
        <f t="shared" si="309"/>
        <v>2616.2658333333334</v>
      </c>
      <c r="N2004" s="2">
        <f t="shared" si="314"/>
        <v>2577.0798611111109</v>
      </c>
      <c r="O2004" s="4" t="str">
        <f t="shared" si="315"/>
        <v>卖</v>
      </c>
      <c r="P2004" s="4" t="str">
        <f t="shared" si="311"/>
        <v/>
      </c>
      <c r="Q2004" s="3">
        <f>IF(O2003="买",E2004/E2003-1,0)-IF(P2004=1,计算结果!B$17,0)</f>
        <v>0</v>
      </c>
      <c r="R2004" s="2">
        <f t="shared" si="312"/>
        <v>5.52933294423761</v>
      </c>
      <c r="S2004" s="3">
        <f>1-R2004/MAX(R$2:R2004)</f>
        <v>0.14148071597461198</v>
      </c>
    </row>
    <row r="2005" spans="1:19" x14ac:dyDescent="0.15">
      <c r="A2005" s="1">
        <v>41372</v>
      </c>
      <c r="B2005">
        <v>2443.2399999999998</v>
      </c>
      <c r="C2005">
        <v>2473.31</v>
      </c>
      <c r="D2005">
        <v>2429.5</v>
      </c>
      <c r="E2005" s="2">
        <v>2472.3000000000002</v>
      </c>
      <c r="F2005" s="16">
        <v>55249297408</v>
      </c>
      <c r="G2005" s="3">
        <f t="shared" si="310"/>
        <v>-4.5298061242978749E-3</v>
      </c>
      <c r="H2005" s="3">
        <f>1-E2005/MAX(E$2:E2005)</f>
        <v>0.57934050227999723</v>
      </c>
      <c r="I2005" s="2">
        <f t="shared" si="313"/>
        <v>2480.7466666666669</v>
      </c>
      <c r="J2005" s="2">
        <f t="shared" si="316"/>
        <v>2488.3016666666663</v>
      </c>
      <c r="K2005" s="2">
        <f t="shared" si="317"/>
        <v>2545.413333333333</v>
      </c>
      <c r="L2005" s="2">
        <f t="shared" si="308"/>
        <v>2556.9712500000001</v>
      </c>
      <c r="M2005" s="2">
        <f t="shared" si="309"/>
        <v>2613.3783333333336</v>
      </c>
      <c r="N2005" s="2">
        <f t="shared" si="314"/>
        <v>2571.9209722222222</v>
      </c>
      <c r="O2005" s="4" t="str">
        <f t="shared" si="315"/>
        <v>卖</v>
      </c>
      <c r="P2005" s="4" t="str">
        <f t="shared" si="311"/>
        <v/>
      </c>
      <c r="Q2005" s="3">
        <f>IF(O2004="买",E2005/E2004-1,0)-IF(P2005=1,计算结果!B$17,0)</f>
        <v>0</v>
      </c>
      <c r="R2005" s="2">
        <f t="shared" si="312"/>
        <v>5.52933294423761</v>
      </c>
      <c r="S2005" s="3">
        <f>1-R2005/MAX(R$2:R2005)</f>
        <v>0.14148071597461198</v>
      </c>
    </row>
    <row r="2006" spans="1:19" x14ac:dyDescent="0.15">
      <c r="A2006" s="1">
        <v>41373</v>
      </c>
      <c r="B2006">
        <v>2477.29</v>
      </c>
      <c r="C2006">
        <v>2505.29</v>
      </c>
      <c r="D2006">
        <v>2477.29</v>
      </c>
      <c r="E2006" s="2">
        <v>2489.4299999999998</v>
      </c>
      <c r="F2006" s="16">
        <v>54947037184</v>
      </c>
      <c r="G2006" s="3">
        <f t="shared" si="310"/>
        <v>6.9287707802450083E-3</v>
      </c>
      <c r="H2006" s="3">
        <f>1-E2006/MAX(E$2:E2006)</f>
        <v>0.57642584904376237</v>
      </c>
      <c r="I2006" s="2">
        <f t="shared" si="313"/>
        <v>2481.7600000000002</v>
      </c>
      <c r="J2006" s="2">
        <f t="shared" si="316"/>
        <v>2486.6566666666663</v>
      </c>
      <c r="K2006" s="2">
        <f t="shared" si="317"/>
        <v>2535.3516666666665</v>
      </c>
      <c r="L2006" s="2">
        <f t="shared" si="308"/>
        <v>2554.6258333333335</v>
      </c>
      <c r="M2006" s="2">
        <f t="shared" si="309"/>
        <v>2611.1393750000002</v>
      </c>
      <c r="N2006" s="2">
        <f t="shared" si="314"/>
        <v>2567.0389583333331</v>
      </c>
      <c r="O2006" s="4" t="str">
        <f t="shared" si="315"/>
        <v>卖</v>
      </c>
      <c r="P2006" s="4" t="str">
        <f t="shared" si="311"/>
        <v/>
      </c>
      <c r="Q2006" s="3">
        <f>IF(O2005="买",E2006/E2005-1,0)-IF(P2006=1,计算结果!B$17,0)</f>
        <v>0</v>
      </c>
      <c r="R2006" s="2">
        <f t="shared" si="312"/>
        <v>5.52933294423761</v>
      </c>
      <c r="S2006" s="3">
        <f>1-R2006/MAX(R$2:R2006)</f>
        <v>0.14148071597461198</v>
      </c>
    </row>
    <row r="2007" spans="1:19" x14ac:dyDescent="0.15">
      <c r="A2007" s="1">
        <v>41374</v>
      </c>
      <c r="B2007">
        <v>2487.98</v>
      </c>
      <c r="C2007">
        <v>2495.5700000000002</v>
      </c>
      <c r="D2007">
        <v>2466.19</v>
      </c>
      <c r="E2007" s="2">
        <v>2485.31</v>
      </c>
      <c r="F2007" s="16">
        <v>51963822080</v>
      </c>
      <c r="G2007" s="3">
        <f t="shared" si="310"/>
        <v>-1.6549973287057762E-3</v>
      </c>
      <c r="H2007" s="3">
        <f>1-E2007/MAX(E$2:E2007)</f>
        <v>0.57712686313210371</v>
      </c>
      <c r="I2007" s="2">
        <f t="shared" si="313"/>
        <v>2482.3466666666664</v>
      </c>
      <c r="J2007" s="2">
        <f t="shared" si="316"/>
        <v>2485.0283333333332</v>
      </c>
      <c r="K2007" s="2">
        <f t="shared" si="317"/>
        <v>2524.5450000000001</v>
      </c>
      <c r="L2007" s="2">
        <f t="shared" si="308"/>
        <v>2548.8966666666665</v>
      </c>
      <c r="M2007" s="2">
        <f t="shared" si="309"/>
        <v>2608.5945833333335</v>
      </c>
      <c r="N2007" s="2">
        <f t="shared" si="314"/>
        <v>2560.67875</v>
      </c>
      <c r="O2007" s="4" t="str">
        <f t="shared" si="315"/>
        <v>卖</v>
      </c>
      <c r="P2007" s="4" t="str">
        <f t="shared" si="311"/>
        <v/>
      </c>
      <c r="Q2007" s="3">
        <f>IF(O2006="买",E2007/E2006-1,0)-IF(P2007=1,计算结果!B$17,0)</f>
        <v>0</v>
      </c>
      <c r="R2007" s="2">
        <f t="shared" si="312"/>
        <v>5.52933294423761</v>
      </c>
      <c r="S2007" s="3">
        <f>1-R2007/MAX(R$2:R2007)</f>
        <v>0.14148071597461198</v>
      </c>
    </row>
    <row r="2008" spans="1:19" x14ac:dyDescent="0.15">
      <c r="A2008" s="1">
        <v>41375</v>
      </c>
      <c r="B2008">
        <v>2502.5</v>
      </c>
      <c r="C2008">
        <v>2508.59</v>
      </c>
      <c r="D2008">
        <v>2476.4</v>
      </c>
      <c r="E2008" s="2">
        <v>2477.88</v>
      </c>
      <c r="F2008" s="16">
        <v>43039948800</v>
      </c>
      <c r="G2008" s="3">
        <f t="shared" si="310"/>
        <v>-2.9895666938932752E-3</v>
      </c>
      <c r="H2008" s="3">
        <f>1-E2008/MAX(E$2:E2008)</f>
        <v>0.57839107057782613</v>
      </c>
      <c r="I2008" s="2">
        <f t="shared" si="313"/>
        <v>2484.2066666666665</v>
      </c>
      <c r="J2008" s="2">
        <f t="shared" si="316"/>
        <v>2482.4766666666669</v>
      </c>
      <c r="K2008" s="2">
        <f t="shared" si="317"/>
        <v>2512.8425000000002</v>
      </c>
      <c r="L2008" s="2">
        <f t="shared" si="308"/>
        <v>2541.7166666666667</v>
      </c>
      <c r="M2008" s="2">
        <f t="shared" si="309"/>
        <v>2606.4097916666669</v>
      </c>
      <c r="N2008" s="2">
        <f t="shared" si="314"/>
        <v>2553.6563194444448</v>
      </c>
      <c r="O2008" s="4" t="str">
        <f t="shared" si="315"/>
        <v>卖</v>
      </c>
      <c r="P2008" s="4" t="str">
        <f t="shared" si="311"/>
        <v/>
      </c>
      <c r="Q2008" s="3">
        <f>IF(O2007="买",E2008/E2007-1,0)-IF(P2008=1,计算结果!B$17,0)</f>
        <v>0</v>
      </c>
      <c r="R2008" s="2">
        <f t="shared" si="312"/>
        <v>5.52933294423761</v>
      </c>
      <c r="S2008" s="3">
        <f>1-R2008/MAX(R$2:R2008)</f>
        <v>0.14148071597461198</v>
      </c>
    </row>
    <row r="2009" spans="1:19" x14ac:dyDescent="0.15">
      <c r="A2009" s="1">
        <v>41376</v>
      </c>
      <c r="B2009">
        <v>2476.3200000000002</v>
      </c>
      <c r="C2009">
        <v>2489.12</v>
      </c>
      <c r="D2009">
        <v>2460.1799999999998</v>
      </c>
      <c r="E2009" s="2">
        <v>2462.11</v>
      </c>
      <c r="F2009" s="16">
        <v>40428048384</v>
      </c>
      <c r="G2009" s="3">
        <f t="shared" si="310"/>
        <v>-6.3643114275105939E-3</v>
      </c>
      <c r="H2009" s="3">
        <f>1-E2009/MAX(E$2:E2009)</f>
        <v>0.58107432110528823</v>
      </c>
      <c r="I2009" s="2">
        <f t="shared" si="313"/>
        <v>2475.1000000000004</v>
      </c>
      <c r="J2009" s="2">
        <f t="shared" si="316"/>
        <v>2478.4300000000003</v>
      </c>
      <c r="K2009" s="2">
        <f t="shared" si="317"/>
        <v>2500.2600000000002</v>
      </c>
      <c r="L2009" s="2">
        <f t="shared" si="308"/>
        <v>2535.1595833333336</v>
      </c>
      <c r="M2009" s="2">
        <f t="shared" si="309"/>
        <v>2604.1272916666671</v>
      </c>
      <c r="N2009" s="2">
        <f t="shared" si="314"/>
        <v>2546.5156250000005</v>
      </c>
      <c r="O2009" s="4" t="str">
        <f t="shared" si="315"/>
        <v>卖</v>
      </c>
      <c r="P2009" s="4" t="str">
        <f t="shared" si="311"/>
        <v/>
      </c>
      <c r="Q2009" s="3">
        <f>IF(O2008="买",E2009/E2008-1,0)-IF(P2009=1,计算结果!B$17,0)</f>
        <v>0</v>
      </c>
      <c r="R2009" s="2">
        <f t="shared" si="312"/>
        <v>5.52933294423761</v>
      </c>
      <c r="S2009" s="3">
        <f>1-R2009/MAX(R$2:R2009)</f>
        <v>0.14148071597461198</v>
      </c>
    </row>
    <row r="2010" spans="1:19" x14ac:dyDescent="0.15">
      <c r="A2010" s="1">
        <v>41379</v>
      </c>
      <c r="B2010">
        <v>2453.9699999999998</v>
      </c>
      <c r="C2010">
        <v>2461.67</v>
      </c>
      <c r="D2010">
        <v>2430.15</v>
      </c>
      <c r="E2010" s="2">
        <v>2436.8200000000002</v>
      </c>
      <c r="F2010" s="16">
        <v>44084842496</v>
      </c>
      <c r="G2010" s="3">
        <f t="shared" si="310"/>
        <v>-1.0271677544870017E-2</v>
      </c>
      <c r="H2010" s="3">
        <f>1-E2010/MAX(E$2:E2010)</f>
        <v>0.58537739059416039</v>
      </c>
      <c r="I2010" s="2">
        <f t="shared" si="313"/>
        <v>2458.9366666666665</v>
      </c>
      <c r="J2010" s="2">
        <f t="shared" si="316"/>
        <v>2470.6416666666664</v>
      </c>
      <c r="K2010" s="2">
        <f t="shared" si="317"/>
        <v>2488.7408333333337</v>
      </c>
      <c r="L2010" s="2">
        <f t="shared" ref="L2010:L2073" si="318">AVERAGE(E1987:E2010)</f>
        <v>2528.0716666666667</v>
      </c>
      <c r="M2010" s="2">
        <f t="shared" si="309"/>
        <v>2599.6472916666676</v>
      </c>
      <c r="N2010" s="2">
        <f t="shared" si="314"/>
        <v>2538.8199305555559</v>
      </c>
      <c r="O2010" s="4" t="str">
        <f t="shared" si="315"/>
        <v>卖</v>
      </c>
      <c r="P2010" s="4" t="str">
        <f t="shared" si="311"/>
        <v/>
      </c>
      <c r="Q2010" s="3">
        <f>IF(O2009="买",E2010/E2009-1,0)-IF(P2010=1,计算结果!B$17,0)</f>
        <v>0</v>
      </c>
      <c r="R2010" s="2">
        <f t="shared" si="312"/>
        <v>5.52933294423761</v>
      </c>
      <c r="S2010" s="3">
        <f>1-R2010/MAX(R$2:R2010)</f>
        <v>0.14148071597461198</v>
      </c>
    </row>
    <row r="2011" spans="1:19" x14ac:dyDescent="0.15">
      <c r="A2011" s="1">
        <v>41380</v>
      </c>
      <c r="B2011">
        <v>2419.5100000000002</v>
      </c>
      <c r="C2011">
        <v>2461.0500000000002</v>
      </c>
      <c r="D2011">
        <v>2416.62</v>
      </c>
      <c r="E2011" s="2">
        <v>2459.59</v>
      </c>
      <c r="F2011" s="16">
        <v>53783257088</v>
      </c>
      <c r="G2011" s="3">
        <f t="shared" si="310"/>
        <v>9.3441452384666057E-3</v>
      </c>
      <c r="H2011" s="3">
        <f>1-E2011/MAX(E$2:E2011)</f>
        <v>0.58150309671272038</v>
      </c>
      <c r="I2011" s="2">
        <f t="shared" si="313"/>
        <v>2452.84</v>
      </c>
      <c r="J2011" s="2">
        <f t="shared" si="316"/>
        <v>2468.5233333333331</v>
      </c>
      <c r="K2011" s="2">
        <f t="shared" si="317"/>
        <v>2478.4124999999999</v>
      </c>
      <c r="L2011" s="2">
        <f t="shared" si="318"/>
        <v>2522.5391666666669</v>
      </c>
      <c r="M2011" s="2">
        <f t="shared" si="309"/>
        <v>2595.141458333334</v>
      </c>
      <c r="N2011" s="2">
        <f t="shared" si="314"/>
        <v>2532.0310416666671</v>
      </c>
      <c r="O2011" s="4" t="str">
        <f t="shared" si="315"/>
        <v>卖</v>
      </c>
      <c r="P2011" s="4" t="str">
        <f t="shared" si="311"/>
        <v/>
      </c>
      <c r="Q2011" s="3">
        <f>IF(O2010="买",E2011/E2010-1,0)-IF(P2011=1,计算结果!B$17,0)</f>
        <v>0</v>
      </c>
      <c r="R2011" s="2">
        <f t="shared" si="312"/>
        <v>5.52933294423761</v>
      </c>
      <c r="S2011" s="3">
        <f>1-R2011/MAX(R$2:R2011)</f>
        <v>0.14148071597461198</v>
      </c>
    </row>
    <row r="2012" spans="1:19" x14ac:dyDescent="0.15">
      <c r="A2012" s="1">
        <v>41381</v>
      </c>
      <c r="B2012">
        <v>2457.88</v>
      </c>
      <c r="C2012">
        <v>2465.1999999999998</v>
      </c>
      <c r="D2012">
        <v>2437.35</v>
      </c>
      <c r="E2012" s="2">
        <v>2458.4699999999998</v>
      </c>
      <c r="F2012" s="16">
        <v>46800830464</v>
      </c>
      <c r="G2012" s="3">
        <f t="shared" si="310"/>
        <v>-4.5536044625338334E-4</v>
      </c>
      <c r="H2012" s="3">
        <f>1-E2012/MAX(E$2:E2012)</f>
        <v>0.58169366364935682</v>
      </c>
      <c r="I2012" s="2">
        <f t="shared" si="313"/>
        <v>2451.6266666666666</v>
      </c>
      <c r="J2012" s="2">
        <f t="shared" si="316"/>
        <v>2463.3633333333332</v>
      </c>
      <c r="K2012" s="2">
        <f t="shared" si="317"/>
        <v>2475.0100000000002</v>
      </c>
      <c r="L2012" s="2">
        <f t="shared" si="318"/>
        <v>2518.4912499999996</v>
      </c>
      <c r="M2012" s="2">
        <f t="shared" si="309"/>
        <v>2590.3447916666678</v>
      </c>
      <c r="N2012" s="2">
        <f t="shared" si="314"/>
        <v>2527.9486805555557</v>
      </c>
      <c r="O2012" s="4" t="str">
        <f t="shared" si="315"/>
        <v>卖</v>
      </c>
      <c r="P2012" s="4" t="str">
        <f t="shared" si="311"/>
        <v/>
      </c>
      <c r="Q2012" s="3">
        <f>IF(O2011="买",E2012/E2011-1,0)-IF(P2012=1,计算结果!B$17,0)</f>
        <v>0</v>
      </c>
      <c r="R2012" s="2">
        <f t="shared" si="312"/>
        <v>5.52933294423761</v>
      </c>
      <c r="S2012" s="3">
        <f>1-R2012/MAX(R$2:R2012)</f>
        <v>0.14148071597461198</v>
      </c>
    </row>
    <row r="2013" spans="1:19" x14ac:dyDescent="0.15">
      <c r="A2013" s="1">
        <v>41382</v>
      </c>
      <c r="B2013">
        <v>2440.71</v>
      </c>
      <c r="C2013">
        <v>2478.41</v>
      </c>
      <c r="D2013">
        <v>2434.73</v>
      </c>
      <c r="E2013" s="2">
        <v>2464.85</v>
      </c>
      <c r="F2013" s="16">
        <v>46270136320</v>
      </c>
      <c r="G2013" s="3">
        <f t="shared" si="310"/>
        <v>2.5951099667680388E-3</v>
      </c>
      <c r="H2013" s="3">
        <f>1-E2013/MAX(E$2:E2013)</f>
        <v>0.58060811270673107</v>
      </c>
      <c r="I2013" s="2">
        <f t="shared" si="313"/>
        <v>2460.9699999999998</v>
      </c>
      <c r="J2013" s="2">
        <f t="shared" si="316"/>
        <v>2459.9533333333334</v>
      </c>
      <c r="K2013" s="2">
        <f t="shared" si="317"/>
        <v>2472.4908333333333</v>
      </c>
      <c r="L2013" s="2">
        <f t="shared" si="318"/>
        <v>2515.8812499999999</v>
      </c>
      <c r="M2013" s="2">
        <f t="shared" si="309"/>
        <v>2585.7191666666672</v>
      </c>
      <c r="N2013" s="2">
        <f t="shared" si="314"/>
        <v>2524.6970833333339</v>
      </c>
      <c r="O2013" s="4" t="str">
        <f t="shared" si="315"/>
        <v>卖</v>
      </c>
      <c r="P2013" s="4" t="str">
        <f t="shared" si="311"/>
        <v/>
      </c>
      <c r="Q2013" s="3">
        <f>IF(O2012="买",E2013/E2012-1,0)-IF(P2013=1,计算结果!B$17,0)</f>
        <v>0</v>
      </c>
      <c r="R2013" s="2">
        <f t="shared" si="312"/>
        <v>5.52933294423761</v>
      </c>
      <c r="S2013" s="3">
        <f>1-R2013/MAX(R$2:R2013)</f>
        <v>0.14148071597461198</v>
      </c>
    </row>
    <row r="2014" spans="1:19" x14ac:dyDescent="0.15">
      <c r="A2014" s="1">
        <v>41383</v>
      </c>
      <c r="B2014">
        <v>2469.9499999999998</v>
      </c>
      <c r="C2014">
        <v>2542.4499999999998</v>
      </c>
      <c r="D2014">
        <v>2469.3200000000002</v>
      </c>
      <c r="E2014" s="2">
        <v>2533.83</v>
      </c>
      <c r="F2014" s="16">
        <v>76723675136</v>
      </c>
      <c r="G2014" s="3">
        <f t="shared" si="310"/>
        <v>2.7985475789601866E-2</v>
      </c>
      <c r="H2014" s="3">
        <f>1-E2014/MAX(E$2:E2014)</f>
        <v>0.56887123119852989</v>
      </c>
      <c r="I2014" s="2">
        <f t="shared" si="313"/>
        <v>2485.7166666666667</v>
      </c>
      <c r="J2014" s="2">
        <f t="shared" si="316"/>
        <v>2469.2783333333332</v>
      </c>
      <c r="K2014" s="2">
        <f t="shared" si="317"/>
        <v>2475.8775000000001</v>
      </c>
      <c r="L2014" s="2">
        <f t="shared" si="318"/>
        <v>2515.8629166666665</v>
      </c>
      <c r="M2014" s="2">
        <f t="shared" si="309"/>
        <v>2581.3547916666671</v>
      </c>
      <c r="N2014" s="2">
        <f t="shared" si="314"/>
        <v>2524.3650694444445</v>
      </c>
      <c r="O2014" s="4" t="str">
        <f t="shared" si="315"/>
        <v>买</v>
      </c>
      <c r="P2014" s="4">
        <f t="shared" si="311"/>
        <v>1</v>
      </c>
      <c r="Q2014" s="3">
        <f>IF(O2013="买",E2014/E2013-1,0)-IF(P2014=1,计算结果!B$17,0)</f>
        <v>0</v>
      </c>
      <c r="R2014" s="2">
        <f t="shared" si="312"/>
        <v>5.52933294423761</v>
      </c>
      <c r="S2014" s="3">
        <f>1-R2014/MAX(R$2:R2014)</f>
        <v>0.14148071597461198</v>
      </c>
    </row>
    <row r="2015" spans="1:19" x14ac:dyDescent="0.15">
      <c r="A2015" s="1">
        <v>41386</v>
      </c>
      <c r="B2015">
        <v>2525.11</v>
      </c>
      <c r="C2015">
        <v>2539.0500000000002</v>
      </c>
      <c r="D2015">
        <v>2518.2600000000002</v>
      </c>
      <c r="E2015" s="2">
        <v>2530.67</v>
      </c>
      <c r="F2015" s="16">
        <v>63027023872</v>
      </c>
      <c r="G2015" s="3">
        <f t="shared" si="310"/>
        <v>-1.2471239191262917E-3</v>
      </c>
      <c r="H2015" s="3">
        <f>1-E2015/MAX(E$2:E2015)</f>
        <v>0.56940890219832574</v>
      </c>
      <c r="I2015" s="2">
        <f t="shared" si="313"/>
        <v>2509.7833333333333</v>
      </c>
      <c r="J2015" s="2">
        <f t="shared" si="316"/>
        <v>2480.7049999999999</v>
      </c>
      <c r="K2015" s="2">
        <f t="shared" si="317"/>
        <v>2479.5674999999997</v>
      </c>
      <c r="L2015" s="2">
        <f t="shared" si="318"/>
        <v>2515.4795833333328</v>
      </c>
      <c r="M2015" s="2">
        <f t="shared" si="309"/>
        <v>2576.8264583333339</v>
      </c>
      <c r="N2015" s="2">
        <f t="shared" si="314"/>
        <v>2523.9578472222224</v>
      </c>
      <c r="O2015" s="4" t="str">
        <f t="shared" si="315"/>
        <v>买</v>
      </c>
      <c r="P2015" s="4" t="str">
        <f t="shared" si="311"/>
        <v/>
      </c>
      <c r="Q2015" s="3">
        <f>IF(O2014="买",E2015/E2014-1,0)-IF(P2015=1,计算结果!B$17,0)</f>
        <v>-1.2471239191262917E-3</v>
      </c>
      <c r="R2015" s="2">
        <f t="shared" si="312"/>
        <v>5.5224371808660386</v>
      </c>
      <c r="S2015" s="3">
        <f>1-R2015/MAX(R$2:R2015)</f>
        <v>0.14255139590875121</v>
      </c>
    </row>
    <row r="2016" spans="1:19" x14ac:dyDescent="0.15">
      <c r="A2016" s="1">
        <v>41387</v>
      </c>
      <c r="B2016">
        <v>2532.1999999999998</v>
      </c>
      <c r="C2016">
        <v>2532.1999999999998</v>
      </c>
      <c r="D2016">
        <v>2448.1999999999998</v>
      </c>
      <c r="E2016" s="2">
        <v>2449.4699999999998</v>
      </c>
      <c r="F2016" s="16">
        <v>61576159232</v>
      </c>
      <c r="G2016" s="3">
        <f t="shared" si="310"/>
        <v>-3.2086364480552687E-2</v>
      </c>
      <c r="H2016" s="3">
        <f>1-E2016/MAX(E$2:E2016)</f>
        <v>0.58322500510447162</v>
      </c>
      <c r="I2016" s="2">
        <f t="shared" si="313"/>
        <v>2504.6566666666663</v>
      </c>
      <c r="J2016" s="2">
        <f t="shared" si="316"/>
        <v>2482.813333333333</v>
      </c>
      <c r="K2016" s="2">
        <f t="shared" si="317"/>
        <v>2476.7274999999995</v>
      </c>
      <c r="L2016" s="2">
        <f t="shared" si="318"/>
        <v>2513.2704166666667</v>
      </c>
      <c r="M2016" s="2">
        <f t="shared" si="309"/>
        <v>2570.1137500000009</v>
      </c>
      <c r="N2016" s="2">
        <f t="shared" si="314"/>
        <v>2520.0372222222227</v>
      </c>
      <c r="O2016" s="4" t="str">
        <f t="shared" si="315"/>
        <v>卖</v>
      </c>
      <c r="P2016" s="4">
        <f t="shared" si="311"/>
        <v>1</v>
      </c>
      <c r="Q2016" s="3">
        <f>IF(O2015="买",E2016/E2015-1,0)-IF(P2016=1,计算结果!B$17,0)</f>
        <v>-3.2086364480552687E-2</v>
      </c>
      <c r="R2016" s="2">
        <f t="shared" si="312"/>
        <v>5.3452422486598152</v>
      </c>
      <c r="S2016" s="3">
        <f>1-R2016/MAX(R$2:R2016)</f>
        <v>0.17006380434296409</v>
      </c>
    </row>
    <row r="2017" spans="1:19" x14ac:dyDescent="0.15">
      <c r="A2017" s="1">
        <v>41388</v>
      </c>
      <c r="B2017">
        <v>2452.7800000000002</v>
      </c>
      <c r="C2017">
        <v>2511.1999999999998</v>
      </c>
      <c r="D2017">
        <v>2446.59</v>
      </c>
      <c r="E2017" s="2">
        <v>2495.58</v>
      </c>
      <c r="F2017" s="16">
        <v>62189420544</v>
      </c>
      <c r="G2017" s="3">
        <f t="shared" si="310"/>
        <v>1.8824480397800381E-2</v>
      </c>
      <c r="H2017" s="3">
        <f>1-E2017/MAX(E$2:E2017)</f>
        <v>0.57537943238276723</v>
      </c>
      <c r="I2017" s="2">
        <f t="shared" si="313"/>
        <v>2491.9066666666663</v>
      </c>
      <c r="J2017" s="2">
        <f t="shared" si="316"/>
        <v>2488.8116666666665</v>
      </c>
      <c r="K2017" s="2">
        <f t="shared" si="317"/>
        <v>2478.6675</v>
      </c>
      <c r="L2017" s="2">
        <f t="shared" si="318"/>
        <v>2512.0404166666663</v>
      </c>
      <c r="M2017" s="2">
        <f t="shared" si="309"/>
        <v>2564.2750000000001</v>
      </c>
      <c r="N2017" s="2">
        <f t="shared" si="314"/>
        <v>2518.3276388888885</v>
      </c>
      <c r="O2017" s="4" t="str">
        <f t="shared" si="315"/>
        <v>卖</v>
      </c>
      <c r="P2017" s="4" t="str">
        <f t="shared" si="311"/>
        <v/>
      </c>
      <c r="Q2017" s="3">
        <f>IF(O2016="买",E2017/E2016-1,0)-IF(P2017=1,计算结果!B$17,0)</f>
        <v>0</v>
      </c>
      <c r="R2017" s="2">
        <f t="shared" si="312"/>
        <v>5.3452422486598152</v>
      </c>
      <c r="S2017" s="3">
        <f>1-R2017/MAX(R$2:R2017)</f>
        <v>0.17006380434296409</v>
      </c>
    </row>
    <row r="2018" spans="1:19" x14ac:dyDescent="0.15">
      <c r="A2018" s="1">
        <v>41389</v>
      </c>
      <c r="B2018">
        <v>2486.86</v>
      </c>
      <c r="C2018">
        <v>2505.48</v>
      </c>
      <c r="D2018">
        <v>2456.5700000000002</v>
      </c>
      <c r="E2018" s="2">
        <v>2467.88</v>
      </c>
      <c r="F2018" s="16">
        <v>59891286016</v>
      </c>
      <c r="G2018" s="3">
        <f t="shared" si="310"/>
        <v>-1.1099624135471386E-2</v>
      </c>
      <c r="H2018" s="3">
        <f>1-E2018/MAX(E$2:E2018)</f>
        <v>0.58009256108350904</v>
      </c>
      <c r="I2018" s="2">
        <f t="shared" si="313"/>
        <v>2470.9766666666665</v>
      </c>
      <c r="J2018" s="2">
        <f t="shared" si="316"/>
        <v>2490.3799999999997</v>
      </c>
      <c r="K2018" s="2">
        <f t="shared" si="317"/>
        <v>2476.8716666666669</v>
      </c>
      <c r="L2018" s="2">
        <f t="shared" si="318"/>
        <v>2506.1116666666662</v>
      </c>
      <c r="M2018" s="2">
        <f t="shared" si="309"/>
        <v>2558.1918750000009</v>
      </c>
      <c r="N2018" s="2">
        <f t="shared" si="314"/>
        <v>2513.7250694444447</v>
      </c>
      <c r="O2018" s="4" t="str">
        <f t="shared" si="315"/>
        <v>卖</v>
      </c>
      <c r="P2018" s="4" t="str">
        <f t="shared" si="311"/>
        <v/>
      </c>
      <c r="Q2018" s="3">
        <f>IF(O2017="买",E2018/E2017-1,0)-IF(P2018=1,计算结果!B$17,0)</f>
        <v>0</v>
      </c>
      <c r="R2018" s="2">
        <f t="shared" si="312"/>
        <v>5.3452422486598152</v>
      </c>
      <c r="S2018" s="3">
        <f>1-R2018/MAX(R$2:R2018)</f>
        <v>0.17006380434296409</v>
      </c>
    </row>
    <row r="2019" spans="1:19" x14ac:dyDescent="0.15">
      <c r="A2019" s="1">
        <v>41390</v>
      </c>
      <c r="B2019">
        <v>2477.7199999999998</v>
      </c>
      <c r="C2019">
        <v>2488.58</v>
      </c>
      <c r="D2019">
        <v>2439.8000000000002</v>
      </c>
      <c r="E2019" s="2">
        <v>2447.31</v>
      </c>
      <c r="F2019" s="16">
        <v>46351986688</v>
      </c>
      <c r="G2019" s="3">
        <f t="shared" si="310"/>
        <v>-8.3350892263805987E-3</v>
      </c>
      <c r="H2019" s="3">
        <f>1-E2019/MAX(E$2:E2019)</f>
        <v>0.58359252705369902</v>
      </c>
      <c r="I2019" s="2">
        <f t="shared" si="313"/>
        <v>2470.2566666666667</v>
      </c>
      <c r="J2019" s="2">
        <f t="shared" si="316"/>
        <v>2487.4566666666665</v>
      </c>
      <c r="K2019" s="2">
        <f t="shared" si="317"/>
        <v>2473.7050000000004</v>
      </c>
      <c r="L2019" s="2">
        <f t="shared" si="318"/>
        <v>2499.125</v>
      </c>
      <c r="M2019" s="2">
        <f t="shared" si="309"/>
        <v>2551.4331250000005</v>
      </c>
      <c r="N2019" s="2">
        <f t="shared" si="314"/>
        <v>2508.0877083333335</v>
      </c>
      <c r="O2019" s="4" t="str">
        <f t="shared" si="315"/>
        <v>卖</v>
      </c>
      <c r="P2019" s="4" t="str">
        <f t="shared" si="311"/>
        <v/>
      </c>
      <c r="Q2019" s="3">
        <f>IF(O2018="买",E2019/E2018-1,0)-IF(P2019=1,计算结果!B$17,0)</f>
        <v>0</v>
      </c>
      <c r="R2019" s="2">
        <f t="shared" si="312"/>
        <v>5.3452422486598152</v>
      </c>
      <c r="S2019" s="3">
        <f>1-R2019/MAX(R$2:R2019)</f>
        <v>0.17006380434296409</v>
      </c>
    </row>
    <row r="2020" spans="1:19" x14ac:dyDescent="0.15">
      <c r="A2020" s="1">
        <v>41396</v>
      </c>
      <c r="B2020">
        <v>2434.6</v>
      </c>
      <c r="C2020">
        <v>2453.75</v>
      </c>
      <c r="D2020">
        <v>2423.08</v>
      </c>
      <c r="E2020" s="2">
        <v>2449.64</v>
      </c>
      <c r="F2020" s="16">
        <v>47200448512</v>
      </c>
      <c r="G2020" s="3">
        <f t="shared" si="310"/>
        <v>9.5206573748307655E-4</v>
      </c>
      <c r="H2020" s="3">
        <f>1-E2020/MAX(E$2:E2020)</f>
        <v>0.58319607976587484</v>
      </c>
      <c r="I2020" s="2">
        <f t="shared" si="313"/>
        <v>2454.9433333333332</v>
      </c>
      <c r="J2020" s="2">
        <f t="shared" si="316"/>
        <v>2473.4249999999997</v>
      </c>
      <c r="K2020" s="2">
        <f t="shared" si="317"/>
        <v>2471.3516666666669</v>
      </c>
      <c r="L2020" s="2">
        <f t="shared" si="318"/>
        <v>2492.0970833333336</v>
      </c>
      <c r="M2020" s="2">
        <f t="shared" si="309"/>
        <v>2545.436666666667</v>
      </c>
      <c r="N2020" s="2">
        <f t="shared" si="314"/>
        <v>2502.9618055555561</v>
      </c>
      <c r="O2020" s="4" t="str">
        <f t="shared" si="315"/>
        <v>卖</v>
      </c>
      <c r="P2020" s="4" t="str">
        <f t="shared" si="311"/>
        <v/>
      </c>
      <c r="Q2020" s="3">
        <f>IF(O2019="买",E2020/E2019-1,0)-IF(P2020=1,计算结果!B$17,0)</f>
        <v>0</v>
      </c>
      <c r="R2020" s="2">
        <f t="shared" si="312"/>
        <v>5.3452422486598152</v>
      </c>
      <c r="S2020" s="3">
        <f>1-R2020/MAX(R$2:R2020)</f>
        <v>0.17006380434296409</v>
      </c>
    </row>
    <row r="2021" spans="1:19" x14ac:dyDescent="0.15">
      <c r="A2021" s="1">
        <v>41397</v>
      </c>
      <c r="B2021">
        <v>2457.54</v>
      </c>
      <c r="C2021">
        <v>2521.12</v>
      </c>
      <c r="D2021">
        <v>2457.54</v>
      </c>
      <c r="E2021" s="2">
        <v>2492.91</v>
      </c>
      <c r="F2021" s="16">
        <v>63267041280</v>
      </c>
      <c r="G2021" s="3">
        <f t="shared" si="310"/>
        <v>1.7663819989875984E-2</v>
      </c>
      <c r="H2021" s="3">
        <f>1-E2021/MAX(E$2:E2021)</f>
        <v>0.57583373034778473</v>
      </c>
      <c r="I2021" s="2">
        <f t="shared" si="313"/>
        <v>2463.2866666666664</v>
      </c>
      <c r="J2021" s="2">
        <f t="shared" si="316"/>
        <v>2467.1316666666667</v>
      </c>
      <c r="K2021" s="2">
        <f t="shared" si="317"/>
        <v>2473.9183333333335</v>
      </c>
      <c r="L2021" s="2">
        <f t="shared" si="318"/>
        <v>2487.0891666666666</v>
      </c>
      <c r="M2021" s="2">
        <f t="shared" si="309"/>
        <v>2541.4220833333338</v>
      </c>
      <c r="N2021" s="2">
        <f t="shared" si="314"/>
        <v>2500.8098611111113</v>
      </c>
      <c r="O2021" s="4" t="str">
        <f t="shared" si="315"/>
        <v>卖</v>
      </c>
      <c r="P2021" s="4" t="str">
        <f t="shared" si="311"/>
        <v/>
      </c>
      <c r="Q2021" s="3">
        <f>IF(O2020="买",E2021/E2020-1,0)-IF(P2021=1,计算结果!B$17,0)</f>
        <v>0</v>
      </c>
      <c r="R2021" s="2">
        <f t="shared" si="312"/>
        <v>5.3452422486598152</v>
      </c>
      <c r="S2021" s="3">
        <f>1-R2021/MAX(R$2:R2021)</f>
        <v>0.17006380434296409</v>
      </c>
    </row>
    <row r="2022" spans="1:19" x14ac:dyDescent="0.15">
      <c r="A2022" s="1">
        <v>41400</v>
      </c>
      <c r="B2022">
        <v>2502.98</v>
      </c>
      <c r="C2022">
        <v>2533.86</v>
      </c>
      <c r="D2022">
        <v>2500.46</v>
      </c>
      <c r="E2022" s="2">
        <v>2525.98</v>
      </c>
      <c r="F2022" s="16">
        <v>61767950336</v>
      </c>
      <c r="G2022" s="3">
        <f t="shared" si="310"/>
        <v>1.3265621302012587E-2</v>
      </c>
      <c r="H2022" s="3">
        <f>1-E2022/MAX(E$2:E2022)</f>
        <v>0.57020690124549112</v>
      </c>
      <c r="I2022" s="2">
        <f t="shared" si="313"/>
        <v>2489.5099999999998</v>
      </c>
      <c r="J2022" s="2">
        <f t="shared" si="316"/>
        <v>2479.8833333333332</v>
      </c>
      <c r="K2022" s="2">
        <f t="shared" si="317"/>
        <v>2481.3483333333334</v>
      </c>
      <c r="L2022" s="2">
        <f t="shared" si="318"/>
        <v>2485.0445833333333</v>
      </c>
      <c r="M2022" s="2">
        <f t="shared" si="309"/>
        <v>2537.7416666666668</v>
      </c>
      <c r="N2022" s="2">
        <f t="shared" si="314"/>
        <v>2501.3781944444445</v>
      </c>
      <c r="O2022" s="4" t="str">
        <f t="shared" si="315"/>
        <v>买</v>
      </c>
      <c r="P2022" s="4">
        <f t="shared" si="311"/>
        <v>1</v>
      </c>
      <c r="Q2022" s="3">
        <f>IF(O2021="买",E2022/E2021-1,0)-IF(P2022=1,计算结果!B$17,0)</f>
        <v>0</v>
      </c>
      <c r="R2022" s="2">
        <f t="shared" si="312"/>
        <v>5.3452422486598152</v>
      </c>
      <c r="S2022" s="3">
        <f>1-R2022/MAX(R$2:R2022)</f>
        <v>0.17006380434296409</v>
      </c>
    </row>
    <row r="2023" spans="1:19" x14ac:dyDescent="0.15">
      <c r="A2023" s="1">
        <v>41401</v>
      </c>
      <c r="B2023">
        <v>2519.36</v>
      </c>
      <c r="C2023">
        <v>2539.3000000000002</v>
      </c>
      <c r="D2023">
        <v>2507.7600000000002</v>
      </c>
      <c r="E2023" s="2">
        <v>2529.94</v>
      </c>
      <c r="F2023" s="16">
        <v>59244949504</v>
      </c>
      <c r="G2023" s="3">
        <f t="shared" si="310"/>
        <v>1.5677083745715414E-3</v>
      </c>
      <c r="H2023" s="3">
        <f>1-E2023/MAX(E$2:E2023)</f>
        <v>0.56953311100524062</v>
      </c>
      <c r="I2023" s="2">
        <f t="shared" si="313"/>
        <v>2516.2766666666666</v>
      </c>
      <c r="J2023" s="2">
        <f t="shared" si="316"/>
        <v>2485.61</v>
      </c>
      <c r="K2023" s="2">
        <f t="shared" si="317"/>
        <v>2487.2108333333331</v>
      </c>
      <c r="L2023" s="2">
        <f t="shared" si="318"/>
        <v>2482.811666666667</v>
      </c>
      <c r="M2023" s="2">
        <f t="shared" si="309"/>
        <v>2536.0622916666666</v>
      </c>
      <c r="N2023" s="2">
        <f t="shared" si="314"/>
        <v>2502.0282638888889</v>
      </c>
      <c r="O2023" s="4" t="str">
        <f t="shared" si="315"/>
        <v>买</v>
      </c>
      <c r="P2023" s="4" t="str">
        <f t="shared" si="311"/>
        <v/>
      </c>
      <c r="Q2023" s="3">
        <f>IF(O2022="买",E2023/E2022-1,0)-IF(P2023=1,计算结果!B$17,0)</f>
        <v>1.5677083745715414E-3</v>
      </c>
      <c r="R2023" s="2">
        <f t="shared" si="312"/>
        <v>5.3536220296971528</v>
      </c>
      <c r="S2023" s="3">
        <f>1-R2023/MAX(R$2:R2023)</f>
        <v>0.16876270641867253</v>
      </c>
    </row>
    <row r="2024" spans="1:19" x14ac:dyDescent="0.15">
      <c r="A2024" s="1">
        <v>41402</v>
      </c>
      <c r="B2024">
        <v>2542.27</v>
      </c>
      <c r="C2024">
        <v>2562.0100000000002</v>
      </c>
      <c r="D2024">
        <v>2531.25</v>
      </c>
      <c r="E2024" s="2">
        <v>2542.8000000000002</v>
      </c>
      <c r="F2024" s="16">
        <v>60309147648</v>
      </c>
      <c r="G2024" s="3">
        <f t="shared" si="310"/>
        <v>5.0831245009763659E-3</v>
      </c>
      <c r="H2024" s="3">
        <f>1-E2024/MAX(E$2:E2024)</f>
        <v>0.56734499421493223</v>
      </c>
      <c r="I2024" s="2">
        <f t="shared" si="313"/>
        <v>2532.9066666666668</v>
      </c>
      <c r="J2024" s="2">
        <f t="shared" si="316"/>
        <v>2498.0966666666668</v>
      </c>
      <c r="K2024" s="2">
        <f t="shared" si="317"/>
        <v>2494.2383333333332</v>
      </c>
      <c r="L2024" s="2">
        <f t="shared" si="318"/>
        <v>2484.624166666667</v>
      </c>
      <c r="M2024" s="2">
        <f t="shared" si="309"/>
        <v>2534.9414583333337</v>
      </c>
      <c r="N2024" s="2">
        <f t="shared" si="314"/>
        <v>2504.6013194444445</v>
      </c>
      <c r="O2024" s="4" t="str">
        <f t="shared" si="315"/>
        <v>买</v>
      </c>
      <c r="P2024" s="4" t="str">
        <f t="shared" si="311"/>
        <v/>
      </c>
      <c r="Q2024" s="3">
        <f>IF(O2023="买",E2024/E2023-1,0)-IF(P2024=1,计算结果!B$17,0)</f>
        <v>5.0831245009763659E-3</v>
      </c>
      <c r="R2024" s="2">
        <f t="shared" si="312"/>
        <v>5.380835157005273</v>
      </c>
      <c r="S2024" s="3">
        <f>1-R2024/MAX(R$2:R2024)</f>
        <v>0.16453742376554403</v>
      </c>
    </row>
    <row r="2025" spans="1:19" x14ac:dyDescent="0.15">
      <c r="A2025" s="1">
        <v>41403</v>
      </c>
      <c r="B2025">
        <v>2542.37</v>
      </c>
      <c r="C2025">
        <v>2543.3000000000002</v>
      </c>
      <c r="D2025">
        <v>2507.79</v>
      </c>
      <c r="E2025" s="2">
        <v>2527.79</v>
      </c>
      <c r="F2025" s="16">
        <v>64438292480</v>
      </c>
      <c r="G2025" s="3">
        <f t="shared" si="310"/>
        <v>-5.9029416391380707E-3</v>
      </c>
      <c r="H2025" s="3">
        <f>1-E2025/MAX(E$2:E2025)</f>
        <v>0.56989893146396242</v>
      </c>
      <c r="I2025" s="2">
        <f t="shared" si="313"/>
        <v>2533.5099999999998</v>
      </c>
      <c r="J2025" s="2">
        <f t="shared" si="316"/>
        <v>2511.5100000000002</v>
      </c>
      <c r="K2025" s="2">
        <f t="shared" si="317"/>
        <v>2499.4833333333331</v>
      </c>
      <c r="L2025" s="2">
        <f t="shared" si="318"/>
        <v>2485.9870833333334</v>
      </c>
      <c r="M2025" s="2">
        <f t="shared" si="309"/>
        <v>2533.3337500000002</v>
      </c>
      <c r="N2025" s="2">
        <f t="shared" si="314"/>
        <v>2506.2680555555557</v>
      </c>
      <c r="O2025" s="4" t="str">
        <f t="shared" si="315"/>
        <v>买</v>
      </c>
      <c r="P2025" s="4" t="str">
        <f t="shared" si="311"/>
        <v/>
      </c>
      <c r="Q2025" s="3">
        <f>IF(O2024="买",E2025/E2024-1,0)-IF(P2025=1,计算结果!B$17,0)</f>
        <v>-5.9029416391380707E-3</v>
      </c>
      <c r="R2025" s="2">
        <f t="shared" si="312"/>
        <v>5.3490724011036486</v>
      </c>
      <c r="S2025" s="3">
        <f>1-R2025/MAX(R$2:R2025)</f>
        <v>0.1694691105947399</v>
      </c>
    </row>
    <row r="2026" spans="1:19" x14ac:dyDescent="0.15">
      <c r="A2026" s="1">
        <v>41404</v>
      </c>
      <c r="B2026">
        <v>2519.52</v>
      </c>
      <c r="C2026">
        <v>2546.9699999999998</v>
      </c>
      <c r="D2026">
        <v>2515.16</v>
      </c>
      <c r="E2026" s="2">
        <v>2540.84</v>
      </c>
      <c r="F2026" s="16">
        <v>50896691200</v>
      </c>
      <c r="G2026" s="3">
        <f t="shared" si="310"/>
        <v>5.1626124005554885E-3</v>
      </c>
      <c r="H2026" s="3">
        <f>1-E2026/MAX(E$2:E2026)</f>
        <v>0.56767848635404605</v>
      </c>
      <c r="I2026" s="2">
        <f t="shared" si="313"/>
        <v>2537.1433333333334</v>
      </c>
      <c r="J2026" s="2">
        <f t="shared" si="316"/>
        <v>2526.7100000000005</v>
      </c>
      <c r="K2026" s="2">
        <f t="shared" si="317"/>
        <v>2500.0674999999997</v>
      </c>
      <c r="L2026" s="2">
        <f t="shared" si="318"/>
        <v>2487.9724999999999</v>
      </c>
      <c r="M2026" s="2">
        <f t="shared" si="309"/>
        <v>2532.7762499999999</v>
      </c>
      <c r="N2026" s="2">
        <f t="shared" si="314"/>
        <v>2506.9387499999998</v>
      </c>
      <c r="O2026" s="4" t="str">
        <f t="shared" si="315"/>
        <v>买</v>
      </c>
      <c r="P2026" s="4" t="str">
        <f t="shared" si="311"/>
        <v/>
      </c>
      <c r="Q2026" s="3">
        <f>IF(O2025="买",E2026/E2025-1,0)-IF(P2026=1,计算结果!B$17,0)</f>
        <v>5.1626124005554885E-3</v>
      </c>
      <c r="R2026" s="2">
        <f t="shared" si="312"/>
        <v>5.3766875886130556</v>
      </c>
      <c r="S2026" s="3">
        <f>1-R2026/MAX(R$2:R2026)</f>
        <v>0.16518140152605199</v>
      </c>
    </row>
    <row r="2027" spans="1:19" x14ac:dyDescent="0.15">
      <c r="A2027" s="1">
        <v>41407</v>
      </c>
      <c r="B2027">
        <v>2542.41</v>
      </c>
      <c r="C2027">
        <v>2547.6</v>
      </c>
      <c r="D2027">
        <v>2516.73</v>
      </c>
      <c r="E2027" s="2">
        <v>2530.77</v>
      </c>
      <c r="F2027" s="16">
        <v>55155093504</v>
      </c>
      <c r="G2027" s="3">
        <f t="shared" si="310"/>
        <v>-3.9632562459659404E-3</v>
      </c>
      <c r="H2027" s="3">
        <f>1-E2027/MAX(E$2:E2027)</f>
        <v>0.56939188729326884</v>
      </c>
      <c r="I2027" s="2">
        <f t="shared" si="313"/>
        <v>2533.1333333333332</v>
      </c>
      <c r="J2027" s="2">
        <f t="shared" si="316"/>
        <v>2533.02</v>
      </c>
      <c r="K2027" s="2">
        <f t="shared" si="317"/>
        <v>2500.0758333333333</v>
      </c>
      <c r="L2027" s="2">
        <f t="shared" si="318"/>
        <v>2489.8216666666663</v>
      </c>
      <c r="M2027" s="2">
        <f t="shared" si="309"/>
        <v>2531.4447916666668</v>
      </c>
      <c r="N2027" s="2">
        <f t="shared" si="314"/>
        <v>2507.114097222222</v>
      </c>
      <c r="O2027" s="4" t="str">
        <f t="shared" si="315"/>
        <v>买</v>
      </c>
      <c r="P2027" s="4" t="str">
        <f t="shared" si="311"/>
        <v/>
      </c>
      <c r="Q2027" s="3">
        <f>IF(O2026="买",E2027/E2026-1,0)-IF(P2027=1,计算结果!B$17,0)</f>
        <v>-3.9632562459659404E-3</v>
      </c>
      <c r="R2027" s="2">
        <f t="shared" si="312"/>
        <v>5.355378397944877</v>
      </c>
      <c r="S2027" s="3">
        <f>1-R2027/MAX(R$2:R2027)</f>
        <v>0.16849000155070237</v>
      </c>
    </row>
    <row r="2028" spans="1:19" x14ac:dyDescent="0.15">
      <c r="A2028" s="1">
        <v>41408</v>
      </c>
      <c r="B2028">
        <v>2526</v>
      </c>
      <c r="C2028">
        <v>2526.14</v>
      </c>
      <c r="D2028">
        <v>2479.87</v>
      </c>
      <c r="E2028" s="2">
        <v>2493.34</v>
      </c>
      <c r="F2028" s="16">
        <v>56144572416</v>
      </c>
      <c r="G2028" s="3">
        <f t="shared" si="310"/>
        <v>-1.4789965109432979E-2</v>
      </c>
      <c r="H2028" s="3">
        <f>1-E2028/MAX(E$2:E2028)</f>
        <v>0.57576056625604033</v>
      </c>
      <c r="I2028" s="2">
        <f t="shared" si="313"/>
        <v>2521.65</v>
      </c>
      <c r="J2028" s="2">
        <f t="shared" si="316"/>
        <v>2527.58</v>
      </c>
      <c r="K2028" s="2">
        <f t="shared" si="317"/>
        <v>2503.7316666666666</v>
      </c>
      <c r="L2028" s="2">
        <f t="shared" si="318"/>
        <v>2490.2295833333333</v>
      </c>
      <c r="M2028" s="2">
        <f t="shared" si="309"/>
        <v>2527.6950000000002</v>
      </c>
      <c r="N2028" s="2">
        <f t="shared" si="314"/>
        <v>2507.21875</v>
      </c>
      <c r="O2028" s="4" t="str">
        <f t="shared" si="315"/>
        <v>卖</v>
      </c>
      <c r="P2028" s="4">
        <f t="shared" si="311"/>
        <v>1</v>
      </c>
      <c r="Q2028" s="3">
        <f>IF(O2027="买",E2028/E2027-1,0)-IF(P2028=1,计算结果!B$17,0)</f>
        <v>-1.4789965109432979E-2</v>
      </c>
      <c r="R2028" s="2">
        <f t="shared" si="312"/>
        <v>5.276172538291461</v>
      </c>
      <c r="S2028" s="3">
        <f>1-R2028/MAX(R$2:R2028)</f>
        <v>0.18078800541591222</v>
      </c>
    </row>
    <row r="2029" spans="1:19" x14ac:dyDescent="0.15">
      <c r="A2029" s="1">
        <v>41409</v>
      </c>
      <c r="B2029">
        <v>2493.9699999999998</v>
      </c>
      <c r="C2029">
        <v>2507.4299999999998</v>
      </c>
      <c r="D2029">
        <v>2491.9299999999998</v>
      </c>
      <c r="E2029" s="2">
        <v>2506.9299999999998</v>
      </c>
      <c r="F2029" s="16">
        <v>47578587136</v>
      </c>
      <c r="G2029" s="3">
        <f t="shared" si="310"/>
        <v>5.4505201857748542E-3</v>
      </c>
      <c r="H2029" s="3">
        <f>1-E2029/MAX(E$2:E2029)</f>
        <v>0.57344824065881717</v>
      </c>
      <c r="I2029" s="2">
        <f t="shared" si="313"/>
        <v>2510.3466666666668</v>
      </c>
      <c r="J2029" s="2">
        <f t="shared" si="316"/>
        <v>2523.7450000000003</v>
      </c>
      <c r="K2029" s="2">
        <f t="shared" si="317"/>
        <v>2504.6775000000002</v>
      </c>
      <c r="L2029" s="2">
        <f t="shared" si="318"/>
        <v>2491.6725000000001</v>
      </c>
      <c r="M2029" s="2">
        <f t="shared" si="309"/>
        <v>2524.3218750000001</v>
      </c>
      <c r="N2029" s="2">
        <f t="shared" si="314"/>
        <v>2506.890625</v>
      </c>
      <c r="O2029" s="4" t="str">
        <f t="shared" si="315"/>
        <v>买</v>
      </c>
      <c r="P2029" s="4">
        <f t="shared" si="311"/>
        <v>1</v>
      </c>
      <c r="Q2029" s="3">
        <f>IF(O2028="买",E2029/E2028-1,0)-IF(P2029=1,计算结果!B$17,0)</f>
        <v>0</v>
      </c>
      <c r="R2029" s="2">
        <f t="shared" si="312"/>
        <v>5.276172538291461</v>
      </c>
      <c r="S2029" s="3">
        <f>1-R2029/MAX(R$2:R2029)</f>
        <v>0.18078800541591222</v>
      </c>
    </row>
    <row r="2030" spans="1:19" x14ac:dyDescent="0.15">
      <c r="A2030" s="1">
        <v>41410</v>
      </c>
      <c r="B2030">
        <v>2501.12</v>
      </c>
      <c r="C2030">
        <v>2553.06</v>
      </c>
      <c r="D2030">
        <v>2487.7600000000002</v>
      </c>
      <c r="E2030" s="2">
        <v>2552.71</v>
      </c>
      <c r="F2030" s="16">
        <v>76830433280</v>
      </c>
      <c r="G2030" s="3">
        <f t="shared" si="310"/>
        <v>1.8261379456147697E-2</v>
      </c>
      <c r="H2030" s="3">
        <f>1-E2030/MAX(E$2:E2030)</f>
        <v>0.56565881712380039</v>
      </c>
      <c r="I2030" s="2">
        <f t="shared" si="313"/>
        <v>2517.6600000000003</v>
      </c>
      <c r="J2030" s="2">
        <f t="shared" si="316"/>
        <v>2525.396666666667</v>
      </c>
      <c r="K2030" s="2">
        <f t="shared" si="317"/>
        <v>2511.7466666666669</v>
      </c>
      <c r="L2030" s="2">
        <f t="shared" si="318"/>
        <v>2494.3091666666674</v>
      </c>
      <c r="M2030" s="2">
        <f t="shared" si="309"/>
        <v>2524.4675000000002</v>
      </c>
      <c r="N2030" s="2">
        <f t="shared" si="314"/>
        <v>2510.1744444444448</v>
      </c>
      <c r="O2030" s="4" t="str">
        <f t="shared" si="315"/>
        <v>买</v>
      </c>
      <c r="P2030" s="4" t="str">
        <f t="shared" si="311"/>
        <v/>
      </c>
      <c r="Q2030" s="3">
        <f>IF(O2029="买",E2030/E2029-1,0)-IF(P2030=1,计算结果!B$17,0)</f>
        <v>1.8261379456147697E-2</v>
      </c>
      <c r="R2030" s="2">
        <f t="shared" si="312"/>
        <v>5.372522727089307</v>
      </c>
      <c r="S2030" s="3">
        <f>1-R2030/MAX(R$2:R2030)</f>
        <v>0.16582806432778463</v>
      </c>
    </row>
    <row r="2031" spans="1:19" x14ac:dyDescent="0.15">
      <c r="A2031" s="1">
        <v>41411</v>
      </c>
      <c r="B2031">
        <v>2550.4499999999998</v>
      </c>
      <c r="C2031">
        <v>2598.71</v>
      </c>
      <c r="D2031">
        <v>2547.7800000000002</v>
      </c>
      <c r="E2031" s="2">
        <v>2592.0500000000002</v>
      </c>
      <c r="F2031" s="16">
        <v>83599368192</v>
      </c>
      <c r="G2031" s="3">
        <f t="shared" si="310"/>
        <v>1.5411072938171566E-2</v>
      </c>
      <c r="H2031" s="3">
        <f>1-E2031/MAX(E$2:E2031)</f>
        <v>0.55896515347444353</v>
      </c>
      <c r="I2031" s="2">
        <f t="shared" si="313"/>
        <v>2550.563333333333</v>
      </c>
      <c r="J2031" s="2">
        <f t="shared" si="316"/>
        <v>2536.1066666666666</v>
      </c>
      <c r="K2031" s="2">
        <f t="shared" si="317"/>
        <v>2523.8083333333334</v>
      </c>
      <c r="L2031" s="2">
        <f t="shared" si="318"/>
        <v>2498.7566666666676</v>
      </c>
      <c r="M2031" s="2">
        <f t="shared" si="309"/>
        <v>2523.8266666666668</v>
      </c>
      <c r="N2031" s="2">
        <f t="shared" si="314"/>
        <v>2515.463888888889</v>
      </c>
      <c r="O2031" s="4" t="str">
        <f t="shared" si="315"/>
        <v>买</v>
      </c>
      <c r="P2031" s="4" t="str">
        <f t="shared" si="311"/>
        <v/>
      </c>
      <c r="Q2031" s="3">
        <f>IF(O2030="买",E2031/E2030-1,0)-IF(P2031=1,计算结果!B$17,0)</f>
        <v>1.5411072938171566E-2</v>
      </c>
      <c r="R2031" s="2">
        <f t="shared" si="312"/>
        <v>5.4553190666984648</v>
      </c>
      <c r="S2031" s="3">
        <f>1-R2031/MAX(R$2:R2031)</f>
        <v>0.15297257978416434</v>
      </c>
    </row>
    <row r="2032" spans="1:19" x14ac:dyDescent="0.15">
      <c r="A2032" s="1">
        <v>41414</v>
      </c>
      <c r="B2032">
        <v>2597.15</v>
      </c>
      <c r="C2032">
        <v>2627.62</v>
      </c>
      <c r="D2032">
        <v>2590.0500000000002</v>
      </c>
      <c r="E2032" s="2">
        <v>2609.61</v>
      </c>
      <c r="F2032" s="16">
        <v>94059413504</v>
      </c>
      <c r="G2032" s="3">
        <f t="shared" si="310"/>
        <v>6.7745606759128663E-3</v>
      </c>
      <c r="H2032" s="3">
        <f>1-E2032/MAX(E$2:E2032)</f>
        <v>0.55597733614646427</v>
      </c>
      <c r="I2032" s="2">
        <f t="shared" si="313"/>
        <v>2584.7900000000004</v>
      </c>
      <c r="J2032" s="2">
        <f t="shared" si="316"/>
        <v>2547.5683333333332</v>
      </c>
      <c r="K2032" s="2">
        <f t="shared" si="317"/>
        <v>2537.1391666666668</v>
      </c>
      <c r="L2032" s="2">
        <f t="shared" si="318"/>
        <v>2504.2454166666671</v>
      </c>
      <c r="M2032" s="2">
        <f t="shared" si="309"/>
        <v>2522.9810416666669</v>
      </c>
      <c r="N2032" s="2">
        <f t="shared" si="314"/>
        <v>2521.4552083333338</v>
      </c>
      <c r="O2032" s="4" t="str">
        <f t="shared" si="315"/>
        <v>买</v>
      </c>
      <c r="P2032" s="4" t="str">
        <f t="shared" si="311"/>
        <v/>
      </c>
      <c r="Q2032" s="3">
        <f>IF(O2031="买",E2032/E2031-1,0)-IF(P2032=1,计算结果!B$17,0)</f>
        <v>6.7745606759128663E-3</v>
      </c>
      <c r="R2032" s="2">
        <f t="shared" si="312"/>
        <v>5.4922764567222782</v>
      </c>
      <c r="S2032" s="3">
        <f>1-R2032/MAX(R$2:R2032)</f>
        <v>0.14723434113175016</v>
      </c>
    </row>
    <row r="2033" spans="1:19" x14ac:dyDescent="0.15">
      <c r="A2033" s="1">
        <v>41415</v>
      </c>
      <c r="B2033">
        <v>2607.39</v>
      </c>
      <c r="C2033">
        <v>2617.4</v>
      </c>
      <c r="D2033">
        <v>2594.25</v>
      </c>
      <c r="E2033" s="2">
        <v>2614.85</v>
      </c>
      <c r="F2033" s="16">
        <v>75837816832</v>
      </c>
      <c r="G2033" s="3">
        <f t="shared" si="310"/>
        <v>2.007962875678615E-3</v>
      </c>
      <c r="H2033" s="3">
        <f>1-E2033/MAX(E$2:E2033)</f>
        <v>0.5550857551214865</v>
      </c>
      <c r="I2033" s="2">
        <f t="shared" si="313"/>
        <v>2605.5033333333336</v>
      </c>
      <c r="J2033" s="2">
        <f t="shared" si="316"/>
        <v>2561.5816666666669</v>
      </c>
      <c r="K2033" s="2">
        <f t="shared" si="317"/>
        <v>2547.3008333333332</v>
      </c>
      <c r="L2033" s="2">
        <f t="shared" si="318"/>
        <v>2510.6095833333338</v>
      </c>
      <c r="M2033" s="2">
        <f t="shared" si="309"/>
        <v>2522.8845833333339</v>
      </c>
      <c r="N2033" s="2">
        <f t="shared" si="314"/>
        <v>2526.9316666666673</v>
      </c>
      <c r="O2033" s="4" t="str">
        <f t="shared" si="315"/>
        <v>买</v>
      </c>
      <c r="P2033" s="4" t="str">
        <f t="shared" si="311"/>
        <v/>
      </c>
      <c r="Q2033" s="3">
        <f>IF(O2032="买",E2033/E2032-1,0)-IF(P2033=1,计算结果!B$17,0)</f>
        <v>2.007962875678615E-3</v>
      </c>
      <c r="R2033" s="2">
        <f t="shared" si="312"/>
        <v>5.5033047439503404</v>
      </c>
      <c r="S2033" s="3">
        <f>1-R2033/MAX(R$2:R2033)</f>
        <v>0.14552201934708908</v>
      </c>
    </row>
    <row r="2034" spans="1:19" x14ac:dyDescent="0.15">
      <c r="A2034" s="1">
        <v>41416</v>
      </c>
      <c r="B2034">
        <v>2613.41</v>
      </c>
      <c r="C2034">
        <v>2630.07</v>
      </c>
      <c r="D2034">
        <v>2603.75</v>
      </c>
      <c r="E2034" s="2">
        <v>2618.0300000000002</v>
      </c>
      <c r="F2034" s="16">
        <v>78224130048</v>
      </c>
      <c r="G2034" s="3">
        <f t="shared" si="310"/>
        <v>1.2161309444136403E-3</v>
      </c>
      <c r="H2034" s="3">
        <f>1-E2034/MAX(E$2:E2034)</f>
        <v>0.55454468114067912</v>
      </c>
      <c r="I2034" s="2">
        <f t="shared" si="313"/>
        <v>2614.1633333333334</v>
      </c>
      <c r="J2034" s="2">
        <f t="shared" si="316"/>
        <v>2582.3633333333332</v>
      </c>
      <c r="K2034" s="2">
        <f t="shared" si="317"/>
        <v>2554.9716666666664</v>
      </c>
      <c r="L2034" s="2">
        <f t="shared" si="318"/>
        <v>2518.1600000000003</v>
      </c>
      <c r="M2034" s="2">
        <f t="shared" ref="M2034:M2097" si="319">AVERAGE(E1987:E2034)</f>
        <v>2523.1158333333337</v>
      </c>
      <c r="N2034" s="2">
        <f t="shared" si="314"/>
        <v>2532.0825</v>
      </c>
      <c r="O2034" s="4" t="str">
        <f t="shared" si="315"/>
        <v>买</v>
      </c>
      <c r="P2034" s="4" t="str">
        <f t="shared" si="311"/>
        <v/>
      </c>
      <c r="Q2034" s="3">
        <f>IF(O2033="买",E2034/E2033-1,0)-IF(P2034=1,计算结果!B$17,0)</f>
        <v>1.2161309444136403E-3</v>
      </c>
      <c r="R2034" s="2">
        <f t="shared" si="312"/>
        <v>5.5099974831459972</v>
      </c>
      <c r="S2034" s="3">
        <f>1-R2034/MAX(R$2:R2034)</f>
        <v>0.14448286223349693</v>
      </c>
    </row>
    <row r="2035" spans="1:19" x14ac:dyDescent="0.15">
      <c r="A2035" s="1">
        <v>41417</v>
      </c>
      <c r="B2035">
        <v>2604.9299999999998</v>
      </c>
      <c r="C2035">
        <v>2624.08</v>
      </c>
      <c r="D2035">
        <v>2579.35</v>
      </c>
      <c r="E2035" s="2">
        <v>2582.85</v>
      </c>
      <c r="F2035" s="16">
        <v>81359904768</v>
      </c>
      <c r="G2035" s="3">
        <f t="shared" si="310"/>
        <v>-1.3437584748837939E-2</v>
      </c>
      <c r="H2035" s="3">
        <f>1-E2035/MAX(E$2:E2035)</f>
        <v>0.56053052473967191</v>
      </c>
      <c r="I2035" s="2">
        <f t="shared" si="313"/>
        <v>2605.2433333333333</v>
      </c>
      <c r="J2035" s="2">
        <f t="shared" si="316"/>
        <v>2595.0166666666669</v>
      </c>
      <c r="K2035" s="2">
        <f t="shared" si="317"/>
        <v>2559.3808333333332</v>
      </c>
      <c r="L2035" s="2">
        <f t="shared" si="318"/>
        <v>2523.2958333333331</v>
      </c>
      <c r="M2035" s="2">
        <f t="shared" si="319"/>
        <v>2522.9175</v>
      </c>
      <c r="N2035" s="2">
        <f t="shared" si="314"/>
        <v>2535.1980555555551</v>
      </c>
      <c r="O2035" s="4" t="str">
        <f t="shared" si="315"/>
        <v>买</v>
      </c>
      <c r="P2035" s="4" t="str">
        <f t="shared" si="311"/>
        <v/>
      </c>
      <c r="Q2035" s="3">
        <f>IF(O2034="买",E2035/E2034-1,0)-IF(P2035=1,计算结果!B$17,0)</f>
        <v>-1.3437584748837939E-2</v>
      </c>
      <c r="R2035" s="2">
        <f t="shared" si="312"/>
        <v>5.4359564250003389</v>
      </c>
      <c r="S2035" s="3">
        <f>1-R2035/MAX(R$2:R2035)</f>
        <v>0.15597894627631759</v>
      </c>
    </row>
    <row r="2036" spans="1:19" x14ac:dyDescent="0.15">
      <c r="A2036" s="1">
        <v>41418</v>
      </c>
      <c r="B2036">
        <v>2591.42</v>
      </c>
      <c r="C2036">
        <v>2608.35</v>
      </c>
      <c r="D2036">
        <v>2572.88</v>
      </c>
      <c r="E2036" s="2">
        <v>2597.23</v>
      </c>
      <c r="F2036" s="16">
        <v>62831235072</v>
      </c>
      <c r="G2036" s="3">
        <f t="shared" si="310"/>
        <v>5.5674932729350424E-3</v>
      </c>
      <c r="H2036" s="3">
        <f>1-E2036/MAX(E$2:E2036)</f>
        <v>0.55808378139249981</v>
      </c>
      <c r="I2036" s="2">
        <f t="shared" si="313"/>
        <v>2599.3700000000003</v>
      </c>
      <c r="J2036" s="2">
        <f t="shared" si="316"/>
        <v>2602.436666666667</v>
      </c>
      <c r="K2036" s="2">
        <f t="shared" si="317"/>
        <v>2563.9166666666665</v>
      </c>
      <c r="L2036" s="2">
        <f t="shared" si="318"/>
        <v>2529.0774999999999</v>
      </c>
      <c r="M2036" s="2">
        <f t="shared" si="319"/>
        <v>2523.7843750000002</v>
      </c>
      <c r="N2036" s="2">
        <f t="shared" si="314"/>
        <v>2538.9261805555557</v>
      </c>
      <c r="O2036" s="4" t="str">
        <f t="shared" si="315"/>
        <v>买</v>
      </c>
      <c r="P2036" s="4" t="str">
        <f t="shared" si="311"/>
        <v/>
      </c>
      <c r="Q2036" s="3">
        <f>IF(O2035="买",E2036/E2035-1,0)-IF(P2036=1,计算结果!B$17,0)</f>
        <v>5.5674932729350424E-3</v>
      </c>
      <c r="R2036" s="2">
        <f t="shared" si="312"/>
        <v>5.4662210758284964</v>
      </c>
      <c r="S2036" s="3">
        <f>1-R2036/MAX(R$2:R2036)</f>
        <v>0.15127986473749544</v>
      </c>
    </row>
    <row r="2037" spans="1:19" x14ac:dyDescent="0.15">
      <c r="A2037" s="1">
        <v>41421</v>
      </c>
      <c r="B2037">
        <v>2593.52</v>
      </c>
      <c r="C2037">
        <v>2611.9699999999998</v>
      </c>
      <c r="D2037">
        <v>2589.7399999999998</v>
      </c>
      <c r="E2037" s="2">
        <v>2599.59</v>
      </c>
      <c r="F2037" s="16">
        <v>66701651968</v>
      </c>
      <c r="G2037" s="3">
        <f t="shared" si="310"/>
        <v>9.0866038048242892E-4</v>
      </c>
      <c r="H2037" s="3">
        <f>1-E2037/MAX(E$2:E2037)</f>
        <v>0.55768222963315861</v>
      </c>
      <c r="I2037" s="2">
        <f t="shared" si="313"/>
        <v>2593.2233333333334</v>
      </c>
      <c r="J2037" s="2">
        <f t="shared" si="316"/>
        <v>2603.6933333333332</v>
      </c>
      <c r="K2037" s="2">
        <f t="shared" si="317"/>
        <v>2569.8999999999996</v>
      </c>
      <c r="L2037" s="2">
        <f t="shared" si="318"/>
        <v>2534.6916666666671</v>
      </c>
      <c r="M2037" s="2">
        <f t="shared" si="319"/>
        <v>2525.2864583333335</v>
      </c>
      <c r="N2037" s="2">
        <f t="shared" si="314"/>
        <v>2543.2927083333338</v>
      </c>
      <c r="O2037" s="4" t="str">
        <f t="shared" si="315"/>
        <v>买</v>
      </c>
      <c r="P2037" s="4" t="str">
        <f t="shared" si="311"/>
        <v/>
      </c>
      <c r="Q2037" s="3">
        <f>IF(O2036="买",E2037/E2036-1,0)-IF(P2037=1,计算结果!B$17,0)</f>
        <v>9.0866038048242892E-4</v>
      </c>
      <c r="R2037" s="2">
        <f t="shared" si="312"/>
        <v>5.4711880143510596</v>
      </c>
      <c r="S2037" s="3">
        <f>1-R2037/MAX(R$2:R2037)</f>
        <v>0.15050866637646476</v>
      </c>
    </row>
    <row r="2038" spans="1:19" x14ac:dyDescent="0.15">
      <c r="A2038" s="1">
        <v>41422</v>
      </c>
      <c r="B2038">
        <v>2600.63</v>
      </c>
      <c r="C2038">
        <v>2644.36</v>
      </c>
      <c r="D2038">
        <v>2585.9</v>
      </c>
      <c r="E2038" s="2">
        <v>2644.36</v>
      </c>
      <c r="F2038" s="16">
        <v>86756737024</v>
      </c>
      <c r="G2038" s="3">
        <f t="shared" si="310"/>
        <v>1.7221946537723243E-2</v>
      </c>
      <c r="H2038" s="3">
        <f>1-E2038/MAX(E$2:E2038)</f>
        <v>0.550064656639216</v>
      </c>
      <c r="I2038" s="2">
        <f t="shared" si="313"/>
        <v>2613.7266666666669</v>
      </c>
      <c r="J2038" s="2">
        <f t="shared" si="316"/>
        <v>2609.4850000000001</v>
      </c>
      <c r="K2038" s="2">
        <f t="shared" si="317"/>
        <v>2578.5266666666662</v>
      </c>
      <c r="L2038" s="2">
        <f t="shared" si="318"/>
        <v>2539.2970833333334</v>
      </c>
      <c r="M2038" s="2">
        <f t="shared" si="319"/>
        <v>2527.58</v>
      </c>
      <c r="N2038" s="2">
        <f t="shared" si="314"/>
        <v>2548.4679166666665</v>
      </c>
      <c r="O2038" s="4" t="str">
        <f t="shared" si="315"/>
        <v>买</v>
      </c>
      <c r="P2038" s="4" t="str">
        <f t="shared" si="311"/>
        <v/>
      </c>
      <c r="Q2038" s="3">
        <f>IF(O2037="买",E2038/E2037-1,0)-IF(P2038=1,计算结果!B$17,0)</f>
        <v>1.7221946537723243E-2</v>
      </c>
      <c r="R2038" s="2">
        <f t="shared" si="312"/>
        <v>5.5654125218320454</v>
      </c>
      <c r="S2038" s="3">
        <f>1-R2038/MAX(R$2:R2038)</f>
        <v>0.13587877204454113</v>
      </c>
    </row>
    <row r="2039" spans="1:19" x14ac:dyDescent="0.15">
      <c r="A2039" s="1">
        <v>41423</v>
      </c>
      <c r="B2039">
        <v>2648.93</v>
      </c>
      <c r="C2039">
        <v>2661.23</v>
      </c>
      <c r="D2039">
        <v>2640.88</v>
      </c>
      <c r="E2039" s="2">
        <v>2642.56</v>
      </c>
      <c r="F2039" s="16">
        <v>81953849344</v>
      </c>
      <c r="G2039" s="3">
        <f t="shared" si="310"/>
        <v>-6.8069400535486491E-4</v>
      </c>
      <c r="H2039" s="3">
        <f>1-E2039/MAX(E$2:E2039)</f>
        <v>0.55037092493023887</v>
      </c>
      <c r="I2039" s="2">
        <f t="shared" si="313"/>
        <v>2628.8366666666666</v>
      </c>
      <c r="J2039" s="2">
        <f t="shared" si="316"/>
        <v>2614.1033333333335</v>
      </c>
      <c r="K2039" s="2">
        <f t="shared" si="317"/>
        <v>2587.8425000000002</v>
      </c>
      <c r="L2039" s="2">
        <f t="shared" si="318"/>
        <v>2543.959166666667</v>
      </c>
      <c r="M2039" s="2">
        <f t="shared" si="319"/>
        <v>2529.7193749999997</v>
      </c>
      <c r="N2039" s="2">
        <f t="shared" si="314"/>
        <v>2553.8403472222221</v>
      </c>
      <c r="O2039" s="4" t="str">
        <f t="shared" si="315"/>
        <v>买</v>
      </c>
      <c r="P2039" s="4" t="str">
        <f t="shared" si="311"/>
        <v/>
      </c>
      <c r="Q2039" s="3">
        <f>IF(O2038="买",E2039/E2038-1,0)-IF(P2039=1,计算结果!B$17,0)</f>
        <v>-6.8069400535486491E-4</v>
      </c>
      <c r="R2039" s="2">
        <f t="shared" si="312"/>
        <v>5.5616241788911074</v>
      </c>
      <c r="S2039" s="3">
        <f>1-R2039/MAX(R$2:R2039)</f>
        <v>0.1364669741843102</v>
      </c>
    </row>
    <row r="2040" spans="1:19" x14ac:dyDescent="0.15">
      <c r="A2040" s="1">
        <v>41424</v>
      </c>
      <c r="B2040">
        <v>2633.95</v>
      </c>
      <c r="C2040">
        <v>2647.44</v>
      </c>
      <c r="D2040">
        <v>2623.58</v>
      </c>
      <c r="E2040" s="2">
        <v>2634.32</v>
      </c>
      <c r="F2040" s="16">
        <v>71045062656</v>
      </c>
      <c r="G2040" s="3">
        <f t="shared" si="310"/>
        <v>-3.1181884233469903E-3</v>
      </c>
      <c r="H2040" s="3">
        <f>1-E2040/MAX(E$2:E2040)</f>
        <v>0.55177295310692165</v>
      </c>
      <c r="I2040" s="2">
        <f t="shared" si="313"/>
        <v>2640.4133333333334</v>
      </c>
      <c r="J2040" s="2">
        <f t="shared" si="316"/>
        <v>2616.8183333333332</v>
      </c>
      <c r="K2040" s="2">
        <f t="shared" si="317"/>
        <v>2599.5908333333332</v>
      </c>
      <c r="L2040" s="2">
        <f t="shared" si="318"/>
        <v>2551.6612500000001</v>
      </c>
      <c r="M2040" s="2">
        <f t="shared" si="319"/>
        <v>2532.4658333333332</v>
      </c>
      <c r="N2040" s="2">
        <f t="shared" si="314"/>
        <v>2561.2393055555553</v>
      </c>
      <c r="O2040" s="4" t="str">
        <f t="shared" si="315"/>
        <v>买</v>
      </c>
      <c r="P2040" s="4" t="str">
        <f t="shared" si="311"/>
        <v/>
      </c>
      <c r="Q2040" s="3">
        <f>IF(O2039="买",E2040/E2039-1,0)-IF(P2040=1,计算结果!B$17,0)</f>
        <v>-3.1181884233469903E-3</v>
      </c>
      <c r="R2040" s="2">
        <f t="shared" si="312"/>
        <v>5.5442819867614821</v>
      </c>
      <c r="S2040" s="3">
        <f>1-R2040/MAX(R$2:R2040)</f>
        <v>0.13915963286858657</v>
      </c>
    </row>
    <row r="2041" spans="1:19" x14ac:dyDescent="0.15">
      <c r="A2041" s="1">
        <v>41425</v>
      </c>
      <c r="B2041">
        <v>2638.71</v>
      </c>
      <c r="C2041">
        <v>2645.57</v>
      </c>
      <c r="D2041">
        <v>2604.75</v>
      </c>
      <c r="E2041" s="2">
        <v>2606.4299999999998</v>
      </c>
      <c r="F2041" s="16">
        <v>65904435200</v>
      </c>
      <c r="G2041" s="3">
        <f t="shared" si="310"/>
        <v>-1.0587172401226974E-2</v>
      </c>
      <c r="H2041" s="3">
        <f>1-E2041/MAX(E$2:E2041)</f>
        <v>0.55651841012727155</v>
      </c>
      <c r="I2041" s="2">
        <f t="shared" si="313"/>
        <v>2627.77</v>
      </c>
      <c r="J2041" s="2">
        <f t="shared" si="316"/>
        <v>2620.7483333333334</v>
      </c>
      <c r="K2041" s="2">
        <f t="shared" si="317"/>
        <v>2607.8825000000002</v>
      </c>
      <c r="L2041" s="2">
        <f t="shared" si="318"/>
        <v>2556.2800000000002</v>
      </c>
      <c r="M2041" s="2">
        <f t="shared" si="319"/>
        <v>2534.1602083333332</v>
      </c>
      <c r="N2041" s="2">
        <f t="shared" si="314"/>
        <v>2566.1075694444444</v>
      </c>
      <c r="O2041" s="4" t="str">
        <f t="shared" si="315"/>
        <v>买</v>
      </c>
      <c r="P2041" s="4" t="str">
        <f t="shared" si="311"/>
        <v/>
      </c>
      <c r="Q2041" s="3">
        <f>IF(O2040="买",E2041/E2040-1,0)-IF(P2041=1,计算结果!B$17,0)</f>
        <v>-1.0587172401226974E-2</v>
      </c>
      <c r="R2041" s="2">
        <f t="shared" si="312"/>
        <v>5.4855837175266213</v>
      </c>
      <c r="S2041" s="3">
        <f>1-R2041/MAX(R$2:R2041)</f>
        <v>0.14827349824534231</v>
      </c>
    </row>
    <row r="2042" spans="1:19" x14ac:dyDescent="0.15">
      <c r="A2042" s="1">
        <v>41428</v>
      </c>
      <c r="B2042">
        <v>2605.9699999999998</v>
      </c>
      <c r="C2042">
        <v>2625.94</v>
      </c>
      <c r="D2042">
        <v>2596.0500000000002</v>
      </c>
      <c r="E2042" s="2">
        <v>2602.62</v>
      </c>
      <c r="F2042" s="16">
        <v>63008706560</v>
      </c>
      <c r="G2042" s="3">
        <f t="shared" si="310"/>
        <v>-1.4617695468513991E-3</v>
      </c>
      <c r="H2042" s="3">
        <f>1-E2042/MAX(E$2:E2042)</f>
        <v>0.55716667800993669</v>
      </c>
      <c r="I2042" s="2">
        <f t="shared" si="313"/>
        <v>2614.4566666666665</v>
      </c>
      <c r="J2042" s="2">
        <f t="shared" si="316"/>
        <v>2621.646666666667</v>
      </c>
      <c r="K2042" s="2">
        <f t="shared" si="317"/>
        <v>2612.0416666666665</v>
      </c>
      <c r="L2042" s="2">
        <f t="shared" si="318"/>
        <v>2561.8941666666665</v>
      </c>
      <c r="M2042" s="2">
        <f t="shared" si="319"/>
        <v>2534.0029166666664</v>
      </c>
      <c r="N2042" s="2">
        <f t="shared" si="314"/>
        <v>2569.3129166666663</v>
      </c>
      <c r="O2042" s="4" t="str">
        <f t="shared" si="315"/>
        <v>买</v>
      </c>
      <c r="P2042" s="4" t="str">
        <f t="shared" si="311"/>
        <v/>
      </c>
      <c r="Q2042" s="3">
        <f>IF(O2041="买",E2042/E2041-1,0)-IF(P2042=1,计算结果!B$17,0)</f>
        <v>-1.4617695468513991E-3</v>
      </c>
      <c r="R2042" s="2">
        <f t="shared" si="312"/>
        <v>5.4775650583016366</v>
      </c>
      <c r="S2042" s="3">
        <f>1-R2042/MAX(R$2:R2042)</f>
        <v>0.14951852610785366</v>
      </c>
    </row>
    <row r="2043" spans="1:19" x14ac:dyDescent="0.15">
      <c r="A2043" s="1">
        <v>41429</v>
      </c>
      <c r="B2043">
        <v>2600.5</v>
      </c>
      <c r="C2043">
        <v>2600.5</v>
      </c>
      <c r="D2043">
        <v>2556.06</v>
      </c>
      <c r="E2043" s="2">
        <v>2565.67</v>
      </c>
      <c r="F2043" s="16">
        <v>63139418112</v>
      </c>
      <c r="G2043" s="3">
        <f t="shared" si="310"/>
        <v>-1.4197232020041306E-2</v>
      </c>
      <c r="H2043" s="3">
        <f>1-E2043/MAX(E$2:E2043)</f>
        <v>0.56345368542843532</v>
      </c>
      <c r="I2043" s="2">
        <f t="shared" si="313"/>
        <v>2591.5733333333333</v>
      </c>
      <c r="J2043" s="2">
        <f t="shared" si="316"/>
        <v>2615.9933333333333</v>
      </c>
      <c r="K2043" s="2">
        <f t="shared" si="317"/>
        <v>2609.8433333333337</v>
      </c>
      <c r="L2043" s="2">
        <f t="shared" si="318"/>
        <v>2566.8258333333333</v>
      </c>
      <c r="M2043" s="2">
        <f t="shared" si="319"/>
        <v>2532.9754166666667</v>
      </c>
      <c r="N2043" s="2">
        <f t="shared" si="314"/>
        <v>2569.8815277777776</v>
      </c>
      <c r="O2043" s="4" t="str">
        <f t="shared" si="315"/>
        <v>卖</v>
      </c>
      <c r="P2043" s="4">
        <f t="shared" si="311"/>
        <v>1</v>
      </c>
      <c r="Q2043" s="3">
        <f>IF(O2042="买",E2043/E2042-1,0)-IF(P2043=1,计算结果!B$17,0)</f>
        <v>-1.4197232020041306E-2</v>
      </c>
      <c r="R2043" s="2">
        <f t="shared" si="312"/>
        <v>5.399798796264057</v>
      </c>
      <c r="S2043" s="3">
        <f>1-R2043/MAX(R$2:R2043)</f>
        <v>0.16159300892144712</v>
      </c>
    </row>
    <row r="2044" spans="1:19" x14ac:dyDescent="0.15">
      <c r="A2044" s="1">
        <v>41430</v>
      </c>
      <c r="B2044">
        <v>2565.33</v>
      </c>
      <c r="C2044">
        <v>2570.0300000000002</v>
      </c>
      <c r="D2044">
        <v>2545.19</v>
      </c>
      <c r="E2044" s="2">
        <v>2560.54</v>
      </c>
      <c r="F2044" s="16">
        <v>47367057408</v>
      </c>
      <c r="G2044" s="3">
        <f t="shared" si="310"/>
        <v>-1.9994777192702262E-3</v>
      </c>
      <c r="H2044" s="3">
        <f>1-E2044/MAX(E$2:E2044)</f>
        <v>0.56432655005785071</v>
      </c>
      <c r="I2044" s="2">
        <f t="shared" si="313"/>
        <v>2576.2766666666666</v>
      </c>
      <c r="J2044" s="2">
        <f t="shared" si="316"/>
        <v>2602.0233333333331</v>
      </c>
      <c r="K2044" s="2">
        <f t="shared" si="317"/>
        <v>2605.7541666666671</v>
      </c>
      <c r="L2044" s="2">
        <f t="shared" si="318"/>
        <v>2571.4466666666667</v>
      </c>
      <c r="M2044" s="2">
        <f t="shared" si="319"/>
        <v>2531.7718749999999</v>
      </c>
      <c r="N2044" s="2">
        <f t="shared" si="314"/>
        <v>2569.657569444445</v>
      </c>
      <c r="O2044" s="4" t="str">
        <f t="shared" si="315"/>
        <v>卖</v>
      </c>
      <c r="P2044" s="4" t="str">
        <f t="shared" si="311"/>
        <v/>
      </c>
      <c r="Q2044" s="3">
        <f>IF(O2043="买",E2044/E2043-1,0)-IF(P2044=1,计算结果!B$17,0)</f>
        <v>0</v>
      </c>
      <c r="R2044" s="2">
        <f t="shared" si="312"/>
        <v>5.399798796264057</v>
      </c>
      <c r="S2044" s="3">
        <f>1-R2044/MAX(R$2:R2044)</f>
        <v>0.16159300892144712</v>
      </c>
    </row>
    <row r="2045" spans="1:19" x14ac:dyDescent="0.15">
      <c r="A2045" s="1">
        <v>41431</v>
      </c>
      <c r="B2045">
        <v>2552.8200000000002</v>
      </c>
      <c r="C2045">
        <v>2557.6799999999998</v>
      </c>
      <c r="D2045">
        <v>2525.31</v>
      </c>
      <c r="E2045" s="2">
        <v>2527.84</v>
      </c>
      <c r="F2045" s="16">
        <v>54448111616</v>
      </c>
      <c r="G2045" s="3">
        <f t="shared" si="310"/>
        <v>-1.2770743671256746E-2</v>
      </c>
      <c r="H2045" s="3">
        <f>1-E2045/MAX(E$2:E2045)</f>
        <v>0.56989042401143397</v>
      </c>
      <c r="I2045" s="2">
        <f t="shared" si="313"/>
        <v>2551.35</v>
      </c>
      <c r="J2045" s="2">
        <f t="shared" si="316"/>
        <v>2582.9033333333336</v>
      </c>
      <c r="K2045" s="2">
        <f t="shared" si="317"/>
        <v>2598.5033333333336</v>
      </c>
      <c r="L2045" s="2">
        <f t="shared" si="318"/>
        <v>2572.9020833333329</v>
      </c>
      <c r="M2045" s="2">
        <f t="shared" si="319"/>
        <v>2529.9956249999996</v>
      </c>
      <c r="N2045" s="2">
        <f t="shared" si="314"/>
        <v>2567.1336805555552</v>
      </c>
      <c r="O2045" s="4" t="str">
        <f t="shared" si="315"/>
        <v>卖</v>
      </c>
      <c r="P2045" s="4" t="str">
        <f t="shared" si="311"/>
        <v/>
      </c>
      <c r="Q2045" s="3">
        <f>IF(O2044="买",E2045/E2044-1,0)-IF(P2045=1,计算结果!B$17,0)</f>
        <v>0</v>
      </c>
      <c r="R2045" s="2">
        <f t="shared" si="312"/>
        <v>5.399798796264057</v>
      </c>
      <c r="S2045" s="3">
        <f>1-R2045/MAX(R$2:R2045)</f>
        <v>0.16159300892144712</v>
      </c>
    </row>
    <row r="2046" spans="1:19" x14ac:dyDescent="0.15">
      <c r="A2046" s="1">
        <v>41432</v>
      </c>
      <c r="B2046">
        <v>2526.91</v>
      </c>
      <c r="C2046">
        <v>2538.89</v>
      </c>
      <c r="D2046">
        <v>2475.69</v>
      </c>
      <c r="E2046" s="2">
        <v>2484.16</v>
      </c>
      <c r="F2046" s="16">
        <v>61366173696</v>
      </c>
      <c r="G2046" s="3">
        <f t="shared" si="310"/>
        <v>-1.7279574656623997E-2</v>
      </c>
      <c r="H2046" s="3">
        <f>1-E2046/MAX(E$2:E2046)</f>
        <v>0.57732253454025728</v>
      </c>
      <c r="I2046" s="2">
        <f t="shared" si="313"/>
        <v>2524.1799999999998</v>
      </c>
      <c r="J2046" s="2">
        <f t="shared" si="316"/>
        <v>2557.8766666666666</v>
      </c>
      <c r="K2046" s="2">
        <f t="shared" si="317"/>
        <v>2587.3474999999999</v>
      </c>
      <c r="L2046" s="2">
        <f t="shared" si="318"/>
        <v>2571.1595833333336</v>
      </c>
      <c r="M2046" s="2">
        <f t="shared" si="319"/>
        <v>2528.1020833333332</v>
      </c>
      <c r="N2046" s="2">
        <f t="shared" si="314"/>
        <v>2562.2030555555557</v>
      </c>
      <c r="O2046" s="4" t="str">
        <f t="shared" si="315"/>
        <v>卖</v>
      </c>
      <c r="P2046" s="4" t="str">
        <f t="shared" si="311"/>
        <v/>
      </c>
      <c r="Q2046" s="3">
        <f>IF(O2045="买",E2046/E2045-1,0)-IF(P2046=1,计算结果!B$17,0)</f>
        <v>0</v>
      </c>
      <c r="R2046" s="2">
        <f t="shared" si="312"/>
        <v>5.399798796264057</v>
      </c>
      <c r="S2046" s="3">
        <f>1-R2046/MAX(R$2:R2046)</f>
        <v>0.16159300892144712</v>
      </c>
    </row>
    <row r="2047" spans="1:19" x14ac:dyDescent="0.15">
      <c r="A2047" s="1">
        <v>41438</v>
      </c>
      <c r="B2047">
        <v>2448.7199999999998</v>
      </c>
      <c r="C2047">
        <v>2448.7199999999998</v>
      </c>
      <c r="D2047">
        <v>2375.1999999999998</v>
      </c>
      <c r="E2047" s="2">
        <v>2399.94</v>
      </c>
      <c r="F2047" s="16">
        <v>64081596416</v>
      </c>
      <c r="G2047" s="3">
        <f t="shared" si="310"/>
        <v>-3.3902808192708966E-2</v>
      </c>
      <c r="H2047" s="3">
        <f>1-E2047/MAX(E$2:E2047)</f>
        <v>0.59165248757911937</v>
      </c>
      <c r="I2047" s="2">
        <f t="shared" si="313"/>
        <v>2470.646666666667</v>
      </c>
      <c r="J2047" s="2">
        <f t="shared" si="316"/>
        <v>2523.4616666666666</v>
      </c>
      <c r="K2047" s="2">
        <f t="shared" si="317"/>
        <v>2572.105</v>
      </c>
      <c r="L2047" s="2">
        <f t="shared" si="318"/>
        <v>2565.7429166666666</v>
      </c>
      <c r="M2047" s="2">
        <f t="shared" si="319"/>
        <v>2524.2772916666668</v>
      </c>
      <c r="N2047" s="2">
        <f t="shared" si="314"/>
        <v>2554.0417361111108</v>
      </c>
      <c r="O2047" s="4" t="str">
        <f t="shared" si="315"/>
        <v>卖</v>
      </c>
      <c r="P2047" s="4" t="str">
        <f t="shared" si="311"/>
        <v/>
      </c>
      <c r="Q2047" s="3">
        <f>IF(O2046="买",E2047/E2046-1,0)-IF(P2047=1,计算结果!B$17,0)</f>
        <v>0</v>
      </c>
      <c r="R2047" s="2">
        <f t="shared" si="312"/>
        <v>5.399798796264057</v>
      </c>
      <c r="S2047" s="3">
        <f>1-R2047/MAX(R$2:R2047)</f>
        <v>0.16159300892144712</v>
      </c>
    </row>
    <row r="2048" spans="1:19" x14ac:dyDescent="0.15">
      <c r="A2048" s="1">
        <v>41439</v>
      </c>
      <c r="B2048">
        <v>2404.42</v>
      </c>
      <c r="C2048">
        <v>2420.36</v>
      </c>
      <c r="D2048">
        <v>2396.4899999999998</v>
      </c>
      <c r="E2048" s="2">
        <v>2416.77</v>
      </c>
      <c r="F2048" s="16">
        <v>53686779904</v>
      </c>
      <c r="G2048" s="3">
        <f t="shared" si="310"/>
        <v>7.012675316882877E-3</v>
      </c>
      <c r="H2048" s="3">
        <f>1-E2048/MAX(E$2:E2048)</f>
        <v>0.58878887905805488</v>
      </c>
      <c r="I2048" s="2">
        <f t="shared" si="313"/>
        <v>2433.6233333333334</v>
      </c>
      <c r="J2048" s="2">
        <f t="shared" si="316"/>
        <v>2492.4866666666667</v>
      </c>
      <c r="K2048" s="2">
        <f t="shared" si="317"/>
        <v>2557.0666666666671</v>
      </c>
      <c r="L2048" s="2">
        <f t="shared" si="318"/>
        <v>2560.4916666666663</v>
      </c>
      <c r="M2048" s="2">
        <f t="shared" si="319"/>
        <v>2522.5579166666666</v>
      </c>
      <c r="N2048" s="2">
        <f t="shared" si="314"/>
        <v>2546.7054166666667</v>
      </c>
      <c r="O2048" s="4" t="str">
        <f t="shared" si="315"/>
        <v>卖</v>
      </c>
      <c r="P2048" s="4" t="str">
        <f t="shared" si="311"/>
        <v/>
      </c>
      <c r="Q2048" s="3">
        <f>IF(O2047="买",E2048/E2047-1,0)-IF(P2048=1,计算结果!B$17,0)</f>
        <v>0</v>
      </c>
      <c r="R2048" s="2">
        <f t="shared" si="312"/>
        <v>5.399798796264057</v>
      </c>
      <c r="S2048" s="3">
        <f>1-R2048/MAX(R$2:R2048)</f>
        <v>0.16159300892144712</v>
      </c>
    </row>
    <row r="2049" spans="1:19" x14ac:dyDescent="0.15">
      <c r="A2049" s="1">
        <v>41442</v>
      </c>
      <c r="B2049">
        <v>2422.7600000000002</v>
      </c>
      <c r="C2049">
        <v>2427.5300000000002</v>
      </c>
      <c r="D2049">
        <v>2394.39</v>
      </c>
      <c r="E2049" s="2">
        <v>2403.84</v>
      </c>
      <c r="F2049" s="16">
        <v>51983757312</v>
      </c>
      <c r="G2049" s="3">
        <f t="shared" si="310"/>
        <v>-5.3501160640027079E-3</v>
      </c>
      <c r="H2049" s="3">
        <f>1-E2049/MAX(E$2:E2049)</f>
        <v>0.59098890628190293</v>
      </c>
      <c r="I2049" s="2">
        <f t="shared" si="313"/>
        <v>2406.85</v>
      </c>
      <c r="J2049" s="2">
        <f t="shared" si="316"/>
        <v>2465.5149999999999</v>
      </c>
      <c r="K2049" s="2">
        <f t="shared" si="317"/>
        <v>2540.7541666666666</v>
      </c>
      <c r="L2049" s="2">
        <f t="shared" si="318"/>
        <v>2555.3270833333336</v>
      </c>
      <c r="M2049" s="2">
        <f t="shared" si="319"/>
        <v>2520.657083333333</v>
      </c>
      <c r="N2049" s="2">
        <f t="shared" si="314"/>
        <v>2538.9127777777776</v>
      </c>
      <c r="O2049" s="4" t="str">
        <f t="shared" si="315"/>
        <v>卖</v>
      </c>
      <c r="P2049" s="4" t="str">
        <f t="shared" si="311"/>
        <v/>
      </c>
      <c r="Q2049" s="3">
        <f>IF(O2048="买",E2049/E2048-1,0)-IF(P2049=1,计算结果!B$17,0)</f>
        <v>0</v>
      </c>
      <c r="R2049" s="2">
        <f t="shared" si="312"/>
        <v>5.399798796264057</v>
      </c>
      <c r="S2049" s="3">
        <f>1-R2049/MAX(R$2:R2049)</f>
        <v>0.16159300892144712</v>
      </c>
    </row>
    <row r="2050" spans="1:19" x14ac:dyDescent="0.15">
      <c r="A2050" s="1">
        <v>41443</v>
      </c>
      <c r="B2050">
        <v>2413.09</v>
      </c>
      <c r="C2050">
        <v>2424.1999999999998</v>
      </c>
      <c r="D2050">
        <v>2393.3200000000002</v>
      </c>
      <c r="E2050" s="2">
        <v>2418.75</v>
      </c>
      <c r="F2050" s="16">
        <v>48792088576</v>
      </c>
      <c r="G2050" s="3">
        <f t="shared" si="310"/>
        <v>6.2025758785941854E-3</v>
      </c>
      <c r="H2050" s="3">
        <f>1-E2050/MAX(E$2:E2050)</f>
        <v>0.58845198393792963</v>
      </c>
      <c r="I2050" s="2">
        <f t="shared" si="313"/>
        <v>2413.1200000000003</v>
      </c>
      <c r="J2050" s="2">
        <f t="shared" si="316"/>
        <v>2441.8833333333337</v>
      </c>
      <c r="K2050" s="2">
        <f t="shared" si="317"/>
        <v>2521.9533333333334</v>
      </c>
      <c r="L2050" s="2">
        <f t="shared" si="318"/>
        <v>2550.2400000000002</v>
      </c>
      <c r="M2050" s="2">
        <f t="shared" si="319"/>
        <v>2519.1062499999998</v>
      </c>
      <c r="N2050" s="2">
        <f t="shared" si="314"/>
        <v>2530.4331944444443</v>
      </c>
      <c r="O2050" s="4" t="str">
        <f t="shared" si="315"/>
        <v>卖</v>
      </c>
      <c r="P2050" s="4" t="str">
        <f t="shared" si="311"/>
        <v/>
      </c>
      <c r="Q2050" s="3">
        <f>IF(O2049="买",E2050/E2049-1,0)-IF(P2050=1,计算结果!B$17,0)</f>
        <v>0</v>
      </c>
      <c r="R2050" s="2">
        <f t="shared" si="312"/>
        <v>5.399798796264057</v>
      </c>
      <c r="S2050" s="3">
        <f>1-R2050/MAX(R$2:R2050)</f>
        <v>0.16159300892144712</v>
      </c>
    </row>
    <row r="2051" spans="1:19" x14ac:dyDescent="0.15">
      <c r="A2051" s="1">
        <v>41444</v>
      </c>
      <c r="B2051">
        <v>2408.2800000000002</v>
      </c>
      <c r="C2051">
        <v>2408.2800000000002</v>
      </c>
      <c r="D2051">
        <v>2366.35</v>
      </c>
      <c r="E2051" s="2">
        <v>2400.77</v>
      </c>
      <c r="F2051" s="16">
        <v>52979990528</v>
      </c>
      <c r="G2051" s="3">
        <f t="shared" ref="G2051:G2114" si="320">E2051/E2050-1</f>
        <v>-7.4335917312661204E-3</v>
      </c>
      <c r="H2051" s="3">
        <f>1-E2051/MAX(E$2:E2051)</f>
        <v>0.59151126386714759</v>
      </c>
      <c r="I2051" s="2">
        <f t="shared" si="313"/>
        <v>2407.7866666666669</v>
      </c>
      <c r="J2051" s="2">
        <f t="shared" si="316"/>
        <v>2420.7050000000004</v>
      </c>
      <c r="K2051" s="2">
        <f t="shared" si="317"/>
        <v>2501.8041666666668</v>
      </c>
      <c r="L2051" s="2">
        <f t="shared" si="318"/>
        <v>2544.8233333333333</v>
      </c>
      <c r="M2051" s="2">
        <f t="shared" si="319"/>
        <v>2517.3224999999998</v>
      </c>
      <c r="N2051" s="2">
        <f t="shared" si="314"/>
        <v>2521.3166666666671</v>
      </c>
      <c r="O2051" s="4" t="str">
        <f t="shared" si="315"/>
        <v>卖</v>
      </c>
      <c r="P2051" s="4" t="str">
        <f t="shared" si="311"/>
        <v/>
      </c>
      <c r="Q2051" s="3">
        <f>IF(O2050="买",E2051/E2050-1,0)-IF(P2051=1,计算结果!B$17,0)</f>
        <v>0</v>
      </c>
      <c r="R2051" s="2">
        <f t="shared" si="312"/>
        <v>5.399798796264057</v>
      </c>
      <c r="S2051" s="3">
        <f>1-R2051/MAX(R$2:R2051)</f>
        <v>0.16159300892144712</v>
      </c>
    </row>
    <row r="2052" spans="1:19" x14ac:dyDescent="0.15">
      <c r="A2052" s="1">
        <v>41445</v>
      </c>
      <c r="B2052">
        <v>2386.1</v>
      </c>
      <c r="C2052">
        <v>2386.1</v>
      </c>
      <c r="D2052">
        <v>2320.23</v>
      </c>
      <c r="E2052" s="2">
        <v>2321.4699999999998</v>
      </c>
      <c r="F2052" s="16">
        <v>52171735040</v>
      </c>
      <c r="G2052" s="3">
        <f t="shared" si="320"/>
        <v>-3.303106919863219E-2</v>
      </c>
      <c r="H2052" s="3">
        <f>1-E2052/MAX(E$2:E2052)</f>
        <v>0.60500408357721369</v>
      </c>
      <c r="I2052" s="2">
        <f t="shared" si="313"/>
        <v>2380.33</v>
      </c>
      <c r="J2052" s="2">
        <f t="shared" si="316"/>
        <v>2393.5899999999997</v>
      </c>
      <c r="K2052" s="2">
        <f t="shared" si="317"/>
        <v>2475.7333333333331</v>
      </c>
      <c r="L2052" s="2">
        <f t="shared" si="318"/>
        <v>2537.6620833333336</v>
      </c>
      <c r="M2052" s="2">
        <f t="shared" si="319"/>
        <v>2513.9458333333332</v>
      </c>
      <c r="N2052" s="2">
        <f t="shared" si="314"/>
        <v>2509.11375</v>
      </c>
      <c r="O2052" s="4" t="str">
        <f t="shared" si="315"/>
        <v>卖</v>
      </c>
      <c r="P2052" s="4" t="str">
        <f t="shared" ref="P2052:P2115" si="321">IF(O2051&lt;&gt;O2052,1,"")</f>
        <v/>
      </c>
      <c r="Q2052" s="3">
        <f>IF(O2051="买",E2052/E2051-1,0)-IF(P2052=1,计算结果!B$17,0)</f>
        <v>0</v>
      </c>
      <c r="R2052" s="2">
        <f t="shared" ref="R2052:R2115" si="322">IFERROR(R2051*(1+Q2052),R2051)</f>
        <v>5.399798796264057</v>
      </c>
      <c r="S2052" s="3">
        <f>1-R2052/MAX(R$2:R2052)</f>
        <v>0.16159300892144712</v>
      </c>
    </row>
    <row r="2053" spans="1:19" x14ac:dyDescent="0.15">
      <c r="A2053" s="1">
        <v>41446</v>
      </c>
      <c r="B2053">
        <v>2283.15</v>
      </c>
      <c r="C2053">
        <v>2332.84</v>
      </c>
      <c r="D2053">
        <v>2269.5700000000002</v>
      </c>
      <c r="E2053" s="2">
        <v>2317.39</v>
      </c>
      <c r="F2053" s="16">
        <v>53486133248</v>
      </c>
      <c r="G2053" s="3">
        <f t="shared" si="320"/>
        <v>-1.7575070967963402E-3</v>
      </c>
      <c r="H2053" s="3">
        <f>1-E2053/MAX(E$2:E2053)</f>
        <v>0.60569829170353229</v>
      </c>
      <c r="I2053" s="2">
        <f t="shared" ref="I2053:I2116" si="323">AVERAGE(E2051:E2053)</f>
        <v>2346.5433333333331</v>
      </c>
      <c r="J2053" s="2">
        <f t="shared" si="316"/>
        <v>2379.8316666666665</v>
      </c>
      <c r="K2053" s="2">
        <f t="shared" si="317"/>
        <v>2451.646666666667</v>
      </c>
      <c r="L2053" s="2">
        <f t="shared" si="318"/>
        <v>2529.764583333334</v>
      </c>
      <c r="M2053" s="2">
        <f t="shared" si="319"/>
        <v>2510.7185416666666</v>
      </c>
      <c r="N2053" s="2">
        <f t="shared" ref="N2053:N2116" si="324">IFERROR(AVERAGE(K2053:M2053),"")</f>
        <v>2497.3765972222227</v>
      </c>
      <c r="O2053" s="4" t="str">
        <f t="shared" ref="O2053:O2116" si="325">IF(E2053&gt;N2053,"买","卖")</f>
        <v>卖</v>
      </c>
      <c r="P2053" s="4" t="str">
        <f t="shared" si="321"/>
        <v/>
      </c>
      <c r="Q2053" s="3">
        <f>IF(O2052="买",E2053/E2052-1,0)-IF(P2053=1,计算结果!B$17,0)</f>
        <v>0</v>
      </c>
      <c r="R2053" s="2">
        <f t="shared" si="322"/>
        <v>5.399798796264057</v>
      </c>
      <c r="S2053" s="3">
        <f>1-R2053/MAX(R$2:R2053)</f>
        <v>0.16159300892144712</v>
      </c>
    </row>
    <row r="2054" spans="1:19" x14ac:dyDescent="0.15">
      <c r="A2054" s="1">
        <v>41449</v>
      </c>
      <c r="B2054">
        <v>2308.0700000000002</v>
      </c>
      <c r="C2054">
        <v>2308.0700000000002</v>
      </c>
      <c r="D2054">
        <v>2164.3200000000002</v>
      </c>
      <c r="E2054" s="2">
        <v>2171.21</v>
      </c>
      <c r="F2054" s="16">
        <v>73731932160</v>
      </c>
      <c r="G2054" s="3">
        <f t="shared" si="320"/>
        <v>-6.3079585223031032E-2</v>
      </c>
      <c r="H2054" s="3">
        <f>1-E2054/MAX(E$2:E2054)</f>
        <v>0.63057067991560611</v>
      </c>
      <c r="I2054" s="2">
        <f t="shared" si="323"/>
        <v>2270.0233333333331</v>
      </c>
      <c r="J2054" s="2">
        <f t="shared" si="316"/>
        <v>2338.9050000000002</v>
      </c>
      <c r="K2054" s="2">
        <f t="shared" si="317"/>
        <v>2415.6958333333337</v>
      </c>
      <c r="L2054" s="2">
        <f t="shared" si="318"/>
        <v>2513.8687500000001</v>
      </c>
      <c r="M2054" s="2">
        <f t="shared" si="319"/>
        <v>2504.0889583333337</v>
      </c>
      <c r="N2054" s="2">
        <f t="shared" si="324"/>
        <v>2477.8845138888892</v>
      </c>
      <c r="O2054" s="4" t="str">
        <f t="shared" si="325"/>
        <v>卖</v>
      </c>
      <c r="P2054" s="4" t="str">
        <f t="shared" si="321"/>
        <v/>
      </c>
      <c r="Q2054" s="3">
        <f>IF(O2053="买",E2054/E2053-1,0)-IF(P2054=1,计算结果!B$17,0)</f>
        <v>0</v>
      </c>
      <c r="R2054" s="2">
        <f t="shared" si="322"/>
        <v>5.399798796264057</v>
      </c>
      <c r="S2054" s="3">
        <f>1-R2054/MAX(R$2:R2054)</f>
        <v>0.16159300892144712</v>
      </c>
    </row>
    <row r="2055" spans="1:19" x14ac:dyDescent="0.15">
      <c r="A2055" s="1">
        <v>41450</v>
      </c>
      <c r="B2055">
        <v>2146.0500000000002</v>
      </c>
      <c r="C2055">
        <v>2169.21</v>
      </c>
      <c r="D2055">
        <v>2023.17</v>
      </c>
      <c r="E2055" s="2">
        <v>2165.42</v>
      </c>
      <c r="F2055" s="16">
        <v>87090397184</v>
      </c>
      <c r="G2055" s="3">
        <f t="shared" si="320"/>
        <v>-2.6667157944187947E-3</v>
      </c>
      <c r="H2055" s="3">
        <f>1-E2055/MAX(E$2:E2055)</f>
        <v>0.6315558429183965</v>
      </c>
      <c r="I2055" s="2">
        <f t="shared" si="323"/>
        <v>2218.0066666666667</v>
      </c>
      <c r="J2055" s="2">
        <f t="shared" si="316"/>
        <v>2299.1683333333335</v>
      </c>
      <c r="K2055" s="2">
        <f t="shared" si="317"/>
        <v>2382.3416666666667</v>
      </c>
      <c r="L2055" s="2">
        <f t="shared" si="318"/>
        <v>2496.0925000000002</v>
      </c>
      <c r="M2055" s="2">
        <f t="shared" si="319"/>
        <v>2497.4245833333339</v>
      </c>
      <c r="N2055" s="2">
        <f t="shared" si="324"/>
        <v>2458.6195833333336</v>
      </c>
      <c r="O2055" s="4" t="str">
        <f t="shared" si="325"/>
        <v>卖</v>
      </c>
      <c r="P2055" s="4" t="str">
        <f t="shared" si="321"/>
        <v/>
      </c>
      <c r="Q2055" s="3">
        <f>IF(O2054="买",E2055/E2054-1,0)-IF(P2055=1,计算结果!B$17,0)</f>
        <v>0</v>
      </c>
      <c r="R2055" s="2">
        <f t="shared" si="322"/>
        <v>5.399798796264057</v>
      </c>
      <c r="S2055" s="3">
        <f>1-R2055/MAX(R$2:R2055)</f>
        <v>0.16159300892144712</v>
      </c>
    </row>
    <row r="2056" spans="1:19" x14ac:dyDescent="0.15">
      <c r="A2056" s="1">
        <v>41451</v>
      </c>
      <c r="B2056">
        <v>2170.33</v>
      </c>
      <c r="C2056">
        <v>2181.02</v>
      </c>
      <c r="D2056">
        <v>2131.86</v>
      </c>
      <c r="E2056" s="2">
        <v>2168.3000000000002</v>
      </c>
      <c r="F2056" s="16">
        <v>67298430976</v>
      </c>
      <c r="G2056" s="3">
        <f t="shared" si="320"/>
        <v>1.3299960284840484E-3</v>
      </c>
      <c r="H2056" s="3">
        <f>1-E2056/MAX(E$2:E2056)</f>
        <v>0.63106581365275982</v>
      </c>
      <c r="I2056" s="2">
        <f t="shared" si="323"/>
        <v>2168.31</v>
      </c>
      <c r="J2056" s="2">
        <f t="shared" ref="J2056:J2119" si="326">AVERAGE(E2051:E2056)</f>
        <v>2257.4266666666667</v>
      </c>
      <c r="K2056" s="2">
        <f t="shared" si="317"/>
        <v>2349.6549999999997</v>
      </c>
      <c r="L2056" s="2">
        <f t="shared" si="318"/>
        <v>2477.7045833333336</v>
      </c>
      <c r="M2056" s="2">
        <f t="shared" si="319"/>
        <v>2490.9749999999999</v>
      </c>
      <c r="N2056" s="2">
        <f t="shared" si="324"/>
        <v>2439.4448611111111</v>
      </c>
      <c r="O2056" s="4" t="str">
        <f t="shared" si="325"/>
        <v>卖</v>
      </c>
      <c r="P2056" s="4" t="str">
        <f t="shared" si="321"/>
        <v/>
      </c>
      <c r="Q2056" s="3">
        <f>IF(O2055="买",E2056/E2055-1,0)-IF(P2056=1,计算结果!B$17,0)</f>
        <v>0</v>
      </c>
      <c r="R2056" s="2">
        <f t="shared" si="322"/>
        <v>5.399798796264057</v>
      </c>
      <c r="S2056" s="3">
        <f>1-R2056/MAX(R$2:R2056)</f>
        <v>0.16159300892144712</v>
      </c>
    </row>
    <row r="2057" spans="1:19" x14ac:dyDescent="0.15">
      <c r="A2057" s="1">
        <v>41452</v>
      </c>
      <c r="B2057">
        <v>2172.85</v>
      </c>
      <c r="C2057">
        <v>2200.21</v>
      </c>
      <c r="D2057">
        <v>2153.17</v>
      </c>
      <c r="E2057" s="2">
        <v>2160.7399999999998</v>
      </c>
      <c r="F2057" s="16">
        <v>62927081472</v>
      </c>
      <c r="G2057" s="3">
        <f t="shared" si="320"/>
        <v>-3.4866024074161617E-3</v>
      </c>
      <c r="H2057" s="3">
        <f>1-E2057/MAX(E$2:E2057)</f>
        <v>0.63235214047505617</v>
      </c>
      <c r="I2057" s="2">
        <f t="shared" si="323"/>
        <v>2164.8200000000002</v>
      </c>
      <c r="J2057" s="2">
        <f t="shared" si="326"/>
        <v>2217.4216666666666</v>
      </c>
      <c r="K2057" s="2">
        <f t="shared" si="317"/>
        <v>2319.0633333333335</v>
      </c>
      <c r="L2057" s="2">
        <f t="shared" si="318"/>
        <v>2458.7833333333333</v>
      </c>
      <c r="M2057" s="2">
        <f t="shared" si="319"/>
        <v>2484.6964583333333</v>
      </c>
      <c r="N2057" s="2">
        <f t="shared" si="324"/>
        <v>2420.8477083333332</v>
      </c>
      <c r="O2057" s="4" t="str">
        <f t="shared" si="325"/>
        <v>卖</v>
      </c>
      <c r="P2057" s="4" t="str">
        <f t="shared" si="321"/>
        <v/>
      </c>
      <c r="Q2057" s="3">
        <f>IF(O2056="买",E2057/E2056-1,0)-IF(P2057=1,计算结果!B$17,0)</f>
        <v>0</v>
      </c>
      <c r="R2057" s="2">
        <f t="shared" si="322"/>
        <v>5.399798796264057</v>
      </c>
      <c r="S2057" s="3">
        <f>1-R2057/MAX(R$2:R2057)</f>
        <v>0.16159300892144712</v>
      </c>
    </row>
    <row r="2058" spans="1:19" x14ac:dyDescent="0.15">
      <c r="A2058" s="1">
        <v>41453</v>
      </c>
      <c r="B2058">
        <v>2149.0300000000002</v>
      </c>
      <c r="C2058">
        <v>2227.46</v>
      </c>
      <c r="D2058">
        <v>2139.37</v>
      </c>
      <c r="E2058" s="2">
        <v>2200.64</v>
      </c>
      <c r="F2058" s="16">
        <v>64106049536</v>
      </c>
      <c r="G2058" s="3">
        <f t="shared" si="320"/>
        <v>1.8465895943056587E-2</v>
      </c>
      <c r="H2058" s="3">
        <f>1-E2058/MAX(E$2:E2058)</f>
        <v>0.62556319335738109</v>
      </c>
      <c r="I2058" s="2">
        <f t="shared" si="323"/>
        <v>2176.56</v>
      </c>
      <c r="J2058" s="2">
        <f t="shared" si="326"/>
        <v>2197.2833333333333</v>
      </c>
      <c r="K2058" s="2">
        <f t="shared" si="317"/>
        <v>2295.4366666666665</v>
      </c>
      <c r="L2058" s="2">
        <f t="shared" si="318"/>
        <v>2441.3920833333332</v>
      </c>
      <c r="M2058" s="2">
        <f t="shared" si="319"/>
        <v>2479.7760416666665</v>
      </c>
      <c r="N2058" s="2">
        <f t="shared" si="324"/>
        <v>2405.5349305555555</v>
      </c>
      <c r="O2058" s="4" t="str">
        <f t="shared" si="325"/>
        <v>卖</v>
      </c>
      <c r="P2058" s="4" t="str">
        <f t="shared" si="321"/>
        <v/>
      </c>
      <c r="Q2058" s="3">
        <f>IF(O2057="买",E2058/E2057-1,0)-IF(P2058=1,计算结果!B$17,0)</f>
        <v>0</v>
      </c>
      <c r="R2058" s="2">
        <f t="shared" si="322"/>
        <v>5.399798796264057</v>
      </c>
      <c r="S2058" s="3">
        <f>1-R2058/MAX(R$2:R2058)</f>
        <v>0.16159300892144712</v>
      </c>
    </row>
    <row r="2059" spans="1:19" x14ac:dyDescent="0.15">
      <c r="A2059" s="1">
        <v>41456</v>
      </c>
      <c r="B2059">
        <v>2187.09</v>
      </c>
      <c r="C2059">
        <v>2213.96</v>
      </c>
      <c r="D2059">
        <v>2166.35</v>
      </c>
      <c r="E2059" s="2">
        <v>2213.3200000000002</v>
      </c>
      <c r="F2059" s="16">
        <v>51874734080</v>
      </c>
      <c r="G2059" s="3">
        <f t="shared" si="320"/>
        <v>5.7619601570453316E-3</v>
      </c>
      <c r="H2059" s="3">
        <f>1-E2059/MAX(E$2:E2059)</f>
        <v>0.62340570339617507</v>
      </c>
      <c r="I2059" s="2">
        <f t="shared" si="323"/>
        <v>2191.5666666666662</v>
      </c>
      <c r="J2059" s="2">
        <f t="shared" si="326"/>
        <v>2179.938333333333</v>
      </c>
      <c r="K2059" s="2">
        <f t="shared" si="317"/>
        <v>2279.8850000000002</v>
      </c>
      <c r="L2059" s="2">
        <f t="shared" si="318"/>
        <v>2425.9949999999994</v>
      </c>
      <c r="M2059" s="2">
        <f t="shared" si="319"/>
        <v>2474.6454166666667</v>
      </c>
      <c r="N2059" s="2">
        <f t="shared" si="324"/>
        <v>2393.5084722222218</v>
      </c>
      <c r="O2059" s="4" t="str">
        <f t="shared" si="325"/>
        <v>卖</v>
      </c>
      <c r="P2059" s="4" t="str">
        <f t="shared" si="321"/>
        <v/>
      </c>
      <c r="Q2059" s="3">
        <f>IF(O2058="买",E2059/E2058-1,0)-IF(P2059=1,计算结果!B$17,0)</f>
        <v>0</v>
      </c>
      <c r="R2059" s="2">
        <f t="shared" si="322"/>
        <v>5.399798796264057</v>
      </c>
      <c r="S2059" s="3">
        <f>1-R2059/MAX(R$2:R2059)</f>
        <v>0.16159300892144712</v>
      </c>
    </row>
    <row r="2060" spans="1:19" x14ac:dyDescent="0.15">
      <c r="A2060" s="1">
        <v>41457</v>
      </c>
      <c r="B2060">
        <v>2211.8000000000002</v>
      </c>
      <c r="C2060">
        <v>2226.11</v>
      </c>
      <c r="D2060">
        <v>2191.8000000000002</v>
      </c>
      <c r="E2060" s="2">
        <v>2221.98</v>
      </c>
      <c r="F2060" s="16">
        <v>59632902144</v>
      </c>
      <c r="G2060" s="3">
        <f t="shared" si="320"/>
        <v>3.912674172735997E-3</v>
      </c>
      <c r="H2060" s="3">
        <f>1-E2060/MAX(E$2:E2060)</f>
        <v>0.6219322126182536</v>
      </c>
      <c r="I2060" s="2">
        <f t="shared" si="323"/>
        <v>2211.98</v>
      </c>
      <c r="J2060" s="2">
        <f t="shared" si="326"/>
        <v>2188.4</v>
      </c>
      <c r="K2060" s="2">
        <f t="shared" si="317"/>
        <v>2263.6524999999997</v>
      </c>
      <c r="L2060" s="2">
        <f t="shared" si="318"/>
        <v>2410.3595833333334</v>
      </c>
      <c r="M2060" s="2">
        <f t="shared" si="319"/>
        <v>2469.7185416666666</v>
      </c>
      <c r="N2060" s="2">
        <f t="shared" si="324"/>
        <v>2381.2435416666667</v>
      </c>
      <c r="O2060" s="4" t="str">
        <f t="shared" si="325"/>
        <v>卖</v>
      </c>
      <c r="P2060" s="4" t="str">
        <f t="shared" si="321"/>
        <v/>
      </c>
      <c r="Q2060" s="3">
        <f>IF(O2059="买",E2060/E2059-1,0)-IF(P2060=1,计算结果!B$17,0)</f>
        <v>0</v>
      </c>
      <c r="R2060" s="2">
        <f t="shared" si="322"/>
        <v>5.399798796264057</v>
      </c>
      <c r="S2060" s="3">
        <f>1-R2060/MAX(R$2:R2060)</f>
        <v>0.16159300892144712</v>
      </c>
    </row>
    <row r="2061" spans="1:19" x14ac:dyDescent="0.15">
      <c r="A2061" s="1">
        <v>41458</v>
      </c>
      <c r="B2061">
        <v>2211.04</v>
      </c>
      <c r="C2061">
        <v>2211.04</v>
      </c>
      <c r="D2061">
        <v>2169.14</v>
      </c>
      <c r="E2061" s="2">
        <v>2203.83</v>
      </c>
      <c r="F2061" s="16">
        <v>59536760832</v>
      </c>
      <c r="G2061" s="3">
        <f t="shared" si="320"/>
        <v>-8.168390354548638E-3</v>
      </c>
      <c r="H2061" s="3">
        <f>1-E2061/MAX(E$2:E2061)</f>
        <v>0.62502041788606821</v>
      </c>
      <c r="I2061" s="2">
        <f t="shared" si="323"/>
        <v>2213.0433333333335</v>
      </c>
      <c r="J2061" s="2">
        <f t="shared" si="326"/>
        <v>2194.8016666666667</v>
      </c>
      <c r="K2061" s="2">
        <f t="shared" si="317"/>
        <v>2246.9850000000001</v>
      </c>
      <c r="L2061" s="2">
        <f t="shared" si="318"/>
        <v>2393.8695833333336</v>
      </c>
      <c r="M2061" s="2">
        <f t="shared" si="319"/>
        <v>2464.2806250000003</v>
      </c>
      <c r="N2061" s="2">
        <f t="shared" si="324"/>
        <v>2368.3784027777779</v>
      </c>
      <c r="O2061" s="4" t="str">
        <f t="shared" si="325"/>
        <v>卖</v>
      </c>
      <c r="P2061" s="4" t="str">
        <f t="shared" si="321"/>
        <v/>
      </c>
      <c r="Q2061" s="3">
        <f>IF(O2060="买",E2061/E2060-1,0)-IF(P2061=1,计算结果!B$17,0)</f>
        <v>0</v>
      </c>
      <c r="R2061" s="2">
        <f t="shared" si="322"/>
        <v>5.399798796264057</v>
      </c>
      <c r="S2061" s="3">
        <f>1-R2061/MAX(R$2:R2061)</f>
        <v>0.16159300892144712</v>
      </c>
    </row>
    <row r="2062" spans="1:19" x14ac:dyDescent="0.15">
      <c r="A2062" s="1">
        <v>41459</v>
      </c>
      <c r="B2062">
        <v>2187.1799999999998</v>
      </c>
      <c r="C2062">
        <v>2245.91</v>
      </c>
      <c r="D2062">
        <v>2176.08</v>
      </c>
      <c r="E2062" s="2">
        <v>2221.98</v>
      </c>
      <c r="F2062" s="16">
        <v>67189379072</v>
      </c>
      <c r="G2062" s="3">
        <f t="shared" si="320"/>
        <v>8.2356624603532325E-3</v>
      </c>
      <c r="H2062" s="3">
        <f>1-E2062/MAX(E$2:E2062)</f>
        <v>0.6219322126182536</v>
      </c>
      <c r="I2062" s="2">
        <f t="shared" si="323"/>
        <v>2215.9299999999998</v>
      </c>
      <c r="J2062" s="2">
        <f t="shared" si="326"/>
        <v>2203.748333333333</v>
      </c>
      <c r="K2062" s="2">
        <f t="shared" ref="K2062:K2125" si="327">AVERAGE(E2051:E2062)</f>
        <v>2230.5875000000001</v>
      </c>
      <c r="L2062" s="2">
        <f t="shared" si="318"/>
        <v>2376.2704166666667</v>
      </c>
      <c r="M2062" s="2">
        <f t="shared" si="319"/>
        <v>2457.7837500000001</v>
      </c>
      <c r="N2062" s="2">
        <f t="shared" si="324"/>
        <v>2354.8805555555555</v>
      </c>
      <c r="O2062" s="4" t="str">
        <f t="shared" si="325"/>
        <v>卖</v>
      </c>
      <c r="P2062" s="4" t="str">
        <f t="shared" si="321"/>
        <v/>
      </c>
      <c r="Q2062" s="3">
        <f>IF(O2061="买",E2062/E2061-1,0)-IF(P2062=1,计算结果!B$17,0)</f>
        <v>0</v>
      </c>
      <c r="R2062" s="2">
        <f t="shared" si="322"/>
        <v>5.399798796264057</v>
      </c>
      <c r="S2062" s="3">
        <f>1-R2062/MAX(R$2:R2062)</f>
        <v>0.16159300892144712</v>
      </c>
    </row>
    <row r="2063" spans="1:19" x14ac:dyDescent="0.15">
      <c r="A2063" s="1">
        <v>41460</v>
      </c>
      <c r="B2063">
        <v>2227.35</v>
      </c>
      <c r="C2063">
        <v>2252.0300000000002</v>
      </c>
      <c r="D2063">
        <v>2225.0500000000002</v>
      </c>
      <c r="E2063" s="2">
        <v>2226.85</v>
      </c>
      <c r="F2063" s="16">
        <v>58424401920</v>
      </c>
      <c r="G2063" s="3">
        <f t="shared" si="320"/>
        <v>2.1917388995400522E-3</v>
      </c>
      <c r="H2063" s="3">
        <f>1-E2063/MAX(E$2:E2063)</f>
        <v>0.62110358674198596</v>
      </c>
      <c r="I2063" s="2">
        <f t="shared" si="323"/>
        <v>2217.5533333333333</v>
      </c>
      <c r="J2063" s="2">
        <f t="shared" si="326"/>
        <v>2214.7666666666669</v>
      </c>
      <c r="K2063" s="2">
        <f t="shared" si="327"/>
        <v>2216.0941666666668</v>
      </c>
      <c r="L2063" s="2">
        <f t="shared" si="318"/>
        <v>2358.9491666666668</v>
      </c>
      <c r="M2063" s="2">
        <f t="shared" si="319"/>
        <v>2451.4541666666669</v>
      </c>
      <c r="N2063" s="2">
        <f t="shared" si="324"/>
        <v>2342.165833333333</v>
      </c>
      <c r="O2063" s="4" t="str">
        <f t="shared" si="325"/>
        <v>卖</v>
      </c>
      <c r="P2063" s="4" t="str">
        <f t="shared" si="321"/>
        <v/>
      </c>
      <c r="Q2063" s="3">
        <f>IF(O2062="买",E2063/E2062-1,0)-IF(P2063=1,计算结果!B$17,0)</f>
        <v>0</v>
      </c>
      <c r="R2063" s="2">
        <f t="shared" si="322"/>
        <v>5.399798796264057</v>
      </c>
      <c r="S2063" s="3">
        <f>1-R2063/MAX(R$2:R2063)</f>
        <v>0.16159300892144712</v>
      </c>
    </row>
    <row r="2064" spans="1:19" x14ac:dyDescent="0.15">
      <c r="A2064" s="1">
        <v>41463</v>
      </c>
      <c r="B2064">
        <v>2194.42</v>
      </c>
      <c r="C2064">
        <v>2205.21</v>
      </c>
      <c r="D2064">
        <v>2162.19</v>
      </c>
      <c r="E2064" s="2">
        <v>2163.62</v>
      </c>
      <c r="F2064" s="16">
        <v>49288253440</v>
      </c>
      <c r="G2064" s="3">
        <f t="shared" si="320"/>
        <v>-2.8394368727125752E-2</v>
      </c>
      <c r="H2064" s="3">
        <f>1-E2064/MAX(E$2:E2064)</f>
        <v>0.63186211120941949</v>
      </c>
      <c r="I2064" s="2">
        <f t="shared" si="323"/>
        <v>2204.15</v>
      </c>
      <c r="J2064" s="2">
        <f t="shared" si="326"/>
        <v>2208.5966666666668</v>
      </c>
      <c r="K2064" s="2">
        <f t="shared" si="327"/>
        <v>2202.94</v>
      </c>
      <c r="L2064" s="2">
        <f t="shared" si="318"/>
        <v>2339.336666666667</v>
      </c>
      <c r="M2064" s="2">
        <f t="shared" si="319"/>
        <v>2445.4989583333336</v>
      </c>
      <c r="N2064" s="2">
        <f t="shared" si="324"/>
        <v>2329.2585416666666</v>
      </c>
      <c r="O2064" s="4" t="str">
        <f t="shared" si="325"/>
        <v>卖</v>
      </c>
      <c r="P2064" s="4" t="str">
        <f t="shared" si="321"/>
        <v/>
      </c>
      <c r="Q2064" s="3">
        <f>IF(O2063="买",E2064/E2063-1,0)-IF(P2064=1,计算结果!B$17,0)</f>
        <v>0</v>
      </c>
      <c r="R2064" s="2">
        <f t="shared" si="322"/>
        <v>5.399798796264057</v>
      </c>
      <c r="S2064" s="3">
        <f>1-R2064/MAX(R$2:R2064)</f>
        <v>0.16159300892144712</v>
      </c>
    </row>
    <row r="2065" spans="1:19" x14ac:dyDescent="0.15">
      <c r="A2065" s="1">
        <v>41464</v>
      </c>
      <c r="B2065">
        <v>2160.6999999999998</v>
      </c>
      <c r="C2065">
        <v>2174.79</v>
      </c>
      <c r="D2065">
        <v>2149.79</v>
      </c>
      <c r="E2065" s="2">
        <v>2162.67</v>
      </c>
      <c r="F2065" s="16">
        <v>37246189568</v>
      </c>
      <c r="G2065" s="3">
        <f t="shared" si="320"/>
        <v>-4.3907895101724659E-4</v>
      </c>
      <c r="H2065" s="3">
        <f>1-E2065/MAX(E$2:E2065)</f>
        <v>0.63202375280745926</v>
      </c>
      <c r="I2065" s="2">
        <f t="shared" si="323"/>
        <v>2184.3799999999997</v>
      </c>
      <c r="J2065" s="2">
        <f t="shared" si="326"/>
        <v>2200.1549999999997</v>
      </c>
      <c r="K2065" s="2">
        <f t="shared" si="327"/>
        <v>2190.0466666666666</v>
      </c>
      <c r="L2065" s="2">
        <f t="shared" si="318"/>
        <v>2320.8466666666668</v>
      </c>
      <c r="M2065" s="2">
        <f t="shared" si="319"/>
        <v>2438.563333333334</v>
      </c>
      <c r="N2065" s="2">
        <f t="shared" si="324"/>
        <v>2316.4855555555555</v>
      </c>
      <c r="O2065" s="4" t="str">
        <f t="shared" si="325"/>
        <v>卖</v>
      </c>
      <c r="P2065" s="4" t="str">
        <f t="shared" si="321"/>
        <v/>
      </c>
      <c r="Q2065" s="3">
        <f>IF(O2064="买",E2065/E2064-1,0)-IF(P2065=1,计算结果!B$17,0)</f>
        <v>0</v>
      </c>
      <c r="R2065" s="2">
        <f t="shared" si="322"/>
        <v>5.399798796264057</v>
      </c>
      <c r="S2065" s="3">
        <f>1-R2065/MAX(R$2:R2065)</f>
        <v>0.16159300892144712</v>
      </c>
    </row>
    <row r="2066" spans="1:19" x14ac:dyDescent="0.15">
      <c r="A2066" s="1">
        <v>41465</v>
      </c>
      <c r="B2066">
        <v>2163.1</v>
      </c>
      <c r="C2066">
        <v>2224.14</v>
      </c>
      <c r="D2066">
        <v>2157.4699999999998</v>
      </c>
      <c r="E2066" s="2">
        <v>2224.0700000000002</v>
      </c>
      <c r="F2066" s="16">
        <v>54373756928</v>
      </c>
      <c r="G2066" s="3">
        <f t="shared" si="320"/>
        <v>2.8390831703403618E-2</v>
      </c>
      <c r="H2066" s="3">
        <f>1-E2066/MAX(E$2:E2066)</f>
        <v>0.62157660110256585</v>
      </c>
      <c r="I2066" s="2">
        <f t="shared" si="323"/>
        <v>2183.4533333333334</v>
      </c>
      <c r="J2066" s="2">
        <f t="shared" si="326"/>
        <v>2200.5033333333331</v>
      </c>
      <c r="K2066" s="2">
        <f t="shared" si="327"/>
        <v>2194.4516666666664</v>
      </c>
      <c r="L2066" s="2">
        <f t="shared" si="318"/>
        <v>2305.0737500000005</v>
      </c>
      <c r="M2066" s="2">
        <f t="shared" si="319"/>
        <v>2433.4839583333337</v>
      </c>
      <c r="N2066" s="2">
        <f t="shared" si="324"/>
        <v>2311.0031250000006</v>
      </c>
      <c r="O2066" s="4" t="str">
        <f t="shared" si="325"/>
        <v>卖</v>
      </c>
      <c r="P2066" s="4" t="str">
        <f t="shared" si="321"/>
        <v/>
      </c>
      <c r="Q2066" s="3">
        <f>IF(O2065="买",E2066/E2065-1,0)-IF(P2066=1,计算结果!B$17,0)</f>
        <v>0</v>
      </c>
      <c r="R2066" s="2">
        <f t="shared" si="322"/>
        <v>5.399798796264057</v>
      </c>
      <c r="S2066" s="3">
        <f>1-R2066/MAX(R$2:R2066)</f>
        <v>0.16159300892144712</v>
      </c>
    </row>
    <row r="2067" spans="1:19" x14ac:dyDescent="0.15">
      <c r="A2067" s="1">
        <v>41466</v>
      </c>
      <c r="B2067">
        <v>2232.16</v>
      </c>
      <c r="C2067">
        <v>2351.2199999999998</v>
      </c>
      <c r="D2067">
        <v>2232.16</v>
      </c>
      <c r="E2067" s="2">
        <v>2326.69</v>
      </c>
      <c r="F2067" s="16">
        <v>111329812480</v>
      </c>
      <c r="G2067" s="3">
        <f t="shared" si="320"/>
        <v>4.6140634062776797E-2</v>
      </c>
      <c r="H2067" s="3">
        <f>1-E2067/MAX(E$2:E2067)</f>
        <v>0.60411590553324712</v>
      </c>
      <c r="I2067" s="2">
        <f t="shared" si="323"/>
        <v>2237.81</v>
      </c>
      <c r="J2067" s="2">
        <f t="shared" si="326"/>
        <v>2220.98</v>
      </c>
      <c r="K2067" s="2">
        <f t="shared" si="327"/>
        <v>2207.8908333333334</v>
      </c>
      <c r="L2067" s="2">
        <f t="shared" si="318"/>
        <v>2295.1162500000005</v>
      </c>
      <c r="M2067" s="2">
        <f t="shared" si="319"/>
        <v>2430.9710416666671</v>
      </c>
      <c r="N2067" s="2">
        <f t="shared" si="324"/>
        <v>2311.3260416666672</v>
      </c>
      <c r="O2067" s="4" t="str">
        <f t="shared" si="325"/>
        <v>买</v>
      </c>
      <c r="P2067" s="4">
        <f t="shared" si="321"/>
        <v>1</v>
      </c>
      <c r="Q2067" s="3">
        <f>IF(O2066="买",E2067/E2066-1,0)-IF(P2067=1,计算结果!B$17,0)</f>
        <v>0</v>
      </c>
      <c r="R2067" s="2">
        <f t="shared" si="322"/>
        <v>5.399798796264057</v>
      </c>
      <c r="S2067" s="3">
        <f>1-R2067/MAX(R$2:R2067)</f>
        <v>0.16159300892144712</v>
      </c>
    </row>
    <row r="2068" spans="1:19" x14ac:dyDescent="0.15">
      <c r="A2068" s="1">
        <v>41467</v>
      </c>
      <c r="B2068">
        <v>2319.02</v>
      </c>
      <c r="C2068">
        <v>2331.9899999999998</v>
      </c>
      <c r="D2068">
        <v>2274.0700000000002</v>
      </c>
      <c r="E2068" s="2">
        <v>2275.37</v>
      </c>
      <c r="F2068" s="16">
        <v>82064556032</v>
      </c>
      <c r="G2068" s="3">
        <f t="shared" si="320"/>
        <v>-2.2057085387395925E-2</v>
      </c>
      <c r="H2068" s="3">
        <f>1-E2068/MAX(E$2:E2068)</f>
        <v>0.61284795480841225</v>
      </c>
      <c r="I2068" s="2">
        <f t="shared" si="323"/>
        <v>2275.3766666666666</v>
      </c>
      <c r="J2068" s="2">
        <f t="shared" si="326"/>
        <v>2229.8783333333336</v>
      </c>
      <c r="K2068" s="2">
        <f t="shared" si="327"/>
        <v>2216.813333333333</v>
      </c>
      <c r="L2068" s="2">
        <f t="shared" si="318"/>
        <v>2283.2341666666671</v>
      </c>
      <c r="M2068" s="2">
        <f t="shared" si="319"/>
        <v>2427.3404166666674</v>
      </c>
      <c r="N2068" s="2">
        <f t="shared" si="324"/>
        <v>2309.1293055555561</v>
      </c>
      <c r="O2068" s="4" t="str">
        <f t="shared" si="325"/>
        <v>卖</v>
      </c>
      <c r="P2068" s="4">
        <f t="shared" si="321"/>
        <v>1</v>
      </c>
      <c r="Q2068" s="3">
        <f>IF(O2067="买",E2068/E2067-1,0)-IF(P2068=1,计算结果!B$17,0)</f>
        <v>-2.2057085387395925E-2</v>
      </c>
      <c r="R2068" s="2">
        <f t="shared" si="322"/>
        <v>5.2806949731401032</v>
      </c>
      <c r="S2068" s="3">
        <f>1-R2068/MAX(R$2:R2068)</f>
        <v>0.18008582351305646</v>
      </c>
    </row>
    <row r="2069" spans="1:19" x14ac:dyDescent="0.15">
      <c r="A2069" s="1">
        <v>41470</v>
      </c>
      <c r="B2069">
        <v>2289.7600000000002</v>
      </c>
      <c r="C2069">
        <v>2336.04</v>
      </c>
      <c r="D2069">
        <v>2274.67</v>
      </c>
      <c r="E2069" s="2">
        <v>2307.3000000000002</v>
      </c>
      <c r="F2069" s="16">
        <v>71796187136</v>
      </c>
      <c r="G2069" s="3">
        <f t="shared" si="320"/>
        <v>1.403288256415447E-2</v>
      </c>
      <c r="H2069" s="3">
        <f>1-E2069/MAX(E$2:E2069)</f>
        <v>0.60741509562376639</v>
      </c>
      <c r="I2069" s="2">
        <f t="shared" si="323"/>
        <v>2303.12</v>
      </c>
      <c r="J2069" s="2">
        <f t="shared" si="326"/>
        <v>2243.2866666666669</v>
      </c>
      <c r="K2069" s="2">
        <f t="shared" si="327"/>
        <v>2229.0266666666662</v>
      </c>
      <c r="L2069" s="2">
        <f t="shared" si="318"/>
        <v>2274.0450000000005</v>
      </c>
      <c r="M2069" s="2">
        <f t="shared" si="319"/>
        <v>2423.4735416666672</v>
      </c>
      <c r="N2069" s="2">
        <f t="shared" si="324"/>
        <v>2308.8484027777781</v>
      </c>
      <c r="O2069" s="4" t="str">
        <f t="shared" si="325"/>
        <v>卖</v>
      </c>
      <c r="P2069" s="4" t="str">
        <f t="shared" si="321"/>
        <v/>
      </c>
      <c r="Q2069" s="3">
        <f>IF(O2068="买",E2069/E2068-1,0)-IF(P2069=1,计算结果!B$17,0)</f>
        <v>0</v>
      </c>
      <c r="R2069" s="2">
        <f t="shared" si="322"/>
        <v>5.2806949731401032</v>
      </c>
      <c r="S2069" s="3">
        <f>1-R2069/MAX(R$2:R2069)</f>
        <v>0.18008582351305646</v>
      </c>
    </row>
    <row r="2070" spans="1:19" x14ac:dyDescent="0.15">
      <c r="A2070" s="1">
        <v>41471</v>
      </c>
      <c r="B2070">
        <v>2300.83</v>
      </c>
      <c r="C2070">
        <v>2317.85</v>
      </c>
      <c r="D2070">
        <v>2281.94</v>
      </c>
      <c r="E2070" s="2">
        <v>2317.85</v>
      </c>
      <c r="F2070" s="16">
        <v>62085632000</v>
      </c>
      <c r="G2070" s="3">
        <f t="shared" si="320"/>
        <v>4.5724439821435148E-3</v>
      </c>
      <c r="H2070" s="3">
        <f>1-E2070/MAX(E$2:E2070)</f>
        <v>0.60562002314027086</v>
      </c>
      <c r="I2070" s="2">
        <f t="shared" si="323"/>
        <v>2300.1733333333336</v>
      </c>
      <c r="J2070" s="2">
        <f t="shared" si="326"/>
        <v>2268.9916666666663</v>
      </c>
      <c r="K2070" s="2">
        <f t="shared" si="327"/>
        <v>2238.7941666666666</v>
      </c>
      <c r="L2070" s="2">
        <f t="shared" si="318"/>
        <v>2267.115416666667</v>
      </c>
      <c r="M2070" s="2">
        <f t="shared" si="319"/>
        <v>2419.1375000000007</v>
      </c>
      <c r="N2070" s="2">
        <f t="shared" si="324"/>
        <v>2308.3490277777782</v>
      </c>
      <c r="O2070" s="4" t="str">
        <f t="shared" si="325"/>
        <v>买</v>
      </c>
      <c r="P2070" s="4">
        <f t="shared" si="321"/>
        <v>1</v>
      </c>
      <c r="Q2070" s="3">
        <f>IF(O2069="买",E2070/E2069-1,0)-IF(P2070=1,计算结果!B$17,0)</f>
        <v>0</v>
      </c>
      <c r="R2070" s="2">
        <f t="shared" si="322"/>
        <v>5.2806949731401032</v>
      </c>
      <c r="S2070" s="3">
        <f>1-R2070/MAX(R$2:R2070)</f>
        <v>0.18008582351305646</v>
      </c>
    </row>
    <row r="2071" spans="1:19" x14ac:dyDescent="0.15">
      <c r="A2071" s="1">
        <v>41472</v>
      </c>
      <c r="B2071">
        <v>2311.44</v>
      </c>
      <c r="C2071">
        <v>2326.92</v>
      </c>
      <c r="D2071">
        <v>2281.61</v>
      </c>
      <c r="E2071" s="2">
        <v>2282.84</v>
      </c>
      <c r="F2071" s="16">
        <v>63229063168</v>
      </c>
      <c r="G2071" s="3">
        <f t="shared" si="320"/>
        <v>-1.5104514959984328E-2</v>
      </c>
      <c r="H2071" s="3">
        <f>1-E2071/MAX(E$2:E2071)</f>
        <v>0.61157694140066687</v>
      </c>
      <c r="I2071" s="2">
        <f t="shared" si="323"/>
        <v>2302.6633333333334</v>
      </c>
      <c r="J2071" s="2">
        <f t="shared" si="326"/>
        <v>2289.02</v>
      </c>
      <c r="K2071" s="2">
        <f t="shared" si="327"/>
        <v>2244.5874999999996</v>
      </c>
      <c r="L2071" s="2">
        <f t="shared" si="318"/>
        <v>2262.2362500000004</v>
      </c>
      <c r="M2071" s="2">
        <f t="shared" si="319"/>
        <v>2413.9895833333339</v>
      </c>
      <c r="N2071" s="2">
        <f t="shared" si="324"/>
        <v>2306.9377777777777</v>
      </c>
      <c r="O2071" s="4" t="str">
        <f t="shared" si="325"/>
        <v>卖</v>
      </c>
      <c r="P2071" s="4">
        <f t="shared" si="321"/>
        <v>1</v>
      </c>
      <c r="Q2071" s="3">
        <f>IF(O2070="买",E2071/E2070-1,0)-IF(P2071=1,计算结果!B$17,0)</f>
        <v>-1.5104514959984328E-2</v>
      </c>
      <c r="R2071" s="2">
        <f t="shared" si="322"/>
        <v>5.2009326369191946</v>
      </c>
      <c r="S2071" s="3">
        <f>1-R2071/MAX(R$2:R2071)</f>
        <v>0.19247022945770675</v>
      </c>
    </row>
    <row r="2072" spans="1:19" x14ac:dyDescent="0.15">
      <c r="A2072" s="1">
        <v>41473</v>
      </c>
      <c r="B2072">
        <v>2272.9499999999998</v>
      </c>
      <c r="C2072">
        <v>2282.4299999999998</v>
      </c>
      <c r="D2072">
        <v>2241.9299999999998</v>
      </c>
      <c r="E2072" s="2">
        <v>2245.33</v>
      </c>
      <c r="F2072" s="16">
        <v>51937234944</v>
      </c>
      <c r="G2072" s="3">
        <f t="shared" si="320"/>
        <v>-1.6431287343834922E-2</v>
      </c>
      <c r="H2072" s="3">
        <f>1-E2072/MAX(E$2:E2072)</f>
        <v>0.61795923228748384</v>
      </c>
      <c r="I2072" s="2">
        <f t="shared" si="323"/>
        <v>2282.0066666666667</v>
      </c>
      <c r="J2072" s="2">
        <f t="shared" si="326"/>
        <v>2292.563333333333</v>
      </c>
      <c r="K2072" s="2">
        <f t="shared" si="327"/>
        <v>2246.5333333333328</v>
      </c>
      <c r="L2072" s="2">
        <f t="shared" si="318"/>
        <v>2255.092916666667</v>
      </c>
      <c r="M2072" s="2">
        <f t="shared" si="319"/>
        <v>2407.7922916666671</v>
      </c>
      <c r="N2072" s="2">
        <f t="shared" si="324"/>
        <v>2303.1395138888888</v>
      </c>
      <c r="O2072" s="4" t="str">
        <f t="shared" si="325"/>
        <v>卖</v>
      </c>
      <c r="P2072" s="4" t="str">
        <f t="shared" si="321"/>
        <v/>
      </c>
      <c r="Q2072" s="3">
        <f>IF(O2071="买",E2072/E2071-1,0)-IF(P2072=1,计算结果!B$17,0)</f>
        <v>0</v>
      </c>
      <c r="R2072" s="2">
        <f t="shared" si="322"/>
        <v>5.2009326369191946</v>
      </c>
      <c r="S2072" s="3">
        <f>1-R2072/MAX(R$2:R2072)</f>
        <v>0.19247022945770675</v>
      </c>
    </row>
    <row r="2073" spans="1:19" x14ac:dyDescent="0.15">
      <c r="A2073" s="1">
        <v>41474</v>
      </c>
      <c r="B2073">
        <v>2248.13</v>
      </c>
      <c r="C2073">
        <v>2257.92</v>
      </c>
      <c r="D2073">
        <v>2188.75</v>
      </c>
      <c r="E2073" s="2">
        <v>2190.48</v>
      </c>
      <c r="F2073" s="16">
        <v>66179072000</v>
      </c>
      <c r="G2073" s="3">
        <f t="shared" si="320"/>
        <v>-2.4428480446081369E-2</v>
      </c>
      <c r="H2073" s="3">
        <f>1-E2073/MAX(E$2:E2073)</f>
        <v>0.62729190771115495</v>
      </c>
      <c r="I2073" s="2">
        <f t="shared" si="323"/>
        <v>2239.5499999999997</v>
      </c>
      <c r="J2073" s="2">
        <f t="shared" si="326"/>
        <v>2269.8616666666667</v>
      </c>
      <c r="K2073" s="2">
        <f t="shared" si="327"/>
        <v>2245.4208333333331</v>
      </c>
      <c r="L2073" s="2">
        <f t="shared" si="318"/>
        <v>2246.2029166666666</v>
      </c>
      <c r="M2073" s="2">
        <f t="shared" si="319"/>
        <v>2400.7650000000008</v>
      </c>
      <c r="N2073" s="2">
        <f t="shared" si="324"/>
        <v>2297.4629166666668</v>
      </c>
      <c r="O2073" s="4" t="str">
        <f t="shared" si="325"/>
        <v>卖</v>
      </c>
      <c r="P2073" s="4" t="str">
        <f t="shared" si="321"/>
        <v/>
      </c>
      <c r="Q2073" s="3">
        <f>IF(O2072="买",E2073/E2072-1,0)-IF(P2073=1,计算结果!B$17,0)</f>
        <v>0</v>
      </c>
      <c r="R2073" s="2">
        <f t="shared" si="322"/>
        <v>5.2009326369191946</v>
      </c>
      <c r="S2073" s="3">
        <f>1-R2073/MAX(R$2:R2073)</f>
        <v>0.19247022945770675</v>
      </c>
    </row>
    <row r="2074" spans="1:19" x14ac:dyDescent="0.15">
      <c r="A2074" s="1">
        <v>41477</v>
      </c>
      <c r="B2074">
        <v>2170.09</v>
      </c>
      <c r="C2074">
        <v>2203.06</v>
      </c>
      <c r="D2074">
        <v>2159.81</v>
      </c>
      <c r="E2074" s="2">
        <v>2202.19</v>
      </c>
      <c r="F2074" s="16">
        <v>48872947712</v>
      </c>
      <c r="G2074" s="3">
        <f t="shared" si="320"/>
        <v>5.345860268069158E-3</v>
      </c>
      <c r="H2074" s="3">
        <f>1-E2074/MAX(E$2:E2074)</f>
        <v>0.62529946232900024</v>
      </c>
      <c r="I2074" s="2">
        <f t="shared" si="323"/>
        <v>2212.6666666666665</v>
      </c>
      <c r="J2074" s="2">
        <f t="shared" si="326"/>
        <v>2257.665</v>
      </c>
      <c r="K2074" s="2">
        <f t="shared" si="327"/>
        <v>2243.7716666666661</v>
      </c>
      <c r="L2074" s="2">
        <f t="shared" ref="L2074:L2137" si="328">AVERAGE(E2051:E2074)</f>
        <v>2237.1795833333335</v>
      </c>
      <c r="M2074" s="2">
        <f t="shared" si="319"/>
        <v>2393.7097916666671</v>
      </c>
      <c r="N2074" s="2">
        <f t="shared" si="324"/>
        <v>2291.5536805555557</v>
      </c>
      <c r="O2074" s="4" t="str">
        <f t="shared" si="325"/>
        <v>卖</v>
      </c>
      <c r="P2074" s="4" t="str">
        <f t="shared" si="321"/>
        <v/>
      </c>
      <c r="Q2074" s="3">
        <f>IF(O2073="买",E2074/E2073-1,0)-IF(P2074=1,计算结果!B$17,0)</f>
        <v>0</v>
      </c>
      <c r="R2074" s="2">
        <f t="shared" si="322"/>
        <v>5.2009326369191946</v>
      </c>
      <c r="S2074" s="3">
        <f>1-R2074/MAX(R$2:R2074)</f>
        <v>0.19247022945770675</v>
      </c>
    </row>
    <row r="2075" spans="1:19" x14ac:dyDescent="0.15">
      <c r="A2075" s="1">
        <v>41478</v>
      </c>
      <c r="B2075">
        <v>2211.59</v>
      </c>
      <c r="C2075">
        <v>2276.7399999999998</v>
      </c>
      <c r="D2075">
        <v>2206.7600000000002</v>
      </c>
      <c r="E2075" s="2">
        <v>2265.85</v>
      </c>
      <c r="F2075" s="16">
        <v>69255421952</v>
      </c>
      <c r="G2075" s="3">
        <f t="shared" si="320"/>
        <v>2.890758744704125E-2</v>
      </c>
      <c r="H2075" s="3">
        <f>1-E2075/MAX(E$2:E2075)</f>
        <v>0.61446777376982231</v>
      </c>
      <c r="I2075" s="2">
        <f t="shared" si="323"/>
        <v>2219.5066666666667</v>
      </c>
      <c r="J2075" s="2">
        <f t="shared" si="326"/>
        <v>2250.7566666666667</v>
      </c>
      <c r="K2075" s="2">
        <f t="shared" si="327"/>
        <v>2247.021666666667</v>
      </c>
      <c r="L2075" s="2">
        <f t="shared" si="328"/>
        <v>2231.5579166666671</v>
      </c>
      <c r="M2075" s="2">
        <f t="shared" si="319"/>
        <v>2388.1906250000006</v>
      </c>
      <c r="N2075" s="2">
        <f t="shared" si="324"/>
        <v>2288.9234027777784</v>
      </c>
      <c r="O2075" s="4" t="str">
        <f t="shared" si="325"/>
        <v>卖</v>
      </c>
      <c r="P2075" s="4" t="str">
        <f t="shared" si="321"/>
        <v/>
      </c>
      <c r="Q2075" s="3">
        <f>IF(O2074="买",E2075/E2074-1,0)-IF(P2075=1,计算结果!B$17,0)</f>
        <v>0</v>
      </c>
      <c r="R2075" s="2">
        <f t="shared" si="322"/>
        <v>5.2009326369191946</v>
      </c>
      <c r="S2075" s="3">
        <f>1-R2075/MAX(R$2:R2075)</f>
        <v>0.19247022945770675</v>
      </c>
    </row>
    <row r="2076" spans="1:19" x14ac:dyDescent="0.15">
      <c r="A2076" s="1">
        <v>41479</v>
      </c>
      <c r="B2076">
        <v>2253.38</v>
      </c>
      <c r="C2076">
        <v>2265.58</v>
      </c>
      <c r="D2076">
        <v>2217.19</v>
      </c>
      <c r="E2076" s="2">
        <v>2249.15</v>
      </c>
      <c r="F2076" s="16">
        <v>69279825920</v>
      </c>
      <c r="G2076" s="3">
        <f t="shared" si="320"/>
        <v>-7.3703025354722174E-3</v>
      </c>
      <c r="H2076" s="3">
        <f>1-E2076/MAX(E$2:E2076)</f>
        <v>0.61730926291431287</v>
      </c>
      <c r="I2076" s="2">
        <f t="shared" si="323"/>
        <v>2239.0633333333335</v>
      </c>
      <c r="J2076" s="2">
        <f t="shared" si="326"/>
        <v>2239.3066666666668</v>
      </c>
      <c r="K2076" s="2">
        <f t="shared" si="327"/>
        <v>2254.1491666666666</v>
      </c>
      <c r="L2076" s="2">
        <f t="shared" si="328"/>
        <v>2228.5445833333338</v>
      </c>
      <c r="M2076" s="2">
        <f t="shared" si="319"/>
        <v>2383.1033333333339</v>
      </c>
      <c r="N2076" s="2">
        <f t="shared" si="324"/>
        <v>2288.5990277777782</v>
      </c>
      <c r="O2076" s="4" t="str">
        <f t="shared" si="325"/>
        <v>卖</v>
      </c>
      <c r="P2076" s="4" t="str">
        <f t="shared" si="321"/>
        <v/>
      </c>
      <c r="Q2076" s="3">
        <f>IF(O2075="买",E2076/E2075-1,0)-IF(P2076=1,计算结果!B$17,0)</f>
        <v>0</v>
      </c>
      <c r="R2076" s="2">
        <f t="shared" si="322"/>
        <v>5.2009326369191946</v>
      </c>
      <c r="S2076" s="3">
        <f>1-R2076/MAX(R$2:R2076)</f>
        <v>0.19247022945770675</v>
      </c>
    </row>
    <row r="2077" spans="1:19" x14ac:dyDescent="0.15">
      <c r="A2077" s="1">
        <v>41480</v>
      </c>
      <c r="B2077">
        <v>2255.2199999999998</v>
      </c>
      <c r="C2077">
        <v>2268.84</v>
      </c>
      <c r="D2077">
        <v>2227.85</v>
      </c>
      <c r="E2077" s="2">
        <v>2237.6799999999998</v>
      </c>
      <c r="F2077" s="16">
        <v>60558364672</v>
      </c>
      <c r="G2077" s="3">
        <f t="shared" si="320"/>
        <v>-5.0997043327480895E-3</v>
      </c>
      <c r="H2077" s="3">
        <f>1-E2077/MAX(E$2:E2077)</f>
        <v>0.61926087252433137</v>
      </c>
      <c r="I2077" s="2">
        <f t="shared" si="323"/>
        <v>2250.8933333333334</v>
      </c>
      <c r="J2077" s="2">
        <f t="shared" si="326"/>
        <v>2231.7800000000002</v>
      </c>
      <c r="K2077" s="2">
        <f t="shared" si="327"/>
        <v>2260.4</v>
      </c>
      <c r="L2077" s="2">
        <f t="shared" si="328"/>
        <v>2225.2233333333334</v>
      </c>
      <c r="M2077" s="2">
        <f t="shared" si="319"/>
        <v>2377.4939583333339</v>
      </c>
      <c r="N2077" s="2">
        <f t="shared" si="324"/>
        <v>2287.7057638888891</v>
      </c>
      <c r="O2077" s="4" t="str">
        <f t="shared" si="325"/>
        <v>卖</v>
      </c>
      <c r="P2077" s="4" t="str">
        <f t="shared" si="321"/>
        <v/>
      </c>
      <c r="Q2077" s="3">
        <f>IF(O2076="买",E2077/E2076-1,0)-IF(P2077=1,计算结果!B$17,0)</f>
        <v>0</v>
      </c>
      <c r="R2077" s="2">
        <f t="shared" si="322"/>
        <v>5.2009326369191946</v>
      </c>
      <c r="S2077" s="3">
        <f>1-R2077/MAX(R$2:R2077)</f>
        <v>0.19247022945770675</v>
      </c>
    </row>
    <row r="2078" spans="1:19" x14ac:dyDescent="0.15">
      <c r="A2078" s="1">
        <v>41481</v>
      </c>
      <c r="B2078">
        <v>2226.4299999999998</v>
      </c>
      <c r="C2078">
        <v>2238.42</v>
      </c>
      <c r="D2078">
        <v>2209.81</v>
      </c>
      <c r="E2078" s="2">
        <v>2224.0100000000002</v>
      </c>
      <c r="F2078" s="16">
        <v>45636071424</v>
      </c>
      <c r="G2078" s="3">
        <f t="shared" si="320"/>
        <v>-6.1090057559614053E-3</v>
      </c>
      <c r="H2078" s="3">
        <f>1-E2078/MAX(E$2:E2078)</f>
        <v>0.6215868100455999</v>
      </c>
      <c r="I2078" s="2">
        <f t="shared" si="323"/>
        <v>2236.9466666666667</v>
      </c>
      <c r="J2078" s="2">
        <f t="shared" si="326"/>
        <v>2228.2266666666669</v>
      </c>
      <c r="K2078" s="2">
        <f t="shared" si="327"/>
        <v>2260.395</v>
      </c>
      <c r="L2078" s="2">
        <f t="shared" si="328"/>
        <v>2227.4233333333336</v>
      </c>
      <c r="M2078" s="2">
        <f t="shared" si="319"/>
        <v>2370.6460416666669</v>
      </c>
      <c r="N2078" s="2">
        <f t="shared" si="324"/>
        <v>2286.1547916666668</v>
      </c>
      <c r="O2078" s="4" t="str">
        <f t="shared" si="325"/>
        <v>卖</v>
      </c>
      <c r="P2078" s="4" t="str">
        <f t="shared" si="321"/>
        <v/>
      </c>
      <c r="Q2078" s="3">
        <f>IF(O2077="买",E2078/E2077-1,0)-IF(P2078=1,计算结果!B$17,0)</f>
        <v>0</v>
      </c>
      <c r="R2078" s="2">
        <f t="shared" si="322"/>
        <v>5.2009326369191946</v>
      </c>
      <c r="S2078" s="3">
        <f>1-R2078/MAX(R$2:R2078)</f>
        <v>0.19247022945770675</v>
      </c>
    </row>
    <row r="2079" spans="1:19" x14ac:dyDescent="0.15">
      <c r="A2079" s="1">
        <v>41484</v>
      </c>
      <c r="B2079">
        <v>2205.08</v>
      </c>
      <c r="C2079">
        <v>2205.08</v>
      </c>
      <c r="D2079">
        <v>2169.02</v>
      </c>
      <c r="E2079" s="2">
        <v>2175.9699999999998</v>
      </c>
      <c r="F2079" s="16">
        <v>49624612864</v>
      </c>
      <c r="G2079" s="3">
        <f t="shared" si="320"/>
        <v>-2.1600622299360328E-2</v>
      </c>
      <c r="H2079" s="3">
        <f>1-E2079/MAX(E$2:E2079)</f>
        <v>0.62976077043490097</v>
      </c>
      <c r="I2079" s="2">
        <f t="shared" si="323"/>
        <v>2212.5533333333333</v>
      </c>
      <c r="J2079" s="2">
        <f t="shared" si="326"/>
        <v>2225.8083333333334</v>
      </c>
      <c r="K2079" s="2">
        <f t="shared" si="327"/>
        <v>2247.8350000000005</v>
      </c>
      <c r="L2079" s="2">
        <f t="shared" si="328"/>
        <v>2227.8629166666674</v>
      </c>
      <c r="M2079" s="2">
        <f t="shared" si="319"/>
        <v>2361.9777083333333</v>
      </c>
      <c r="N2079" s="2">
        <f t="shared" si="324"/>
        <v>2279.2252083333337</v>
      </c>
      <c r="O2079" s="4" t="str">
        <f t="shared" si="325"/>
        <v>卖</v>
      </c>
      <c r="P2079" s="4" t="str">
        <f t="shared" si="321"/>
        <v/>
      </c>
      <c r="Q2079" s="3">
        <f>IF(O2078="买",E2079/E2078-1,0)-IF(P2079=1,计算结果!B$17,0)</f>
        <v>0</v>
      </c>
      <c r="R2079" s="2">
        <f t="shared" si="322"/>
        <v>5.2009326369191946</v>
      </c>
      <c r="S2079" s="3">
        <f>1-R2079/MAX(R$2:R2079)</f>
        <v>0.19247022945770675</v>
      </c>
    </row>
    <row r="2080" spans="1:19" x14ac:dyDescent="0.15">
      <c r="A2080" s="1">
        <v>41485</v>
      </c>
      <c r="B2080">
        <v>2184.0100000000002</v>
      </c>
      <c r="C2080">
        <v>2221.59</v>
      </c>
      <c r="D2080">
        <v>2162.98</v>
      </c>
      <c r="E2080" s="2">
        <v>2189.39</v>
      </c>
      <c r="F2080" s="16">
        <v>50907226112</v>
      </c>
      <c r="G2080" s="3">
        <f t="shared" si="320"/>
        <v>6.1673644397670646E-3</v>
      </c>
      <c r="H2080" s="3">
        <f>1-E2080/MAX(E$2:E2080)</f>
        <v>0.62747737017627436</v>
      </c>
      <c r="I2080" s="2">
        <f t="shared" si="323"/>
        <v>2196.4566666666665</v>
      </c>
      <c r="J2080" s="2">
        <f t="shared" si="326"/>
        <v>2223.6749999999997</v>
      </c>
      <c r="K2080" s="2">
        <f t="shared" si="327"/>
        <v>2240.67</v>
      </c>
      <c r="L2080" s="2">
        <f t="shared" si="328"/>
        <v>2228.7416666666668</v>
      </c>
      <c r="M2080" s="2">
        <f t="shared" si="319"/>
        <v>2353.223125</v>
      </c>
      <c r="N2080" s="2">
        <f t="shared" si="324"/>
        <v>2274.2115972222223</v>
      </c>
      <c r="O2080" s="4" t="str">
        <f t="shared" si="325"/>
        <v>卖</v>
      </c>
      <c r="P2080" s="4" t="str">
        <f t="shared" si="321"/>
        <v/>
      </c>
      <c r="Q2080" s="3">
        <f>IF(O2079="买",E2080/E2079-1,0)-IF(P2080=1,计算结果!B$17,0)</f>
        <v>0</v>
      </c>
      <c r="R2080" s="2">
        <f t="shared" si="322"/>
        <v>5.2009326369191946</v>
      </c>
      <c r="S2080" s="3">
        <f>1-R2080/MAX(R$2:R2080)</f>
        <v>0.19247022945770675</v>
      </c>
    </row>
    <row r="2081" spans="1:19" x14ac:dyDescent="0.15">
      <c r="A2081" s="1">
        <v>41486</v>
      </c>
      <c r="B2081">
        <v>2211.75</v>
      </c>
      <c r="C2081">
        <v>2235.38</v>
      </c>
      <c r="D2081">
        <v>2187.21</v>
      </c>
      <c r="E2081" s="2">
        <v>2193.02</v>
      </c>
      <c r="F2081" s="16">
        <v>46723493888</v>
      </c>
      <c r="G2081" s="3">
        <f t="shared" si="320"/>
        <v>1.6579960628302359E-3</v>
      </c>
      <c r="H2081" s="3">
        <f>1-E2081/MAX(E$2:E2081)</f>
        <v>0.62685972912271148</v>
      </c>
      <c r="I2081" s="2">
        <f t="shared" si="323"/>
        <v>2186.1266666666666</v>
      </c>
      <c r="J2081" s="2">
        <f t="shared" si="326"/>
        <v>2211.5366666666664</v>
      </c>
      <c r="K2081" s="2">
        <f t="shared" si="327"/>
        <v>2231.1466666666665</v>
      </c>
      <c r="L2081" s="2">
        <f t="shared" si="328"/>
        <v>2230.0866666666666</v>
      </c>
      <c r="M2081" s="2">
        <f t="shared" si="319"/>
        <v>2344.4349999999999</v>
      </c>
      <c r="N2081" s="2">
        <f t="shared" si="324"/>
        <v>2268.556111111111</v>
      </c>
      <c r="O2081" s="4" t="str">
        <f t="shared" si="325"/>
        <v>卖</v>
      </c>
      <c r="P2081" s="4" t="str">
        <f t="shared" si="321"/>
        <v/>
      </c>
      <c r="Q2081" s="3">
        <f>IF(O2080="买",E2081/E2080-1,0)-IF(P2081=1,计算结果!B$17,0)</f>
        <v>0</v>
      </c>
      <c r="R2081" s="2">
        <f t="shared" si="322"/>
        <v>5.2009326369191946</v>
      </c>
      <c r="S2081" s="3">
        <f>1-R2081/MAX(R$2:R2081)</f>
        <v>0.19247022945770675</v>
      </c>
    </row>
    <row r="2082" spans="1:19" x14ac:dyDescent="0.15">
      <c r="A2082" s="1">
        <v>41487</v>
      </c>
      <c r="B2082">
        <v>2206</v>
      </c>
      <c r="C2082">
        <v>2245.56</v>
      </c>
      <c r="D2082">
        <v>2200.63</v>
      </c>
      <c r="E2082" s="2">
        <v>2245.36</v>
      </c>
      <c r="F2082" s="16">
        <v>58944765952</v>
      </c>
      <c r="G2082" s="3">
        <f t="shared" si="320"/>
        <v>2.38666314032705E-2</v>
      </c>
      <c r="H2082" s="3">
        <f>1-E2082/MAX(E$2:E2082)</f>
        <v>0.61795412781596681</v>
      </c>
      <c r="I2082" s="2">
        <f t="shared" si="323"/>
        <v>2209.2566666666667</v>
      </c>
      <c r="J2082" s="2">
        <f t="shared" si="326"/>
        <v>2210.9050000000002</v>
      </c>
      <c r="K2082" s="2">
        <f t="shared" si="327"/>
        <v>2225.1058333333335</v>
      </c>
      <c r="L2082" s="2">
        <f t="shared" si="328"/>
        <v>2231.9500000000003</v>
      </c>
      <c r="M2082" s="2">
        <f t="shared" si="319"/>
        <v>2336.671041666667</v>
      </c>
      <c r="N2082" s="2">
        <f t="shared" si="324"/>
        <v>2264.5756249999999</v>
      </c>
      <c r="O2082" s="4" t="str">
        <f t="shared" si="325"/>
        <v>卖</v>
      </c>
      <c r="P2082" s="4" t="str">
        <f t="shared" si="321"/>
        <v/>
      </c>
      <c r="Q2082" s="3">
        <f>IF(O2081="买",E2082/E2081-1,0)-IF(P2082=1,计算结果!B$17,0)</f>
        <v>0</v>
      </c>
      <c r="R2082" s="2">
        <f t="shared" si="322"/>
        <v>5.2009326369191946</v>
      </c>
      <c r="S2082" s="3">
        <f>1-R2082/MAX(R$2:R2082)</f>
        <v>0.19247022945770675</v>
      </c>
    </row>
    <row r="2083" spans="1:19" x14ac:dyDescent="0.15">
      <c r="A2083" s="1">
        <v>41488</v>
      </c>
      <c r="B2083">
        <v>2263.4899999999998</v>
      </c>
      <c r="C2083">
        <v>2274.71</v>
      </c>
      <c r="D2083">
        <v>2244.25</v>
      </c>
      <c r="E2083" s="2">
        <v>2247.2600000000002</v>
      </c>
      <c r="F2083" s="16">
        <v>58460000256</v>
      </c>
      <c r="G2083" s="3">
        <f t="shared" si="320"/>
        <v>8.4618947518433352E-4</v>
      </c>
      <c r="H2083" s="3">
        <f>1-E2083/MAX(E$2:E2083)</f>
        <v>0.61763084461988704</v>
      </c>
      <c r="I2083" s="2">
        <f t="shared" si="323"/>
        <v>2228.5466666666666</v>
      </c>
      <c r="J2083" s="2">
        <f t="shared" si="326"/>
        <v>2212.5016666666666</v>
      </c>
      <c r="K2083" s="2">
        <f t="shared" si="327"/>
        <v>2222.1408333333334</v>
      </c>
      <c r="L2083" s="2">
        <f t="shared" si="328"/>
        <v>2233.3641666666667</v>
      </c>
      <c r="M2083" s="2">
        <f t="shared" si="319"/>
        <v>2329.6795833333331</v>
      </c>
      <c r="N2083" s="2">
        <f t="shared" si="324"/>
        <v>2261.7281944444444</v>
      </c>
      <c r="O2083" s="4" t="str">
        <f t="shared" si="325"/>
        <v>卖</v>
      </c>
      <c r="P2083" s="4" t="str">
        <f t="shared" si="321"/>
        <v/>
      </c>
      <c r="Q2083" s="3">
        <f>IF(O2082="买",E2083/E2082-1,0)-IF(P2083=1,计算结果!B$17,0)</f>
        <v>0</v>
      </c>
      <c r="R2083" s="2">
        <f t="shared" si="322"/>
        <v>5.2009326369191946</v>
      </c>
      <c r="S2083" s="3">
        <f>1-R2083/MAX(R$2:R2083)</f>
        <v>0.19247022945770675</v>
      </c>
    </row>
    <row r="2084" spans="1:19" x14ac:dyDescent="0.15">
      <c r="A2084" s="1">
        <v>41491</v>
      </c>
      <c r="B2084">
        <v>2249.98</v>
      </c>
      <c r="C2084">
        <v>2278.33</v>
      </c>
      <c r="D2084">
        <v>2243.2199999999998</v>
      </c>
      <c r="E2084" s="2">
        <v>2278.33</v>
      </c>
      <c r="F2084" s="16">
        <v>53623066624</v>
      </c>
      <c r="G2084" s="3">
        <f t="shared" si="320"/>
        <v>1.3825725550225432E-2</v>
      </c>
      <c r="H2084" s="3">
        <f>1-E2084/MAX(E$2:E2084)</f>
        <v>0.61234431361872999</v>
      </c>
      <c r="I2084" s="2">
        <f t="shared" si="323"/>
        <v>2256.9833333333336</v>
      </c>
      <c r="J2084" s="2">
        <f t="shared" si="326"/>
        <v>2221.5549999999998</v>
      </c>
      <c r="K2084" s="2">
        <f t="shared" si="327"/>
        <v>2224.8908333333334</v>
      </c>
      <c r="L2084" s="2">
        <f t="shared" si="328"/>
        <v>2235.7120833333333</v>
      </c>
      <c r="M2084" s="2">
        <f t="shared" si="319"/>
        <v>2323.0358333333334</v>
      </c>
      <c r="N2084" s="2">
        <f t="shared" si="324"/>
        <v>2261.2129166666668</v>
      </c>
      <c r="O2084" s="4" t="str">
        <f t="shared" si="325"/>
        <v>买</v>
      </c>
      <c r="P2084" s="4">
        <f t="shared" si="321"/>
        <v>1</v>
      </c>
      <c r="Q2084" s="3">
        <f>IF(O2083="买",E2084/E2083-1,0)-IF(P2084=1,计算结果!B$17,0)</f>
        <v>0</v>
      </c>
      <c r="R2084" s="2">
        <f t="shared" si="322"/>
        <v>5.2009326369191946</v>
      </c>
      <c r="S2084" s="3">
        <f>1-R2084/MAX(R$2:R2084)</f>
        <v>0.19247022945770675</v>
      </c>
    </row>
    <row r="2085" spans="1:19" x14ac:dyDescent="0.15">
      <c r="A2085" s="1">
        <v>41492</v>
      </c>
      <c r="B2085">
        <v>2270.67</v>
      </c>
      <c r="C2085">
        <v>2302.48</v>
      </c>
      <c r="D2085">
        <v>2256.7199999999998</v>
      </c>
      <c r="E2085" s="2">
        <v>2293.64</v>
      </c>
      <c r="F2085" s="16">
        <v>68993572864</v>
      </c>
      <c r="G2085" s="3">
        <f t="shared" si="320"/>
        <v>6.7198342645709008E-3</v>
      </c>
      <c r="H2085" s="3">
        <f>1-E2085/MAX(E$2:E2085)</f>
        <v>0.60973933165452943</v>
      </c>
      <c r="I2085" s="2">
        <f t="shared" si="323"/>
        <v>2273.0766666666664</v>
      </c>
      <c r="J2085" s="2">
        <f t="shared" si="326"/>
        <v>2241.1666666666665</v>
      </c>
      <c r="K2085" s="2">
        <f t="shared" si="327"/>
        <v>2233.4874999999997</v>
      </c>
      <c r="L2085" s="2">
        <f t="shared" si="328"/>
        <v>2239.4541666666669</v>
      </c>
      <c r="M2085" s="2">
        <f t="shared" si="319"/>
        <v>2316.6618750000002</v>
      </c>
      <c r="N2085" s="2">
        <f t="shared" si="324"/>
        <v>2263.2011805555558</v>
      </c>
      <c r="O2085" s="4" t="str">
        <f t="shared" si="325"/>
        <v>买</v>
      </c>
      <c r="P2085" s="4" t="str">
        <f t="shared" si="321"/>
        <v/>
      </c>
      <c r="Q2085" s="3">
        <f>IF(O2084="买",E2085/E2084-1,0)-IF(P2085=1,计算结果!B$17,0)</f>
        <v>6.7198342645709008E-3</v>
      </c>
      <c r="R2085" s="2">
        <f t="shared" si="322"/>
        <v>5.2358820422604895</v>
      </c>
      <c r="S2085" s="3">
        <f>1-R2085/MAX(R$2:R2085)</f>
        <v>0.18704376323595551</v>
      </c>
    </row>
    <row r="2086" spans="1:19" x14ac:dyDescent="0.15">
      <c r="A2086" s="1">
        <v>41493</v>
      </c>
      <c r="B2086">
        <v>2292.38</v>
      </c>
      <c r="C2086">
        <v>2313.88</v>
      </c>
      <c r="D2086">
        <v>2276.86</v>
      </c>
      <c r="E2086" s="2">
        <v>2280.62</v>
      </c>
      <c r="F2086" s="16">
        <v>69560483840</v>
      </c>
      <c r="G2086" s="3">
        <f t="shared" si="320"/>
        <v>-5.6765665056416337E-3</v>
      </c>
      <c r="H2086" s="3">
        <f>1-E2086/MAX(E$2:E2086)</f>
        <v>0.61195467229292855</v>
      </c>
      <c r="I2086" s="2">
        <f t="shared" si="323"/>
        <v>2284.1966666666663</v>
      </c>
      <c r="J2086" s="2">
        <f t="shared" si="326"/>
        <v>2256.3716666666664</v>
      </c>
      <c r="K2086" s="2">
        <f t="shared" si="327"/>
        <v>2240.0233333333335</v>
      </c>
      <c r="L2086" s="2">
        <f t="shared" si="328"/>
        <v>2241.8975</v>
      </c>
      <c r="M2086" s="2">
        <f t="shared" si="319"/>
        <v>2309.0839583333332</v>
      </c>
      <c r="N2086" s="2">
        <f t="shared" si="324"/>
        <v>2263.6682638888888</v>
      </c>
      <c r="O2086" s="4" t="str">
        <f t="shared" si="325"/>
        <v>买</v>
      </c>
      <c r="P2086" s="4" t="str">
        <f t="shared" si="321"/>
        <v/>
      </c>
      <c r="Q2086" s="3">
        <f>IF(O2085="买",E2086/E2085-1,0)-IF(P2086=1,计算结果!B$17,0)</f>
        <v>-5.6765665056416337E-3</v>
      </c>
      <c r="R2086" s="2">
        <f t="shared" si="322"/>
        <v>5.2061602096319035</v>
      </c>
      <c r="S2086" s="3">
        <f>1-R2086/MAX(R$2:R2086)</f>
        <v>0.19165856338012266</v>
      </c>
    </row>
    <row r="2087" spans="1:19" x14ac:dyDescent="0.15">
      <c r="A2087" s="1">
        <v>41494</v>
      </c>
      <c r="B2087">
        <v>2277.25</v>
      </c>
      <c r="C2087">
        <v>2297.63</v>
      </c>
      <c r="D2087">
        <v>2267.0700000000002</v>
      </c>
      <c r="E2087" s="2">
        <v>2276.7800000000002</v>
      </c>
      <c r="F2087" s="16">
        <v>52710277120</v>
      </c>
      <c r="G2087" s="3">
        <f t="shared" si="320"/>
        <v>-1.6837526637492051E-3</v>
      </c>
      <c r="H2087" s="3">
        <f>1-E2087/MAX(E$2:E2087)</f>
        <v>0.61260804464711083</v>
      </c>
      <c r="I2087" s="2">
        <f t="shared" si="323"/>
        <v>2283.6800000000003</v>
      </c>
      <c r="J2087" s="2">
        <f t="shared" si="326"/>
        <v>2270.3316666666665</v>
      </c>
      <c r="K2087" s="2">
        <f t="shared" si="327"/>
        <v>2240.9341666666664</v>
      </c>
      <c r="L2087" s="2">
        <f t="shared" si="328"/>
        <v>2243.9779166666672</v>
      </c>
      <c r="M2087" s="2">
        <f t="shared" si="319"/>
        <v>2301.4635416666665</v>
      </c>
      <c r="N2087" s="2">
        <f t="shared" si="324"/>
        <v>2262.1252083333334</v>
      </c>
      <c r="O2087" s="4" t="str">
        <f t="shared" si="325"/>
        <v>买</v>
      </c>
      <c r="P2087" s="4" t="str">
        <f t="shared" si="321"/>
        <v/>
      </c>
      <c r="Q2087" s="3">
        <f>IF(O2086="买",E2087/E2086-1,0)-IF(P2087=1,计算结果!B$17,0)</f>
        <v>-1.6837526637492051E-3</v>
      </c>
      <c r="R2087" s="2">
        <f t="shared" si="322"/>
        <v>5.1973943235110305</v>
      </c>
      <c r="S2087" s="3">
        <f>1-R2087/MAX(R$2:R2087)</f>
        <v>0.19301961042725024</v>
      </c>
    </row>
    <row r="2088" spans="1:19" x14ac:dyDescent="0.15">
      <c r="A2088" s="1">
        <v>41495</v>
      </c>
      <c r="B2088">
        <v>2288.5100000000002</v>
      </c>
      <c r="C2088">
        <v>2301.59</v>
      </c>
      <c r="D2088">
        <v>2258.33</v>
      </c>
      <c r="E2088" s="2">
        <v>2286.0100000000002</v>
      </c>
      <c r="F2088" s="16">
        <v>62663979008</v>
      </c>
      <c r="G2088" s="3">
        <f t="shared" si="320"/>
        <v>4.053970958985964E-3</v>
      </c>
      <c r="H2088" s="3">
        <f>1-E2088/MAX(E$2:E2088)</f>
        <v>0.61103756891036543</v>
      </c>
      <c r="I2088" s="2">
        <f t="shared" si="323"/>
        <v>2281.1366666666668</v>
      </c>
      <c r="J2088" s="2">
        <f t="shared" si="326"/>
        <v>2277.1066666666666</v>
      </c>
      <c r="K2088" s="2">
        <f t="shared" si="327"/>
        <v>2244.0058333333332</v>
      </c>
      <c r="L2088" s="2">
        <f t="shared" si="328"/>
        <v>2249.0774999999999</v>
      </c>
      <c r="M2088" s="2">
        <f t="shared" si="319"/>
        <v>2294.2070833333332</v>
      </c>
      <c r="N2088" s="2">
        <f t="shared" si="324"/>
        <v>2262.4301388888889</v>
      </c>
      <c r="O2088" s="4" t="str">
        <f t="shared" si="325"/>
        <v>买</v>
      </c>
      <c r="P2088" s="4" t="str">
        <f t="shared" si="321"/>
        <v/>
      </c>
      <c r="Q2088" s="3">
        <f>IF(O2087="买",E2088/E2087-1,0)-IF(P2088=1,计算结果!B$17,0)</f>
        <v>4.053970958985964E-3</v>
      </c>
      <c r="R2088" s="2">
        <f t="shared" si="322"/>
        <v>5.2184644091609425</v>
      </c>
      <c r="S2088" s="3">
        <f>1-R2088/MAX(R$2:R2088)</f>
        <v>0.18974813536345125</v>
      </c>
    </row>
    <row r="2089" spans="1:19" x14ac:dyDescent="0.15">
      <c r="A2089" s="1">
        <v>41498</v>
      </c>
      <c r="B2089">
        <v>2296.2199999999998</v>
      </c>
      <c r="C2089">
        <v>2352.89</v>
      </c>
      <c r="D2089">
        <v>2293.1799999999998</v>
      </c>
      <c r="E2089" s="2">
        <v>2352.79</v>
      </c>
      <c r="F2089" s="16">
        <v>94038908928</v>
      </c>
      <c r="G2089" s="3">
        <f t="shared" si="320"/>
        <v>2.9212470636611254E-2</v>
      </c>
      <c r="H2089" s="3">
        <f>1-E2089/MAX(E$2:E2089)</f>
        <v>0.59967501531341449</v>
      </c>
      <c r="I2089" s="2">
        <f t="shared" si="323"/>
        <v>2305.1933333333336</v>
      </c>
      <c r="J2089" s="2">
        <f t="shared" si="326"/>
        <v>2294.6949999999997</v>
      </c>
      <c r="K2089" s="2">
        <f t="shared" si="327"/>
        <v>2253.5983333333334</v>
      </c>
      <c r="L2089" s="2">
        <f t="shared" si="328"/>
        <v>2256.999166666667</v>
      </c>
      <c r="M2089" s="2">
        <f t="shared" si="319"/>
        <v>2288.9229166666664</v>
      </c>
      <c r="N2089" s="2">
        <f t="shared" si="324"/>
        <v>2266.5068055555553</v>
      </c>
      <c r="O2089" s="4" t="str">
        <f t="shared" si="325"/>
        <v>买</v>
      </c>
      <c r="P2089" s="4" t="str">
        <f t="shared" si="321"/>
        <v/>
      </c>
      <c r="Q2089" s="3">
        <f>IF(O2088="买",E2089/E2088-1,0)-IF(P2089=1,计算结果!B$17,0)</f>
        <v>2.9212470636611254E-2</v>
      </c>
      <c r="R2089" s="2">
        <f t="shared" si="322"/>
        <v>5.3709086474817571</v>
      </c>
      <c r="S2089" s="3">
        <f>1-R2089/MAX(R$2:R2089)</f>
        <v>0.1660786765594966</v>
      </c>
    </row>
    <row r="2090" spans="1:19" x14ac:dyDescent="0.15">
      <c r="A2090" s="1">
        <v>41499</v>
      </c>
      <c r="B2090">
        <v>2352.88</v>
      </c>
      <c r="C2090">
        <v>2360.83</v>
      </c>
      <c r="D2090">
        <v>2340.73</v>
      </c>
      <c r="E2090" s="2">
        <v>2359.0700000000002</v>
      </c>
      <c r="F2090" s="16">
        <v>71178518528</v>
      </c>
      <c r="G2090" s="3">
        <f t="shared" si="320"/>
        <v>2.6691714942685962E-3</v>
      </c>
      <c r="H2090" s="3">
        <f>1-E2090/MAX(E$2:E2090)</f>
        <v>0.59860647927584565</v>
      </c>
      <c r="I2090" s="2">
        <f t="shared" si="323"/>
        <v>2332.6233333333334</v>
      </c>
      <c r="J2090" s="2">
        <f t="shared" si="326"/>
        <v>2308.1516666666666</v>
      </c>
      <c r="K2090" s="2">
        <f t="shared" si="327"/>
        <v>2264.853333333333</v>
      </c>
      <c r="L2090" s="2">
        <f t="shared" si="328"/>
        <v>2262.624166666667</v>
      </c>
      <c r="M2090" s="2">
        <f t="shared" si="319"/>
        <v>2283.8489583333335</v>
      </c>
      <c r="N2090" s="2">
        <f t="shared" si="324"/>
        <v>2270.4421527777777</v>
      </c>
      <c r="O2090" s="4" t="str">
        <f t="shared" si="325"/>
        <v>买</v>
      </c>
      <c r="P2090" s="4" t="str">
        <f t="shared" si="321"/>
        <v/>
      </c>
      <c r="Q2090" s="3">
        <f>IF(O2089="买",E2090/E2089-1,0)-IF(P2090=1,计算结果!B$17,0)</f>
        <v>2.6691714942685962E-3</v>
      </c>
      <c r="R2090" s="2">
        <f t="shared" si="322"/>
        <v>5.3852445237419362</v>
      </c>
      <c r="S2090" s="3">
        <f>1-R2090/MAX(R$2:R2090)</f>
        <v>0.16385279753450643</v>
      </c>
    </row>
    <row r="2091" spans="1:19" x14ac:dyDescent="0.15">
      <c r="A2091" s="1">
        <v>41500</v>
      </c>
      <c r="B2091">
        <v>2362.62</v>
      </c>
      <c r="C2091">
        <v>2386.6</v>
      </c>
      <c r="D2091">
        <v>2340.83</v>
      </c>
      <c r="E2091" s="2">
        <v>2349.08</v>
      </c>
      <c r="F2091" s="16">
        <v>71338221568</v>
      </c>
      <c r="G2091" s="3">
        <f t="shared" si="320"/>
        <v>-4.2347196140852805E-3</v>
      </c>
      <c r="H2091" s="3">
        <f>1-E2091/MAX(E$2:E2091)</f>
        <v>0.60030626829102296</v>
      </c>
      <c r="I2091" s="2">
        <f t="shared" si="323"/>
        <v>2353.646666666667</v>
      </c>
      <c r="J2091" s="2">
        <f t="shared" si="326"/>
        <v>2317.3916666666669</v>
      </c>
      <c r="K2091" s="2">
        <f t="shared" si="327"/>
        <v>2279.2791666666667</v>
      </c>
      <c r="L2091" s="2">
        <f t="shared" si="328"/>
        <v>2263.5570833333336</v>
      </c>
      <c r="M2091" s="2">
        <f t="shared" si="319"/>
        <v>2279.3366666666666</v>
      </c>
      <c r="N2091" s="2">
        <f t="shared" si="324"/>
        <v>2274.057638888889</v>
      </c>
      <c r="O2091" s="4" t="str">
        <f t="shared" si="325"/>
        <v>买</v>
      </c>
      <c r="P2091" s="4" t="str">
        <f t="shared" si="321"/>
        <v/>
      </c>
      <c r="Q2091" s="3">
        <f>IF(O2090="买",E2091/E2090-1,0)-IF(P2091=1,计算结果!B$17,0)</f>
        <v>-4.2347196140852805E-3</v>
      </c>
      <c r="R2091" s="2">
        <f t="shared" si="322"/>
        <v>5.3624395231306012</v>
      </c>
      <c r="S2091" s="3">
        <f>1-R2091/MAX(R$2:R2091)</f>
        <v>0.16739364649304955</v>
      </c>
    </row>
    <row r="2092" spans="1:19" x14ac:dyDescent="0.15">
      <c r="A2092" s="1">
        <v>41501</v>
      </c>
      <c r="B2092">
        <v>2348.84</v>
      </c>
      <c r="C2092">
        <v>2362.09</v>
      </c>
      <c r="D2092">
        <v>2319.7800000000002</v>
      </c>
      <c r="E2092" s="2">
        <v>2321.58</v>
      </c>
      <c r="F2092" s="16">
        <v>59411202048</v>
      </c>
      <c r="G2092" s="3">
        <f t="shared" si="320"/>
        <v>-1.1706710712278801E-2</v>
      </c>
      <c r="H2092" s="3">
        <f>1-E2092/MAX(E$2:E2092)</f>
        <v>0.60498536718165119</v>
      </c>
      <c r="I2092" s="2">
        <f t="shared" si="323"/>
        <v>2343.2433333333333</v>
      </c>
      <c r="J2092" s="2">
        <f t="shared" si="326"/>
        <v>2324.2183333333337</v>
      </c>
      <c r="K2092" s="2">
        <f t="shared" si="327"/>
        <v>2290.2950000000001</v>
      </c>
      <c r="L2092" s="2">
        <f t="shared" si="328"/>
        <v>2265.4825000000005</v>
      </c>
      <c r="M2092" s="2">
        <f t="shared" si="319"/>
        <v>2274.3583333333331</v>
      </c>
      <c r="N2092" s="2">
        <f t="shared" si="324"/>
        <v>2276.7119444444447</v>
      </c>
      <c r="O2092" s="4" t="str">
        <f t="shared" si="325"/>
        <v>买</v>
      </c>
      <c r="P2092" s="4" t="str">
        <f t="shared" si="321"/>
        <v/>
      </c>
      <c r="Q2092" s="3">
        <f>IF(O2091="买",E2092/E2091-1,0)-IF(P2092=1,计算结果!B$17,0)</f>
        <v>-1.1706710712278801E-2</v>
      </c>
      <c r="R2092" s="2">
        <f t="shared" si="322"/>
        <v>5.2996629949212206</v>
      </c>
      <c r="S2092" s="3">
        <f>1-R2092/MAX(R$2:R2092)</f>
        <v>0.17714072821076077</v>
      </c>
    </row>
    <row r="2093" spans="1:19" x14ac:dyDescent="0.15">
      <c r="A2093" s="1">
        <v>41502</v>
      </c>
      <c r="B2093">
        <v>2314.2600000000002</v>
      </c>
      <c r="C2093">
        <v>2423.08</v>
      </c>
      <c r="D2093">
        <v>2295.02</v>
      </c>
      <c r="E2093" s="2">
        <v>2304.14</v>
      </c>
      <c r="F2093" s="16">
        <v>104026775552</v>
      </c>
      <c r="G2093" s="3">
        <f t="shared" si="320"/>
        <v>-7.5121253628994689E-3</v>
      </c>
      <c r="H2093" s="3">
        <f>1-E2093/MAX(E$2:E2093)</f>
        <v>0.60795276662356224</v>
      </c>
      <c r="I2093" s="2">
        <f t="shared" si="323"/>
        <v>2324.9333333333329</v>
      </c>
      <c r="J2093" s="2">
        <f t="shared" si="326"/>
        <v>2328.7783333333332</v>
      </c>
      <c r="K2093" s="2">
        <f t="shared" si="327"/>
        <v>2299.5550000000003</v>
      </c>
      <c r="L2093" s="2">
        <f t="shared" si="328"/>
        <v>2265.3508333333334</v>
      </c>
      <c r="M2093" s="2">
        <f t="shared" si="319"/>
        <v>2269.6979166666665</v>
      </c>
      <c r="N2093" s="2">
        <f t="shared" si="324"/>
        <v>2278.2012500000001</v>
      </c>
      <c r="O2093" s="4" t="str">
        <f t="shared" si="325"/>
        <v>买</v>
      </c>
      <c r="P2093" s="4" t="str">
        <f t="shared" si="321"/>
        <v/>
      </c>
      <c r="Q2093" s="3">
        <f>IF(O2092="买",E2093/E2092-1,0)-IF(P2093=1,计算结果!B$17,0)</f>
        <v>-7.5121253628994689E-3</v>
      </c>
      <c r="R2093" s="2">
        <f t="shared" si="322"/>
        <v>5.2598512621222531</v>
      </c>
      <c r="S2093" s="3">
        <f>1-R2093/MAX(R$2:R2093)</f>
        <v>0.1833221502164657</v>
      </c>
    </row>
    <row r="2094" spans="1:19" x14ac:dyDescent="0.15">
      <c r="A2094" s="1">
        <v>41505</v>
      </c>
      <c r="B2094">
        <v>2286.1999999999998</v>
      </c>
      <c r="C2094">
        <v>2340.19</v>
      </c>
      <c r="D2094">
        <v>2284.08</v>
      </c>
      <c r="E2094" s="2">
        <v>2331.4299999999998</v>
      </c>
      <c r="F2094" s="16">
        <v>67064926208</v>
      </c>
      <c r="G2094" s="3">
        <f t="shared" si="320"/>
        <v>1.184389837423061E-2</v>
      </c>
      <c r="H2094" s="3">
        <f>1-E2094/MAX(E$2:E2094)</f>
        <v>0.60330939903355341</v>
      </c>
      <c r="I2094" s="2">
        <f t="shared" si="323"/>
        <v>2319.0499999999997</v>
      </c>
      <c r="J2094" s="2">
        <f t="shared" si="326"/>
        <v>2336.3483333333334</v>
      </c>
      <c r="K2094" s="2">
        <f t="shared" si="327"/>
        <v>2306.7275000000004</v>
      </c>
      <c r="L2094" s="2">
        <f t="shared" si="328"/>
        <v>2265.916666666667</v>
      </c>
      <c r="M2094" s="2">
        <f t="shared" si="319"/>
        <v>2266.5160416666663</v>
      </c>
      <c r="N2094" s="2">
        <f t="shared" si="324"/>
        <v>2279.7200694444441</v>
      </c>
      <c r="O2094" s="4" t="str">
        <f t="shared" si="325"/>
        <v>买</v>
      </c>
      <c r="P2094" s="4" t="str">
        <f t="shared" si="321"/>
        <v/>
      </c>
      <c r="Q2094" s="3">
        <f>IF(O2093="买",E2094/E2093-1,0)-IF(P2094=1,计算结果!B$17,0)</f>
        <v>1.184389837423061E-2</v>
      </c>
      <c r="R2094" s="2">
        <f t="shared" si="322"/>
        <v>5.3221484059343975</v>
      </c>
      <c r="S2094" s="3">
        <f>1-R2094/MAX(R$2:R2094)</f>
        <v>0.17364950075914443</v>
      </c>
    </row>
    <row r="2095" spans="1:19" x14ac:dyDescent="0.15">
      <c r="A2095" s="1">
        <v>41506</v>
      </c>
      <c r="B2095">
        <v>2325.86</v>
      </c>
      <c r="C2095">
        <v>2353.41</v>
      </c>
      <c r="D2095">
        <v>2303.67</v>
      </c>
      <c r="E2095" s="2">
        <v>2312.4699999999998</v>
      </c>
      <c r="F2095" s="16">
        <v>67589705728</v>
      </c>
      <c r="G2095" s="3">
        <f t="shared" si="320"/>
        <v>-8.132347958120123E-3</v>
      </c>
      <c r="H2095" s="3">
        <f>1-E2095/MAX(E$2:E2095)</f>
        <v>0.60653542503232827</v>
      </c>
      <c r="I2095" s="2">
        <f t="shared" si="323"/>
        <v>2316.0133333333329</v>
      </c>
      <c r="J2095" s="2">
        <f t="shared" si="326"/>
        <v>2329.6283333333331</v>
      </c>
      <c r="K2095" s="2">
        <f t="shared" si="327"/>
        <v>2312.1616666666669</v>
      </c>
      <c r="L2095" s="2">
        <f t="shared" si="328"/>
        <v>2267.1512500000003</v>
      </c>
      <c r="M2095" s="2">
        <f t="shared" si="319"/>
        <v>2264.6937499999999</v>
      </c>
      <c r="N2095" s="2">
        <f t="shared" si="324"/>
        <v>2281.3355555555559</v>
      </c>
      <c r="O2095" s="4" t="str">
        <f t="shared" si="325"/>
        <v>买</v>
      </c>
      <c r="P2095" s="4" t="str">
        <f t="shared" si="321"/>
        <v/>
      </c>
      <c r="Q2095" s="3">
        <f>IF(O2094="买",E2095/E2094-1,0)-IF(P2095=1,计算结果!B$17,0)</f>
        <v>-8.132347958120123E-3</v>
      </c>
      <c r="R2095" s="2">
        <f t="shared" si="322"/>
        <v>5.2788668432125849</v>
      </c>
      <c r="S2095" s="3">
        <f>1-R2095/MAX(R$2:R2095)</f>
        <v>0.18036967055433728</v>
      </c>
    </row>
    <row r="2096" spans="1:19" x14ac:dyDescent="0.15">
      <c r="A2096" s="1">
        <v>41507</v>
      </c>
      <c r="B2096">
        <v>2320.58</v>
      </c>
      <c r="C2096">
        <v>2321.64</v>
      </c>
      <c r="D2096">
        <v>2291.0500000000002</v>
      </c>
      <c r="E2096" s="2">
        <v>2308.59</v>
      </c>
      <c r="F2096" s="16">
        <v>50886496256</v>
      </c>
      <c r="G2096" s="3">
        <f t="shared" si="320"/>
        <v>-1.677859604665044E-3</v>
      </c>
      <c r="H2096" s="3">
        <f>1-E2096/MAX(E$2:E2096)</f>
        <v>0.60719560334853329</v>
      </c>
      <c r="I2096" s="2">
        <f t="shared" si="323"/>
        <v>2317.4966666666664</v>
      </c>
      <c r="J2096" s="2">
        <f t="shared" si="326"/>
        <v>2321.2149999999997</v>
      </c>
      <c r="K2096" s="2">
        <f t="shared" si="327"/>
        <v>2314.6833333333334</v>
      </c>
      <c r="L2096" s="2">
        <f t="shared" si="328"/>
        <v>2269.7870833333341</v>
      </c>
      <c r="M2096" s="2">
        <f t="shared" si="319"/>
        <v>2262.44</v>
      </c>
      <c r="N2096" s="2">
        <f t="shared" si="324"/>
        <v>2282.3034722222224</v>
      </c>
      <c r="O2096" s="4" t="str">
        <f t="shared" si="325"/>
        <v>买</v>
      </c>
      <c r="P2096" s="4" t="str">
        <f t="shared" si="321"/>
        <v/>
      </c>
      <c r="Q2096" s="3">
        <f>IF(O2095="买",E2096/E2095-1,0)-IF(P2096=1,计算结果!B$17,0)</f>
        <v>-1.677859604665044E-3</v>
      </c>
      <c r="R2096" s="2">
        <f t="shared" si="322"/>
        <v>5.2700096457779528</v>
      </c>
      <c r="S2096" s="3">
        <f>1-R2096/MAX(R$2:R2096)</f>
        <v>0.18174489517487247</v>
      </c>
    </row>
    <row r="2097" spans="1:19" x14ac:dyDescent="0.15">
      <c r="A2097" s="1">
        <v>41508</v>
      </c>
      <c r="B2097">
        <v>2302.67</v>
      </c>
      <c r="C2097">
        <v>2329.14</v>
      </c>
      <c r="D2097">
        <v>2297.02</v>
      </c>
      <c r="E2097" s="2">
        <v>2303.9299999999998</v>
      </c>
      <c r="F2097" s="16">
        <v>51686309888</v>
      </c>
      <c r="G2097" s="3">
        <f t="shared" si="320"/>
        <v>-2.0185481181155263E-3</v>
      </c>
      <c r="H2097" s="3">
        <f>1-E2097/MAX(E$2:E2097)</f>
        <v>0.60798849792418164</v>
      </c>
      <c r="I2097" s="2">
        <f t="shared" si="323"/>
        <v>2308.33</v>
      </c>
      <c r="J2097" s="2">
        <f t="shared" si="326"/>
        <v>2313.69</v>
      </c>
      <c r="K2097" s="2">
        <f t="shared" si="327"/>
        <v>2315.5408333333335</v>
      </c>
      <c r="L2097" s="2">
        <f t="shared" si="328"/>
        <v>2274.5141666666668</v>
      </c>
      <c r="M2097" s="2">
        <f t="shared" si="319"/>
        <v>2260.358541666666</v>
      </c>
      <c r="N2097" s="2">
        <f t="shared" si="324"/>
        <v>2283.4711805555557</v>
      </c>
      <c r="O2097" s="4" t="str">
        <f t="shared" si="325"/>
        <v>买</v>
      </c>
      <c r="P2097" s="4" t="str">
        <f t="shared" si="321"/>
        <v/>
      </c>
      <c r="Q2097" s="3">
        <f>IF(O2096="买",E2097/E2096-1,0)-IF(P2097=1,计算结果!B$17,0)</f>
        <v>-2.0185481181155263E-3</v>
      </c>
      <c r="R2097" s="2">
        <f t="shared" si="322"/>
        <v>5.2593718777250169</v>
      </c>
      <c r="S2097" s="3">
        <f>1-R2097/MAX(R$2:R2097)</f>
        <v>0.18339658247685564</v>
      </c>
    </row>
    <row r="2098" spans="1:19" x14ac:dyDescent="0.15">
      <c r="A2098" s="1">
        <v>41509</v>
      </c>
      <c r="B2098">
        <v>2314.87</v>
      </c>
      <c r="C2098">
        <v>2321.04</v>
      </c>
      <c r="D2098">
        <v>2251.92</v>
      </c>
      <c r="E2098" s="2">
        <v>2286.9299999999998</v>
      </c>
      <c r="F2098" s="16">
        <v>65459847168</v>
      </c>
      <c r="G2098" s="3">
        <f t="shared" si="320"/>
        <v>-7.378696401366347E-3</v>
      </c>
      <c r="H2098" s="3">
        <f>1-E2098/MAX(E$2:E2098)</f>
        <v>0.61088103178384268</v>
      </c>
      <c r="I2098" s="2">
        <f t="shared" si="323"/>
        <v>2299.8166666666671</v>
      </c>
      <c r="J2098" s="2">
        <f t="shared" si="326"/>
        <v>2307.915</v>
      </c>
      <c r="K2098" s="2">
        <f t="shared" si="327"/>
        <v>2316.0666666666671</v>
      </c>
      <c r="L2098" s="2">
        <f t="shared" si="328"/>
        <v>2278.0450000000001</v>
      </c>
      <c r="M2098" s="2">
        <f t="shared" ref="M2098:M2161" si="329">AVERAGE(E2051:E2098)</f>
        <v>2257.6122916666664</v>
      </c>
      <c r="N2098" s="2">
        <f t="shared" si="324"/>
        <v>2283.9079861111113</v>
      </c>
      <c r="O2098" s="4" t="str">
        <f t="shared" si="325"/>
        <v>买</v>
      </c>
      <c r="P2098" s="4" t="str">
        <f t="shared" si="321"/>
        <v/>
      </c>
      <c r="Q2098" s="3">
        <f>IF(O2097="买",E2098/E2097-1,0)-IF(P2098=1,计算结果!B$17,0)</f>
        <v>-7.378696401366347E-3</v>
      </c>
      <c r="R2098" s="2">
        <f t="shared" si="322"/>
        <v>5.2205645693773999</v>
      </c>
      <c r="S2098" s="3">
        <f>1-R2098/MAX(R$2:R2098)</f>
        <v>0.18942205117507716</v>
      </c>
    </row>
    <row r="2099" spans="1:19" x14ac:dyDescent="0.15">
      <c r="A2099" s="1">
        <v>41512</v>
      </c>
      <c r="B2099">
        <v>2294.7600000000002</v>
      </c>
      <c r="C2099">
        <v>2336.38</v>
      </c>
      <c r="D2099">
        <v>2288.5</v>
      </c>
      <c r="E2099" s="2">
        <v>2335.62</v>
      </c>
      <c r="F2099" s="16">
        <v>66541010944</v>
      </c>
      <c r="G2099" s="3">
        <f t="shared" si="320"/>
        <v>2.1290551088140042E-2</v>
      </c>
      <c r="H2099" s="3">
        <f>1-E2099/MAX(E$2:E2099)</f>
        <v>0.60259647451167231</v>
      </c>
      <c r="I2099" s="2">
        <f t="shared" si="323"/>
        <v>2308.8266666666664</v>
      </c>
      <c r="J2099" s="2">
        <f t="shared" si="326"/>
        <v>2313.1616666666669</v>
      </c>
      <c r="K2099" s="2">
        <f t="shared" si="327"/>
        <v>2320.9699999999998</v>
      </c>
      <c r="L2099" s="2">
        <f t="shared" si="328"/>
        <v>2280.9520833333331</v>
      </c>
      <c r="M2099" s="2">
        <f t="shared" si="329"/>
        <v>2256.2549999999997</v>
      </c>
      <c r="N2099" s="2">
        <f t="shared" si="324"/>
        <v>2286.0590277777774</v>
      </c>
      <c r="O2099" s="4" t="str">
        <f t="shared" si="325"/>
        <v>买</v>
      </c>
      <c r="P2099" s="4" t="str">
        <f t="shared" si="321"/>
        <v/>
      </c>
      <c r="Q2099" s="3">
        <f>IF(O2098="买",E2099/E2098-1,0)-IF(P2099=1,计算结果!B$17,0)</f>
        <v>2.1290551088140042E-2</v>
      </c>
      <c r="R2099" s="2">
        <f t="shared" si="322"/>
        <v>5.331713266050663</v>
      </c>
      <c r="S2099" s="3">
        <f>1-R2099/MAX(R$2:R2099)</f>
        <v>0.17216439994470045</v>
      </c>
    </row>
    <row r="2100" spans="1:19" x14ac:dyDescent="0.15">
      <c r="A2100" s="1">
        <v>41513</v>
      </c>
      <c r="B2100">
        <v>2332.8000000000002</v>
      </c>
      <c r="C2100">
        <v>2345.11</v>
      </c>
      <c r="D2100">
        <v>2322.46</v>
      </c>
      <c r="E2100" s="2">
        <v>2340.88</v>
      </c>
      <c r="F2100" s="16">
        <v>62575378432</v>
      </c>
      <c r="G2100" s="3">
        <f t="shared" si="320"/>
        <v>2.2520786771822454E-3</v>
      </c>
      <c r="H2100" s="3">
        <f>1-E2100/MAX(E$2:E2100)</f>
        <v>0.601701490505683</v>
      </c>
      <c r="I2100" s="2">
        <f t="shared" si="323"/>
        <v>2321.143333333333</v>
      </c>
      <c r="J2100" s="2">
        <f t="shared" si="326"/>
        <v>2314.7366666666671</v>
      </c>
      <c r="K2100" s="2">
        <f t="shared" si="327"/>
        <v>2325.5425</v>
      </c>
      <c r="L2100" s="2">
        <f t="shared" si="328"/>
        <v>2284.7741666666666</v>
      </c>
      <c r="M2100" s="2">
        <f t="shared" si="329"/>
        <v>2256.6593749999997</v>
      </c>
      <c r="N2100" s="2">
        <f t="shared" si="324"/>
        <v>2288.9920138888888</v>
      </c>
      <c r="O2100" s="4" t="str">
        <f t="shared" si="325"/>
        <v>买</v>
      </c>
      <c r="P2100" s="4" t="str">
        <f t="shared" si="321"/>
        <v/>
      </c>
      <c r="Q2100" s="3">
        <f>IF(O2099="买",E2100/E2099-1,0)-IF(P2100=1,计算结果!B$17,0)</f>
        <v>2.2520786771822454E-3</v>
      </c>
      <c r="R2100" s="2">
        <f t="shared" si="322"/>
        <v>5.3437207038099857</v>
      </c>
      <c r="S2100" s="3">
        <f>1-R2100/MAX(R$2:R2100)</f>
        <v>0.17030004904160345</v>
      </c>
    </row>
    <row r="2101" spans="1:19" x14ac:dyDescent="0.15">
      <c r="A2101" s="1">
        <v>41514</v>
      </c>
      <c r="B2101">
        <v>2326.1</v>
      </c>
      <c r="C2101">
        <v>2345.36</v>
      </c>
      <c r="D2101">
        <v>2307.04</v>
      </c>
      <c r="E2101" s="2">
        <v>2328.06</v>
      </c>
      <c r="F2101" s="16">
        <v>80965558272</v>
      </c>
      <c r="G2101" s="3">
        <f t="shared" si="320"/>
        <v>-5.4765729127508322E-3</v>
      </c>
      <c r="H2101" s="3">
        <f>1-E2101/MAX(E$2:E2101)</f>
        <v>0.60388280133396854</v>
      </c>
      <c r="I2101" s="2">
        <f t="shared" si="323"/>
        <v>2334.853333333333</v>
      </c>
      <c r="J2101" s="2">
        <f t="shared" si="326"/>
        <v>2317.335</v>
      </c>
      <c r="K2101" s="2">
        <f t="shared" si="327"/>
        <v>2323.4816666666666</v>
      </c>
      <c r="L2101" s="2">
        <f t="shared" si="328"/>
        <v>2288.5400000000004</v>
      </c>
      <c r="M2101" s="2">
        <f t="shared" si="329"/>
        <v>2256.8816666666658</v>
      </c>
      <c r="N2101" s="2">
        <f t="shared" si="324"/>
        <v>2289.6344444444444</v>
      </c>
      <c r="O2101" s="4" t="str">
        <f t="shared" si="325"/>
        <v>买</v>
      </c>
      <c r="P2101" s="4" t="str">
        <f t="shared" si="321"/>
        <v/>
      </c>
      <c r="Q2101" s="3">
        <f>IF(O2100="买",E2101/E2100-1,0)-IF(P2101=1,计算结果!B$17,0)</f>
        <v>-5.4765729127508322E-3</v>
      </c>
      <c r="R2101" s="2">
        <f t="shared" si="322"/>
        <v>5.3144554277501941</v>
      </c>
      <c r="S2101" s="3">
        <f>1-R2101/MAX(R$2:R2101)</f>
        <v>0.17484396131873292</v>
      </c>
    </row>
    <row r="2102" spans="1:19" x14ac:dyDescent="0.15">
      <c r="A2102" s="1">
        <v>41515</v>
      </c>
      <c r="B2102">
        <v>2338.56</v>
      </c>
      <c r="C2102">
        <v>2342.3200000000002</v>
      </c>
      <c r="D2102">
        <v>2308.15</v>
      </c>
      <c r="E2102" s="2">
        <v>2318.31</v>
      </c>
      <c r="F2102" s="16">
        <v>59719880704</v>
      </c>
      <c r="G2102" s="3">
        <f t="shared" si="320"/>
        <v>-4.1880363908146645E-3</v>
      </c>
      <c r="H2102" s="3">
        <f>1-E2102/MAX(E$2:E2102)</f>
        <v>0.60554175457700943</v>
      </c>
      <c r="I2102" s="2">
        <f t="shared" si="323"/>
        <v>2329.0833333333335</v>
      </c>
      <c r="J2102" s="2">
        <f t="shared" si="326"/>
        <v>2318.9549999999999</v>
      </c>
      <c r="K2102" s="2">
        <f t="shared" si="327"/>
        <v>2320.085</v>
      </c>
      <c r="L2102" s="2">
        <f t="shared" si="328"/>
        <v>2292.4691666666663</v>
      </c>
      <c r="M2102" s="2">
        <f t="shared" si="329"/>
        <v>2259.9462499999995</v>
      </c>
      <c r="N2102" s="2">
        <f t="shared" si="324"/>
        <v>2290.8334722222221</v>
      </c>
      <c r="O2102" s="4" t="str">
        <f t="shared" si="325"/>
        <v>买</v>
      </c>
      <c r="P2102" s="4" t="str">
        <f t="shared" si="321"/>
        <v/>
      </c>
      <c r="Q2102" s="3">
        <f>IF(O2101="买",E2102/E2101-1,0)-IF(P2102=1,计算结果!B$17,0)</f>
        <v>-4.1880363908146645E-3</v>
      </c>
      <c r="R2102" s="2">
        <f t="shared" si="322"/>
        <v>5.2921982950214135</v>
      </c>
      <c r="S2102" s="3">
        <f>1-R2102/MAX(R$2:R2102)</f>
        <v>0.17829974483683053</v>
      </c>
    </row>
    <row r="2103" spans="1:19" x14ac:dyDescent="0.15">
      <c r="A2103" s="1">
        <v>41516</v>
      </c>
      <c r="B2103">
        <v>2315.91</v>
      </c>
      <c r="C2103">
        <v>2334.41</v>
      </c>
      <c r="D2103">
        <v>2303.61</v>
      </c>
      <c r="E2103" s="2">
        <v>2313.91</v>
      </c>
      <c r="F2103" s="16">
        <v>76695994368</v>
      </c>
      <c r="G2103" s="3">
        <f t="shared" si="320"/>
        <v>-1.8979342710854219E-3</v>
      </c>
      <c r="H2103" s="3">
        <f>1-E2103/MAX(E$2:E2103)</f>
        <v>0.60629041039950993</v>
      </c>
      <c r="I2103" s="2">
        <f t="shared" si="323"/>
        <v>2320.0933333333332</v>
      </c>
      <c r="J2103" s="2">
        <f t="shared" si="326"/>
        <v>2320.6183333333333</v>
      </c>
      <c r="K2103" s="2">
        <f t="shared" si="327"/>
        <v>2317.1541666666667</v>
      </c>
      <c r="L2103" s="2">
        <f t="shared" si="328"/>
        <v>2298.2166666666667</v>
      </c>
      <c r="M2103" s="2">
        <f t="shared" si="329"/>
        <v>2263.0397916666666</v>
      </c>
      <c r="N2103" s="2">
        <f t="shared" si="324"/>
        <v>2292.8035416666667</v>
      </c>
      <c r="O2103" s="4" t="str">
        <f t="shared" si="325"/>
        <v>买</v>
      </c>
      <c r="P2103" s="4" t="str">
        <f t="shared" si="321"/>
        <v/>
      </c>
      <c r="Q2103" s="3">
        <f>IF(O2102="买",E2103/E2102-1,0)-IF(P2103=1,计算结果!B$17,0)</f>
        <v>-1.8979342710854219E-3</v>
      </c>
      <c r="R2103" s="2">
        <f t="shared" si="322"/>
        <v>5.2821540505079128</v>
      </c>
      <c r="S2103" s="3">
        <f>1-R2103/MAX(R$2:R2103)</f>
        <v>0.17985927791166434</v>
      </c>
    </row>
    <row r="2104" spans="1:19" x14ac:dyDescent="0.15">
      <c r="A2104" s="1">
        <v>41519</v>
      </c>
      <c r="B2104">
        <v>2319.96</v>
      </c>
      <c r="C2104">
        <v>2329.87</v>
      </c>
      <c r="D2104">
        <v>2297.4499999999998</v>
      </c>
      <c r="E2104" s="2">
        <v>2320.34</v>
      </c>
      <c r="F2104" s="16">
        <v>73575866368</v>
      </c>
      <c r="G2104" s="3">
        <f t="shared" si="320"/>
        <v>2.7788461954010302E-3</v>
      </c>
      <c r="H2104" s="3">
        <f>1-E2104/MAX(E$2:E2104)</f>
        <v>0.60519635200435573</v>
      </c>
      <c r="I2104" s="2">
        <f t="shared" si="323"/>
        <v>2317.52</v>
      </c>
      <c r="J2104" s="2">
        <f t="shared" si="326"/>
        <v>2326.1866666666665</v>
      </c>
      <c r="K2104" s="2">
        <f t="shared" si="327"/>
        <v>2317.0508333333337</v>
      </c>
      <c r="L2104" s="2">
        <f t="shared" si="328"/>
        <v>2303.6729166666664</v>
      </c>
      <c r="M2104" s="2">
        <f t="shared" si="329"/>
        <v>2266.2072916666662</v>
      </c>
      <c r="N2104" s="2">
        <f t="shared" si="324"/>
        <v>2295.6436805555554</v>
      </c>
      <c r="O2104" s="4" t="str">
        <f t="shared" si="325"/>
        <v>买</v>
      </c>
      <c r="P2104" s="4" t="str">
        <f t="shared" si="321"/>
        <v/>
      </c>
      <c r="Q2104" s="3">
        <f>IF(O2103="买",E2104/E2103-1,0)-IF(P2104=1,计算结果!B$17,0)</f>
        <v>2.7788461954010302E-3</v>
      </c>
      <c r="R2104" s="2">
        <f t="shared" si="322"/>
        <v>5.296832344194689</v>
      </c>
      <c r="S2104" s="3">
        <f>1-R2104/MAX(R$2:R2104)</f>
        <v>0.17758023298639569</v>
      </c>
    </row>
    <row r="2105" spans="1:19" x14ac:dyDescent="0.15">
      <c r="A2105" s="1">
        <v>41520</v>
      </c>
      <c r="B2105">
        <v>2326.23</v>
      </c>
      <c r="C2105">
        <v>2354.86</v>
      </c>
      <c r="D2105">
        <v>2321.3000000000002</v>
      </c>
      <c r="E2105" s="2">
        <v>2354.5</v>
      </c>
      <c r="F2105" s="16">
        <v>72663982080</v>
      </c>
      <c r="G2105" s="3">
        <f t="shared" si="320"/>
        <v>1.4721980399424073E-2</v>
      </c>
      <c r="H2105" s="3">
        <f>1-E2105/MAX(E$2:E2105)</f>
        <v>0.5993840604369427</v>
      </c>
      <c r="I2105" s="2">
        <f t="shared" si="323"/>
        <v>2329.5833333333335</v>
      </c>
      <c r="J2105" s="2">
        <f t="shared" si="326"/>
        <v>2329.3333333333335</v>
      </c>
      <c r="K2105" s="2">
        <f t="shared" si="327"/>
        <v>2321.2475000000004</v>
      </c>
      <c r="L2105" s="2">
        <f t="shared" si="328"/>
        <v>2310.4012500000003</v>
      </c>
      <c r="M2105" s="2">
        <f t="shared" si="329"/>
        <v>2270.243958333333</v>
      </c>
      <c r="N2105" s="2">
        <f t="shared" si="324"/>
        <v>2300.6309027777775</v>
      </c>
      <c r="O2105" s="4" t="str">
        <f t="shared" si="325"/>
        <v>买</v>
      </c>
      <c r="P2105" s="4" t="str">
        <f t="shared" si="321"/>
        <v/>
      </c>
      <c r="Q2105" s="3">
        <f>IF(O2104="买",E2105/E2104-1,0)-IF(P2105=1,计算结果!B$17,0)</f>
        <v>1.4721980399424073E-2</v>
      </c>
      <c r="R2105" s="2">
        <f t="shared" si="322"/>
        <v>5.3748122061449584</v>
      </c>
      <c r="S2105" s="3">
        <f>1-R2105/MAX(R$2:R2105)</f>
        <v>0.16547258529632258</v>
      </c>
    </row>
    <row r="2106" spans="1:19" x14ac:dyDescent="0.15">
      <c r="A2106" s="1">
        <v>41521</v>
      </c>
      <c r="B2106">
        <v>2352.54</v>
      </c>
      <c r="C2106">
        <v>2360.66</v>
      </c>
      <c r="D2106">
        <v>2345.44</v>
      </c>
      <c r="E2106" s="2">
        <v>2350.6999999999998</v>
      </c>
      <c r="F2106" s="16">
        <v>68509011968</v>
      </c>
      <c r="G2106" s="3">
        <f t="shared" si="320"/>
        <v>-1.613930770864358E-3</v>
      </c>
      <c r="H2106" s="3">
        <f>1-E2106/MAX(E$2:E2106)</f>
        <v>0.60003062682910224</v>
      </c>
      <c r="I2106" s="2">
        <f t="shared" si="323"/>
        <v>2341.8466666666668</v>
      </c>
      <c r="J2106" s="2">
        <f t="shared" si="326"/>
        <v>2330.9699999999998</v>
      </c>
      <c r="K2106" s="2">
        <f t="shared" si="327"/>
        <v>2322.8533333333335</v>
      </c>
      <c r="L2106" s="2">
        <f t="shared" si="328"/>
        <v>2314.7904166666663</v>
      </c>
      <c r="M2106" s="2">
        <f t="shared" si="329"/>
        <v>2273.3702083333328</v>
      </c>
      <c r="N2106" s="2">
        <f t="shared" si="324"/>
        <v>2303.6713194444442</v>
      </c>
      <c r="O2106" s="4" t="str">
        <f t="shared" si="325"/>
        <v>买</v>
      </c>
      <c r="P2106" s="4" t="str">
        <f t="shared" si="321"/>
        <v/>
      </c>
      <c r="Q2106" s="3">
        <f>IF(O2105="买",E2106/E2105-1,0)-IF(P2106=1,计算结果!B$17,0)</f>
        <v>-1.613930770864358E-3</v>
      </c>
      <c r="R2106" s="2">
        <f t="shared" si="322"/>
        <v>5.3661376313378435</v>
      </c>
      <c r="S2106" s="3">
        <f>1-R2106/MAX(R$2:R2106)</f>
        <v>0.16681945477004267</v>
      </c>
    </row>
    <row r="2107" spans="1:19" x14ac:dyDescent="0.15">
      <c r="A2107" s="1">
        <v>41522</v>
      </c>
      <c r="B2107">
        <v>2350.9299999999998</v>
      </c>
      <c r="C2107">
        <v>2351.2199999999998</v>
      </c>
      <c r="D2107">
        <v>2336.75</v>
      </c>
      <c r="E2107" s="2">
        <v>2341.7399999999998</v>
      </c>
      <c r="F2107" s="16">
        <v>59606065152</v>
      </c>
      <c r="G2107" s="3">
        <f t="shared" si="320"/>
        <v>-3.8116305781257243E-3</v>
      </c>
      <c r="H2107" s="3">
        <f>1-E2107/MAX(E$2:E2107)</f>
        <v>0.60155516232219419</v>
      </c>
      <c r="I2107" s="2">
        <f t="shared" si="323"/>
        <v>2348.98</v>
      </c>
      <c r="J2107" s="2">
        <f t="shared" si="326"/>
        <v>2333.2499999999995</v>
      </c>
      <c r="K2107" s="2">
        <f t="shared" si="327"/>
        <v>2325.2925</v>
      </c>
      <c r="L2107" s="2">
        <f t="shared" si="328"/>
        <v>2318.7270833333328</v>
      </c>
      <c r="M2107" s="2">
        <f t="shared" si="329"/>
        <v>2276.0456249999997</v>
      </c>
      <c r="N2107" s="2">
        <f t="shared" si="324"/>
        <v>2306.6884027777774</v>
      </c>
      <c r="O2107" s="4" t="str">
        <f t="shared" si="325"/>
        <v>买</v>
      </c>
      <c r="P2107" s="4" t="str">
        <f t="shared" si="321"/>
        <v/>
      </c>
      <c r="Q2107" s="3">
        <f>IF(O2106="买",E2107/E2106-1,0)-IF(P2107=1,计算结果!B$17,0)</f>
        <v>-3.8116305781257243E-3</v>
      </c>
      <c r="R2107" s="2">
        <f t="shared" si="322"/>
        <v>5.3456838970558049</v>
      </c>
      <c r="S2107" s="3">
        <f>1-R2107/MAX(R$2:R2107)</f>
        <v>0.1699952312133407</v>
      </c>
    </row>
    <row r="2108" spans="1:19" x14ac:dyDescent="0.15">
      <c r="A2108" s="1">
        <v>41523</v>
      </c>
      <c r="B2108">
        <v>2336.77</v>
      </c>
      <c r="C2108">
        <v>2361.1799999999998</v>
      </c>
      <c r="D2108">
        <v>2335.9299999999998</v>
      </c>
      <c r="E2108" s="2">
        <v>2357.7800000000002</v>
      </c>
      <c r="F2108" s="16">
        <v>63916892160</v>
      </c>
      <c r="G2108" s="3">
        <f t="shared" si="320"/>
        <v>6.8496075567741066E-3</v>
      </c>
      <c r="H2108" s="3">
        <f>1-E2108/MAX(E$2:E2108)</f>
        <v>0.59882597155107864</v>
      </c>
      <c r="I2108" s="2">
        <f t="shared" si="323"/>
        <v>2350.0733333333333</v>
      </c>
      <c r="J2108" s="2">
        <f t="shared" si="326"/>
        <v>2339.8283333333334</v>
      </c>
      <c r="K2108" s="2">
        <f t="shared" si="327"/>
        <v>2329.3916666666664</v>
      </c>
      <c r="L2108" s="2">
        <f t="shared" si="328"/>
        <v>2322.0374999999995</v>
      </c>
      <c r="M2108" s="2">
        <f t="shared" si="329"/>
        <v>2278.8747916666662</v>
      </c>
      <c r="N2108" s="2">
        <f t="shared" si="324"/>
        <v>2310.101319444444</v>
      </c>
      <c r="O2108" s="4" t="str">
        <f t="shared" si="325"/>
        <v>买</v>
      </c>
      <c r="P2108" s="4" t="str">
        <f t="shared" si="321"/>
        <v/>
      </c>
      <c r="Q2108" s="3">
        <f>IF(O2107="买",E2108/E2107-1,0)-IF(P2108=1,计算结果!B$17,0)</f>
        <v>6.8496075567741066E-3</v>
      </c>
      <c r="R2108" s="2">
        <f t="shared" si="322"/>
        <v>5.3822997338732037</v>
      </c>
      <c r="S2108" s="3">
        <f>1-R2108/MAX(R$2:R2108)</f>
        <v>0.16431002427690111</v>
      </c>
    </row>
    <row r="2109" spans="1:19" x14ac:dyDescent="0.15">
      <c r="A2109" s="1">
        <v>41526</v>
      </c>
      <c r="B2109">
        <v>2374.2600000000002</v>
      </c>
      <c r="C2109">
        <v>2449.25</v>
      </c>
      <c r="D2109">
        <v>2372.69</v>
      </c>
      <c r="E2109" s="2">
        <v>2440.61</v>
      </c>
      <c r="F2109" s="16">
        <v>127299543040</v>
      </c>
      <c r="G2109" s="3">
        <f t="shared" si="320"/>
        <v>3.5130504118280781E-2</v>
      </c>
      <c r="H2109" s="3">
        <f>1-E2109/MAX(E$2:E2109)</f>
        <v>0.58473252569250667</v>
      </c>
      <c r="I2109" s="2">
        <f t="shared" si="323"/>
        <v>2380.0433333333335</v>
      </c>
      <c r="J2109" s="2">
        <f t="shared" si="326"/>
        <v>2360.9450000000002</v>
      </c>
      <c r="K2109" s="2">
        <f t="shared" si="327"/>
        <v>2340.7816666666663</v>
      </c>
      <c r="L2109" s="2">
        <f t="shared" si="328"/>
        <v>2328.1612499999997</v>
      </c>
      <c r="M2109" s="2">
        <f t="shared" si="329"/>
        <v>2283.8077083333328</v>
      </c>
      <c r="N2109" s="2">
        <f t="shared" si="324"/>
        <v>2317.5835416666664</v>
      </c>
      <c r="O2109" s="4" t="str">
        <f t="shared" si="325"/>
        <v>买</v>
      </c>
      <c r="P2109" s="4" t="str">
        <f t="shared" si="321"/>
        <v/>
      </c>
      <c r="Q2109" s="3">
        <f>IF(O2108="买",E2109/E2108-1,0)-IF(P2109=1,计算结果!B$17,0)</f>
        <v>3.5130504118280781E-2</v>
      </c>
      <c r="R2109" s="2">
        <f t="shared" si="322"/>
        <v>5.571382636839858</v>
      </c>
      <c r="S2109" s="3">
        <f>1-R2109/MAX(R$2:R2109)</f>
        <v>0.13495181414315482</v>
      </c>
    </row>
    <row r="2110" spans="1:19" x14ac:dyDescent="0.15">
      <c r="A2110" s="1">
        <v>41527</v>
      </c>
      <c r="B2110">
        <v>2446.4499999999998</v>
      </c>
      <c r="C2110">
        <v>2475.19</v>
      </c>
      <c r="D2110">
        <v>2435.83</v>
      </c>
      <c r="E2110" s="2">
        <v>2474.89</v>
      </c>
      <c r="F2110" s="16">
        <v>130648129536</v>
      </c>
      <c r="G2110" s="3">
        <f t="shared" si="320"/>
        <v>1.4045668910641185E-2</v>
      </c>
      <c r="H2110" s="3">
        <f>1-E2110/MAX(E$2:E2110)</f>
        <v>0.57889981623902542</v>
      </c>
      <c r="I2110" s="2">
        <f t="shared" si="323"/>
        <v>2424.4266666666667</v>
      </c>
      <c r="J2110" s="2">
        <f t="shared" si="326"/>
        <v>2386.7033333333334</v>
      </c>
      <c r="K2110" s="2">
        <f t="shared" si="327"/>
        <v>2356.4449999999997</v>
      </c>
      <c r="L2110" s="2">
        <f t="shared" si="328"/>
        <v>2336.2558333333332</v>
      </c>
      <c r="M2110" s="2">
        <f t="shared" si="329"/>
        <v>2289.0766666666664</v>
      </c>
      <c r="N2110" s="2">
        <f t="shared" si="324"/>
        <v>2327.2591666666663</v>
      </c>
      <c r="O2110" s="4" t="str">
        <f t="shared" si="325"/>
        <v>买</v>
      </c>
      <c r="P2110" s="4" t="str">
        <f t="shared" si="321"/>
        <v/>
      </c>
      <c r="Q2110" s="3">
        <f>IF(O2109="买",E2110/E2109-1,0)-IF(P2110=1,计算结果!B$17,0)</f>
        <v>1.4045668910641185E-2</v>
      </c>
      <c r="R2110" s="2">
        <f t="shared" si="322"/>
        <v>5.6496364327314055</v>
      </c>
      <c r="S2110" s="3">
        <f>1-R2110/MAX(R$2:R2110)</f>
        <v>0.12280163373285879</v>
      </c>
    </row>
    <row r="2111" spans="1:19" x14ac:dyDescent="0.15">
      <c r="A2111" s="1">
        <v>41528</v>
      </c>
      <c r="B2111">
        <v>2483.79</v>
      </c>
      <c r="C2111">
        <v>2504.4699999999998</v>
      </c>
      <c r="D2111">
        <v>2471.62</v>
      </c>
      <c r="E2111" s="2">
        <v>2482.89</v>
      </c>
      <c r="F2111" s="16">
        <v>142830288896</v>
      </c>
      <c r="G2111" s="3">
        <f t="shared" si="320"/>
        <v>3.2324668975187709E-3</v>
      </c>
      <c r="H2111" s="3">
        <f>1-E2111/MAX(E$2:E2111)</f>
        <v>0.57753862383447907</v>
      </c>
      <c r="I2111" s="2">
        <f t="shared" si="323"/>
        <v>2466.1299999999997</v>
      </c>
      <c r="J2111" s="2">
        <f t="shared" si="326"/>
        <v>2408.1016666666665</v>
      </c>
      <c r="K2111" s="2">
        <f t="shared" si="327"/>
        <v>2368.7175000000002</v>
      </c>
      <c r="L2111" s="2">
        <f t="shared" si="328"/>
        <v>2344.8437499999995</v>
      </c>
      <c r="M2111" s="2">
        <f t="shared" si="329"/>
        <v>2294.4108333333329</v>
      </c>
      <c r="N2111" s="2">
        <f t="shared" si="324"/>
        <v>2335.9906944444442</v>
      </c>
      <c r="O2111" s="4" t="str">
        <f t="shared" si="325"/>
        <v>买</v>
      </c>
      <c r="P2111" s="4" t="str">
        <f t="shared" si="321"/>
        <v/>
      </c>
      <c r="Q2111" s="3">
        <f>IF(O2110="买",E2111/E2110-1,0)-IF(P2111=1,计算结果!B$17,0)</f>
        <v>3.2324668975187709E-3</v>
      </c>
      <c r="R2111" s="2">
        <f t="shared" si="322"/>
        <v>5.6678986954832258</v>
      </c>
      <c r="S2111" s="3">
        <f>1-R2111/MAX(R$2:R2111)</f>
        <v>0.11996611905134269</v>
      </c>
    </row>
    <row r="2112" spans="1:19" x14ac:dyDescent="0.15">
      <c r="A2112" s="1">
        <v>41529</v>
      </c>
      <c r="B2112">
        <v>2480.4699999999998</v>
      </c>
      <c r="C2112">
        <v>2527.38</v>
      </c>
      <c r="D2112">
        <v>2469.7199999999998</v>
      </c>
      <c r="E2112" s="2">
        <v>2507.4499999999998</v>
      </c>
      <c r="F2112" s="16">
        <v>126115528704</v>
      </c>
      <c r="G2112" s="3">
        <f t="shared" si="320"/>
        <v>9.8916987864947625E-3</v>
      </c>
      <c r="H2112" s="3">
        <f>1-E2112/MAX(E$2:E2112)</f>
        <v>0.57335976315252157</v>
      </c>
      <c r="I2112" s="2">
        <f t="shared" si="323"/>
        <v>2488.41</v>
      </c>
      <c r="J2112" s="2">
        <f t="shared" si="326"/>
        <v>2434.2266666666669</v>
      </c>
      <c r="K2112" s="2">
        <f t="shared" si="327"/>
        <v>2382.5983333333334</v>
      </c>
      <c r="L2112" s="2">
        <f t="shared" si="328"/>
        <v>2354.0704166666665</v>
      </c>
      <c r="M2112" s="2">
        <f t="shared" si="329"/>
        <v>2301.5739583333329</v>
      </c>
      <c r="N2112" s="2">
        <f t="shared" si="324"/>
        <v>2346.0809027777777</v>
      </c>
      <c r="O2112" s="4" t="str">
        <f t="shared" si="325"/>
        <v>买</v>
      </c>
      <c r="P2112" s="4" t="str">
        <f t="shared" si="321"/>
        <v/>
      </c>
      <c r="Q2112" s="3">
        <f>IF(O2111="买",E2112/E2111-1,0)-IF(P2112=1,计算结果!B$17,0)</f>
        <v>9.8916987864947625E-3</v>
      </c>
      <c r="R2112" s="2">
        <f t="shared" si="322"/>
        <v>5.7239638421313126</v>
      </c>
      <c r="S2112" s="3">
        <f>1-R2112/MAX(R$2:R2112)</f>
        <v>0.1112610889790886</v>
      </c>
    </row>
    <row r="2113" spans="1:19" x14ac:dyDescent="0.15">
      <c r="A2113" s="1">
        <v>41530</v>
      </c>
      <c r="B2113">
        <v>2502.54</v>
      </c>
      <c r="C2113">
        <v>2515.7800000000002</v>
      </c>
      <c r="D2113">
        <v>2481.4499999999998</v>
      </c>
      <c r="E2113" s="2">
        <v>2488.9</v>
      </c>
      <c r="F2113" s="16">
        <v>98275008512</v>
      </c>
      <c r="G2113" s="3">
        <f t="shared" si="320"/>
        <v>-7.3979540967914481E-3</v>
      </c>
      <c r="H2113" s="3">
        <f>1-E2113/MAX(E$2:E2113)</f>
        <v>0.57651602804056346</v>
      </c>
      <c r="I2113" s="2">
        <f t="shared" si="323"/>
        <v>2493.08</v>
      </c>
      <c r="J2113" s="2">
        <f t="shared" si="326"/>
        <v>2458.7533333333331</v>
      </c>
      <c r="K2113" s="2">
        <f t="shared" si="327"/>
        <v>2396.0016666666666</v>
      </c>
      <c r="L2113" s="2">
        <f t="shared" si="328"/>
        <v>2359.7416666666663</v>
      </c>
      <c r="M2113" s="2">
        <f t="shared" si="329"/>
        <v>2308.3704166666662</v>
      </c>
      <c r="N2113" s="2">
        <f t="shared" si="324"/>
        <v>2354.7045833333327</v>
      </c>
      <c r="O2113" s="4" t="str">
        <f t="shared" si="325"/>
        <v>买</v>
      </c>
      <c r="P2113" s="4" t="str">
        <f t="shared" si="321"/>
        <v/>
      </c>
      <c r="Q2113" s="3">
        <f>IF(O2112="买",E2113/E2112-1,0)-IF(P2113=1,计算结果!B$17,0)</f>
        <v>-7.3979540967914481E-3</v>
      </c>
      <c r="R2113" s="2">
        <f t="shared" si="322"/>
        <v>5.6816182203755314</v>
      </c>
      <c r="S2113" s="3">
        <f>1-R2113/MAX(R$2:R2113)</f>
        <v>0.1178359386468536</v>
      </c>
    </row>
    <row r="2114" spans="1:19" x14ac:dyDescent="0.15">
      <c r="A2114" s="1">
        <v>41533</v>
      </c>
      <c r="B2114">
        <v>2501.08</v>
      </c>
      <c r="C2114">
        <v>2503.69</v>
      </c>
      <c r="D2114">
        <v>2467.13</v>
      </c>
      <c r="E2114" s="2">
        <v>2478.39</v>
      </c>
      <c r="F2114" s="16">
        <v>97043841024</v>
      </c>
      <c r="G2114" s="3">
        <f t="shared" si="320"/>
        <v>-4.222749005584836E-3</v>
      </c>
      <c r="H2114" s="3">
        <f>1-E2114/MAX(E$2:E2114)</f>
        <v>0.57830429456203636</v>
      </c>
      <c r="I2114" s="2">
        <f t="shared" si="323"/>
        <v>2491.58</v>
      </c>
      <c r="J2114" s="2">
        <f t="shared" si="326"/>
        <v>2478.855</v>
      </c>
      <c r="K2114" s="2">
        <f t="shared" si="327"/>
        <v>2409.3416666666667</v>
      </c>
      <c r="L2114" s="2">
        <f t="shared" si="328"/>
        <v>2364.7133333333331</v>
      </c>
      <c r="M2114" s="2">
        <f t="shared" si="329"/>
        <v>2313.6687499999994</v>
      </c>
      <c r="N2114" s="2">
        <f t="shared" si="324"/>
        <v>2362.5745833333331</v>
      </c>
      <c r="O2114" s="4" t="str">
        <f t="shared" si="325"/>
        <v>买</v>
      </c>
      <c r="P2114" s="4" t="str">
        <f t="shared" si="321"/>
        <v/>
      </c>
      <c r="Q2114" s="3">
        <f>IF(O2113="买",E2114/E2113-1,0)-IF(P2114=1,计算结果!B$17,0)</f>
        <v>-4.222749005584836E-3</v>
      </c>
      <c r="R2114" s="2">
        <f t="shared" si="322"/>
        <v>5.6576261726853279</v>
      </c>
      <c r="S2114" s="3">
        <f>1-R2114/MAX(R$2:R2114)</f>
        <v>0.12156109605969534</v>
      </c>
    </row>
    <row r="2115" spans="1:19" x14ac:dyDescent="0.15">
      <c r="A2115" s="1">
        <v>41534</v>
      </c>
      <c r="B2115">
        <v>2480.81</v>
      </c>
      <c r="C2115">
        <v>2481.71</v>
      </c>
      <c r="D2115">
        <v>2426.46</v>
      </c>
      <c r="E2115" s="2">
        <v>2427.3200000000002</v>
      </c>
      <c r="F2115" s="16">
        <v>93115105280</v>
      </c>
      <c r="G2115" s="3">
        <f t="shared" ref="G2115:G2178" si="330">E2115/E2114-1</f>
        <v>-2.0606119295187519E-2</v>
      </c>
      <c r="H2115" s="3">
        <f>1-E2115/MAX(E$2:E2115)</f>
        <v>0.58699380657455924</v>
      </c>
      <c r="I2115" s="2">
        <f t="shared" si="323"/>
        <v>2464.8700000000003</v>
      </c>
      <c r="J2115" s="2">
        <f t="shared" si="326"/>
        <v>2476.64</v>
      </c>
      <c r="K2115" s="2">
        <f t="shared" si="327"/>
        <v>2418.7925</v>
      </c>
      <c r="L2115" s="2">
        <f t="shared" si="328"/>
        <v>2367.9733333333329</v>
      </c>
      <c r="M2115" s="2">
        <f t="shared" si="329"/>
        <v>2315.7652083333332</v>
      </c>
      <c r="N2115" s="2">
        <f t="shared" si="324"/>
        <v>2367.5103472222222</v>
      </c>
      <c r="O2115" s="4" t="str">
        <f t="shared" si="325"/>
        <v>买</v>
      </c>
      <c r="P2115" s="4" t="str">
        <f t="shared" si="321"/>
        <v/>
      </c>
      <c r="Q2115" s="3">
        <f>IF(O2114="买",E2115/E2114-1,0)-IF(P2115=1,计算结果!B$17,0)</f>
        <v>-2.0606119295187519E-2</v>
      </c>
      <c r="R2115" s="2">
        <f t="shared" si="322"/>
        <v>5.5410444528433986</v>
      </c>
      <c r="S2115" s="3">
        <f>1-R2115/MAX(R$2:R2115)</f>
        <v>0.13966231290782305</v>
      </c>
    </row>
    <row r="2116" spans="1:19" x14ac:dyDescent="0.15">
      <c r="A2116" s="1">
        <v>41535</v>
      </c>
      <c r="B2116">
        <v>2426.04</v>
      </c>
      <c r="C2116">
        <v>2439.63</v>
      </c>
      <c r="D2116">
        <v>2407.2399999999998</v>
      </c>
      <c r="E2116" s="2">
        <v>2432.5100000000002</v>
      </c>
      <c r="F2116" s="16">
        <v>69341323264</v>
      </c>
      <c r="G2116" s="3">
        <f t="shared" si="330"/>
        <v>2.1381606051118496E-3</v>
      </c>
      <c r="H2116" s="3">
        <f>1-E2116/MAX(E$2:E2116)</f>
        <v>0.58611073300210981</v>
      </c>
      <c r="I2116" s="2">
        <f t="shared" si="323"/>
        <v>2446.0733333333333</v>
      </c>
      <c r="J2116" s="2">
        <f t="shared" si="326"/>
        <v>2469.5766666666664</v>
      </c>
      <c r="K2116" s="2">
        <f t="shared" si="327"/>
        <v>2428.14</v>
      </c>
      <c r="L2116" s="2">
        <f t="shared" si="328"/>
        <v>2372.5954166666666</v>
      </c>
      <c r="M2116" s="2">
        <f t="shared" si="329"/>
        <v>2319.0389583333331</v>
      </c>
      <c r="N2116" s="2">
        <f t="shared" si="324"/>
        <v>2373.2581249999998</v>
      </c>
      <c r="O2116" s="4" t="str">
        <f t="shared" si="325"/>
        <v>买</v>
      </c>
      <c r="P2116" s="4" t="str">
        <f t="shared" ref="P2116:P2179" si="331">IF(O2115&lt;&gt;O2116,1,"")</f>
        <v/>
      </c>
      <c r="Q2116" s="3">
        <f>IF(O2115="买",E2116/E2115-1,0)-IF(P2116=1,计算结果!B$17,0)</f>
        <v>2.1381606051118496E-3</v>
      </c>
      <c r="R2116" s="2">
        <f t="shared" ref="R2116:R2179" si="332">IFERROR(R2115*(1+Q2116),R2115)</f>
        <v>5.5528920958036423</v>
      </c>
      <c r="S2116" s="3">
        <f>1-R2116/MAX(R$2:R2116)</f>
        <v>0.13782277275818944</v>
      </c>
    </row>
    <row r="2117" spans="1:19" x14ac:dyDescent="0.15">
      <c r="A2117" s="1">
        <v>41540</v>
      </c>
      <c r="B2117">
        <v>2441.52</v>
      </c>
      <c r="C2117">
        <v>2473.16</v>
      </c>
      <c r="D2117">
        <v>2439.9899999999998</v>
      </c>
      <c r="E2117" s="2">
        <v>2472.29</v>
      </c>
      <c r="F2117" s="16">
        <v>80920690688</v>
      </c>
      <c r="G2117" s="3">
        <f t="shared" si="330"/>
        <v>1.635347850574087E-2</v>
      </c>
      <c r="H2117" s="3">
        <f>1-E2117/MAX(E$2:E2117)</f>
        <v>0.57934220377050294</v>
      </c>
      <c r="I2117" s="2">
        <f t="shared" ref="I2117:I2180" si="333">AVERAGE(E2115:E2117)</f>
        <v>2444.04</v>
      </c>
      <c r="J2117" s="2">
        <f t="shared" si="326"/>
        <v>2467.81</v>
      </c>
      <c r="K2117" s="2">
        <f t="shared" si="327"/>
        <v>2437.9558333333334</v>
      </c>
      <c r="L2117" s="2">
        <f t="shared" si="328"/>
        <v>2379.6016666666669</v>
      </c>
      <c r="M2117" s="2">
        <f t="shared" si="329"/>
        <v>2322.4762499999997</v>
      </c>
      <c r="N2117" s="2">
        <f t="shared" ref="N2117:N2180" si="334">IFERROR(AVERAGE(K2117:M2117),"")</f>
        <v>2380.01125</v>
      </c>
      <c r="O2117" s="4" t="str">
        <f t="shared" ref="O2117:O2180" si="335">IF(E2117&gt;N2117,"买","卖")</f>
        <v>买</v>
      </c>
      <c r="P2117" s="4" t="str">
        <f t="shared" si="331"/>
        <v/>
      </c>
      <c r="Q2117" s="3">
        <f>IF(O2116="买",E2117/E2116-1,0)-IF(P2117=1,计算结果!B$17,0)</f>
        <v>1.635347850574087E-2</v>
      </c>
      <c r="R2117" s="2">
        <f t="shared" si="332"/>
        <v>5.6437011973370659</v>
      </c>
      <c r="S2117" s="3">
        <f>1-R2117/MAX(R$2:R2117)</f>
        <v>0.12372317600435123</v>
      </c>
    </row>
    <row r="2118" spans="1:19" x14ac:dyDescent="0.15">
      <c r="A2118" s="1">
        <v>41541</v>
      </c>
      <c r="B2118">
        <v>2470.71</v>
      </c>
      <c r="C2118">
        <v>2470.75</v>
      </c>
      <c r="D2118">
        <v>2420.09</v>
      </c>
      <c r="E2118" s="2">
        <v>2443.89</v>
      </c>
      <c r="F2118" s="16">
        <v>96769835008</v>
      </c>
      <c r="G2118" s="3">
        <f t="shared" si="330"/>
        <v>-1.1487325516019609E-2</v>
      </c>
      <c r="H2118" s="3">
        <f>1-E2118/MAX(E$2:E2118)</f>
        <v>0.58417443680664261</v>
      </c>
      <c r="I2118" s="2">
        <f t="shared" si="333"/>
        <v>2449.5633333333335</v>
      </c>
      <c r="J2118" s="2">
        <f t="shared" si="326"/>
        <v>2457.2166666666667</v>
      </c>
      <c r="K2118" s="2">
        <f t="shared" si="327"/>
        <v>2445.7216666666668</v>
      </c>
      <c r="L2118" s="2">
        <f t="shared" si="328"/>
        <v>2384.2874999999999</v>
      </c>
      <c r="M2118" s="2">
        <f t="shared" si="329"/>
        <v>2325.1020833333332</v>
      </c>
      <c r="N2118" s="2">
        <f t="shared" si="334"/>
        <v>2385.0370833333332</v>
      </c>
      <c r="O2118" s="4" t="str">
        <f t="shared" si="335"/>
        <v>买</v>
      </c>
      <c r="P2118" s="4" t="str">
        <f t="shared" si="331"/>
        <v/>
      </c>
      <c r="Q2118" s="3">
        <f>IF(O2117="买",E2118/E2117-1,0)-IF(P2118=1,计算结果!B$17,0)</f>
        <v>-1.1487325516019609E-2</v>
      </c>
      <c r="R2118" s="2">
        <f t="shared" si="332"/>
        <v>5.5788701645681051</v>
      </c>
      <c r="S2118" s="3">
        <f>1-R2118/MAX(R$2:R2118)</f>
        <v>0.13378925312373313</v>
      </c>
    </row>
    <row r="2119" spans="1:19" x14ac:dyDescent="0.15">
      <c r="A2119" s="1">
        <v>41542</v>
      </c>
      <c r="B2119">
        <v>2440.84</v>
      </c>
      <c r="C2119">
        <v>2455.04</v>
      </c>
      <c r="D2119">
        <v>2423.2800000000002</v>
      </c>
      <c r="E2119" s="2">
        <v>2429.0300000000002</v>
      </c>
      <c r="F2119" s="16">
        <v>89119219712</v>
      </c>
      <c r="G2119" s="3">
        <f t="shared" si="330"/>
        <v>-6.0804700702566938E-3</v>
      </c>
      <c r="H2119" s="3">
        <f>1-E2119/MAX(E$2:E2119)</f>
        <v>0.58670285169808745</v>
      </c>
      <c r="I2119" s="2">
        <f t="shared" si="333"/>
        <v>2448.4033333333336</v>
      </c>
      <c r="J2119" s="2">
        <f t="shared" si="326"/>
        <v>2447.2383333333332</v>
      </c>
      <c r="K2119" s="2">
        <f t="shared" si="327"/>
        <v>2452.9958333333329</v>
      </c>
      <c r="L2119" s="2">
        <f t="shared" si="328"/>
        <v>2389.1441666666665</v>
      </c>
      <c r="M2119" s="2">
        <f t="shared" si="329"/>
        <v>2328.1477083333334</v>
      </c>
      <c r="N2119" s="2">
        <f t="shared" si="334"/>
        <v>2390.0959027777776</v>
      </c>
      <c r="O2119" s="4" t="str">
        <f t="shared" si="335"/>
        <v>买</v>
      </c>
      <c r="P2119" s="4" t="str">
        <f t="shared" si="331"/>
        <v/>
      </c>
      <c r="Q2119" s="3">
        <f>IF(O2118="买",E2119/E2118-1,0)-IF(P2119=1,计算结果!B$17,0)</f>
        <v>-6.0804700702566938E-3</v>
      </c>
      <c r="R2119" s="2">
        <f t="shared" si="332"/>
        <v>5.5449480115066008</v>
      </c>
      <c r="S2119" s="3">
        <f>1-R2119/MAX(R$2:R2119)</f>
        <v>0.13905622164464893</v>
      </c>
    </row>
    <row r="2120" spans="1:19" x14ac:dyDescent="0.15">
      <c r="A2120" s="1">
        <v>41543</v>
      </c>
      <c r="B2120">
        <v>2422.63</v>
      </c>
      <c r="C2120">
        <v>2422.63</v>
      </c>
      <c r="D2120">
        <v>2382.54</v>
      </c>
      <c r="E2120" s="2">
        <v>2384.44</v>
      </c>
      <c r="F2120" s="16">
        <v>84183924736</v>
      </c>
      <c r="G2120" s="3">
        <f t="shared" si="330"/>
        <v>-1.8357121978732294E-2</v>
      </c>
      <c r="H2120" s="3">
        <f>1-E2120/MAX(E$2:E2120)</f>
        <v>0.5942897978629279</v>
      </c>
      <c r="I2120" s="2">
        <f t="shared" si="333"/>
        <v>2419.1200000000003</v>
      </c>
      <c r="J2120" s="2">
        <f t="shared" ref="J2120:J2183" si="336">AVERAGE(E2115:E2120)</f>
        <v>2431.5800000000004</v>
      </c>
      <c r="K2120" s="2">
        <f t="shared" si="327"/>
        <v>2455.2174999999997</v>
      </c>
      <c r="L2120" s="2">
        <f t="shared" si="328"/>
        <v>2392.3045833333331</v>
      </c>
      <c r="M2120" s="2">
        <f t="shared" si="329"/>
        <v>2331.0458333333331</v>
      </c>
      <c r="N2120" s="2">
        <f t="shared" si="334"/>
        <v>2392.8559722222221</v>
      </c>
      <c r="O2120" s="4" t="str">
        <f t="shared" si="335"/>
        <v>卖</v>
      </c>
      <c r="P2120" s="4">
        <f t="shared" si="331"/>
        <v>1</v>
      </c>
      <c r="Q2120" s="3">
        <f>IF(O2119="买",E2120/E2119-1,0)-IF(P2120=1,计算结果!B$17,0)</f>
        <v>-1.8357121978732294E-2</v>
      </c>
      <c r="R2120" s="2">
        <f t="shared" si="332"/>
        <v>5.443158724493645</v>
      </c>
      <c r="S2120" s="3">
        <f>1-R2120/MAX(R$2:R2120)</f>
        <v>0.15486067160074879</v>
      </c>
    </row>
    <row r="2121" spans="1:19" x14ac:dyDescent="0.15">
      <c r="A2121" s="1">
        <v>41544</v>
      </c>
      <c r="B2121">
        <v>2382.2199999999998</v>
      </c>
      <c r="C2121">
        <v>2402.1999999999998</v>
      </c>
      <c r="D2121">
        <v>2379.86</v>
      </c>
      <c r="E2121" s="2">
        <v>2394.9699999999998</v>
      </c>
      <c r="F2121" s="16">
        <v>66383990784</v>
      </c>
      <c r="G2121" s="3">
        <f t="shared" si="330"/>
        <v>4.4161312509434225E-3</v>
      </c>
      <c r="H2121" s="3">
        <f>1-E2121/MAX(E$2:E2121)</f>
        <v>0.5924981283604438</v>
      </c>
      <c r="I2121" s="2">
        <f t="shared" si="333"/>
        <v>2402.8133333333335</v>
      </c>
      <c r="J2121" s="2">
        <f t="shared" si="336"/>
        <v>2426.1883333333335</v>
      </c>
      <c r="K2121" s="2">
        <f t="shared" si="327"/>
        <v>2451.4141666666665</v>
      </c>
      <c r="L2121" s="2">
        <f t="shared" si="328"/>
        <v>2396.0979166666666</v>
      </c>
      <c r="M2121" s="2">
        <f t="shared" si="329"/>
        <v>2335.3060416666663</v>
      </c>
      <c r="N2121" s="2">
        <f t="shared" si="334"/>
        <v>2394.2727083333334</v>
      </c>
      <c r="O2121" s="4" t="str">
        <f t="shared" si="335"/>
        <v>买</v>
      </c>
      <c r="P2121" s="4">
        <f t="shared" si="331"/>
        <v>1</v>
      </c>
      <c r="Q2121" s="3">
        <f>IF(O2120="买",E2121/E2120-1,0)-IF(P2121=1,计算结果!B$17,0)</f>
        <v>0</v>
      </c>
      <c r="R2121" s="2">
        <f t="shared" si="332"/>
        <v>5.443158724493645</v>
      </c>
      <c r="S2121" s="3">
        <f>1-R2121/MAX(R$2:R2121)</f>
        <v>0.15486067160074879</v>
      </c>
    </row>
    <row r="2122" spans="1:19" x14ac:dyDescent="0.15">
      <c r="A2122" s="1">
        <v>41547</v>
      </c>
      <c r="B2122">
        <v>2406.21</v>
      </c>
      <c r="C2122">
        <v>2415.0700000000002</v>
      </c>
      <c r="D2122">
        <v>2397.2199999999998</v>
      </c>
      <c r="E2122" s="2">
        <v>2409.04</v>
      </c>
      <c r="F2122" s="16">
        <v>60990140416</v>
      </c>
      <c r="G2122" s="3">
        <f t="shared" si="330"/>
        <v>5.8748126281331636E-3</v>
      </c>
      <c r="H2122" s="3">
        <f>1-E2122/MAX(E$2:E2122)</f>
        <v>0.59010413121894778</v>
      </c>
      <c r="I2122" s="2">
        <f t="shared" si="333"/>
        <v>2396.15</v>
      </c>
      <c r="J2122" s="2">
        <f t="shared" si="336"/>
        <v>2422.2766666666666</v>
      </c>
      <c r="K2122" s="2">
        <f t="shared" si="327"/>
        <v>2445.9266666666667</v>
      </c>
      <c r="L2122" s="2">
        <f t="shared" si="328"/>
        <v>2401.1858333333334</v>
      </c>
      <c r="M2122" s="2">
        <f t="shared" si="329"/>
        <v>2339.6154166666661</v>
      </c>
      <c r="N2122" s="2">
        <f t="shared" si="334"/>
        <v>2395.5759722222224</v>
      </c>
      <c r="O2122" s="4" t="str">
        <f t="shared" si="335"/>
        <v>买</v>
      </c>
      <c r="P2122" s="4" t="str">
        <f t="shared" si="331"/>
        <v/>
      </c>
      <c r="Q2122" s="3">
        <f>IF(O2121="买",E2122/E2121-1,0)-IF(P2122=1,计算结果!B$17,0)</f>
        <v>5.8748126281331636E-3</v>
      </c>
      <c r="R2122" s="2">
        <f t="shared" si="332"/>
        <v>5.4751362621052335</v>
      </c>
      <c r="S2122" s="3">
        <f>1-R2122/MAX(R$2:R2122)</f>
        <v>0.14989563640173686</v>
      </c>
    </row>
    <row r="2123" spans="1:19" x14ac:dyDescent="0.15">
      <c r="A2123" s="1">
        <v>41555</v>
      </c>
      <c r="B2123">
        <v>2406.42</v>
      </c>
      <c r="C2123">
        <v>2446.6999999999998</v>
      </c>
      <c r="D2123">
        <v>2392.5700000000002</v>
      </c>
      <c r="E2123" s="2">
        <v>2441.81</v>
      </c>
      <c r="F2123" s="16">
        <v>84229906432</v>
      </c>
      <c r="G2123" s="3">
        <f t="shared" si="330"/>
        <v>1.3602928967555439E-2</v>
      </c>
      <c r="H2123" s="3">
        <f>1-E2123/MAX(E$2:E2123)</f>
        <v>0.58452834683182475</v>
      </c>
      <c r="I2123" s="2">
        <f t="shared" si="333"/>
        <v>2415.2733333333331</v>
      </c>
      <c r="J2123" s="2">
        <f t="shared" si="336"/>
        <v>2417.1966666666663</v>
      </c>
      <c r="K2123" s="2">
        <f t="shared" si="327"/>
        <v>2442.5033333333336</v>
      </c>
      <c r="L2123" s="2">
        <f t="shared" si="328"/>
        <v>2405.6104166666669</v>
      </c>
      <c r="M2123" s="2">
        <f t="shared" si="329"/>
        <v>2343.2812499999995</v>
      </c>
      <c r="N2123" s="2">
        <f t="shared" si="334"/>
        <v>2397.1316666666667</v>
      </c>
      <c r="O2123" s="4" t="str">
        <f t="shared" si="335"/>
        <v>买</v>
      </c>
      <c r="P2123" s="4" t="str">
        <f t="shared" si="331"/>
        <v/>
      </c>
      <c r="Q2123" s="3">
        <f>IF(O2122="买",E2123/E2122-1,0)-IF(P2123=1,计算结果!B$17,0)</f>
        <v>1.3602928967555439E-2</v>
      </c>
      <c r="R2123" s="2">
        <f t="shared" si="332"/>
        <v>5.5496141517663382</v>
      </c>
      <c r="S2123" s="3">
        <f>1-R2123/MAX(R$2:R2123)</f>
        <v>0.13833172712870068</v>
      </c>
    </row>
    <row r="2124" spans="1:19" x14ac:dyDescent="0.15">
      <c r="A2124" s="1">
        <v>41556</v>
      </c>
      <c r="B2124">
        <v>2432.94</v>
      </c>
      <c r="C2124">
        <v>2453.75</v>
      </c>
      <c r="D2124">
        <v>2424.77</v>
      </c>
      <c r="E2124" s="2">
        <v>2453.58</v>
      </c>
      <c r="F2124" s="16">
        <v>76128337920</v>
      </c>
      <c r="G2124" s="3">
        <f t="shared" si="330"/>
        <v>4.8201948554555951E-3</v>
      </c>
      <c r="H2124" s="3">
        <f>1-E2124/MAX(E$2:E2124)</f>
        <v>0.58252569250663577</v>
      </c>
      <c r="I2124" s="2">
        <f t="shared" si="333"/>
        <v>2434.81</v>
      </c>
      <c r="J2124" s="2">
        <f t="shared" si="336"/>
        <v>2418.8116666666665</v>
      </c>
      <c r="K2124" s="2">
        <f t="shared" si="327"/>
        <v>2438.0141666666664</v>
      </c>
      <c r="L2124" s="2">
        <f t="shared" si="328"/>
        <v>2410.3062500000001</v>
      </c>
      <c r="M2124" s="2">
        <f t="shared" si="329"/>
        <v>2347.5402083333329</v>
      </c>
      <c r="N2124" s="2">
        <f t="shared" si="334"/>
        <v>2398.6202083333333</v>
      </c>
      <c r="O2124" s="4" t="str">
        <f t="shared" si="335"/>
        <v>买</v>
      </c>
      <c r="P2124" s="4" t="str">
        <f t="shared" si="331"/>
        <v/>
      </c>
      <c r="Q2124" s="3">
        <f>IF(O2123="买",E2124/E2123-1,0)-IF(P2124=1,计算结果!B$17,0)</f>
        <v>4.8201948554555951E-3</v>
      </c>
      <c r="R2124" s="2">
        <f t="shared" si="332"/>
        <v>5.5763643733504455</v>
      </c>
      <c r="S2124" s="3">
        <f>1-R2124/MAX(R$2:R2124)</f>
        <v>0.13417831815269721</v>
      </c>
    </row>
    <row r="2125" spans="1:19" x14ac:dyDescent="0.15">
      <c r="A2125" s="1">
        <v>41557</v>
      </c>
      <c r="B2125">
        <v>2455.64</v>
      </c>
      <c r="C2125">
        <v>2455.98</v>
      </c>
      <c r="D2125">
        <v>2422.02</v>
      </c>
      <c r="E2125" s="2">
        <v>2429.3200000000002</v>
      </c>
      <c r="F2125" s="16">
        <v>89468018688</v>
      </c>
      <c r="G2125" s="3">
        <f t="shared" si="330"/>
        <v>-9.8875928235475641E-3</v>
      </c>
      <c r="H2125" s="3">
        <f>1-E2125/MAX(E$2:E2125)</f>
        <v>0.58665350847342268</v>
      </c>
      <c r="I2125" s="2">
        <f t="shared" si="333"/>
        <v>2441.5699999999997</v>
      </c>
      <c r="J2125" s="2">
        <f t="shared" si="336"/>
        <v>2418.86</v>
      </c>
      <c r="K2125" s="2">
        <f t="shared" si="327"/>
        <v>2433.0491666666671</v>
      </c>
      <c r="L2125" s="2">
        <f t="shared" si="328"/>
        <v>2414.5254166666668</v>
      </c>
      <c r="M2125" s="2">
        <f t="shared" si="329"/>
        <v>2351.5327083333332</v>
      </c>
      <c r="N2125" s="2">
        <f t="shared" si="334"/>
        <v>2399.7024305555556</v>
      </c>
      <c r="O2125" s="4" t="str">
        <f t="shared" si="335"/>
        <v>买</v>
      </c>
      <c r="P2125" s="4" t="str">
        <f t="shared" si="331"/>
        <v/>
      </c>
      <c r="Q2125" s="3">
        <f>IF(O2124="买",E2125/E2124-1,0)-IF(P2125=1,计算结果!B$17,0)</f>
        <v>-9.8875928235475641E-3</v>
      </c>
      <c r="R2125" s="2">
        <f t="shared" si="332"/>
        <v>5.5212275529910197</v>
      </c>
      <c r="S2125" s="3">
        <f>1-R2125/MAX(R$2:R2125)</f>
        <v>0.14273921040060245</v>
      </c>
    </row>
    <row r="2126" spans="1:19" x14ac:dyDescent="0.15">
      <c r="A2126" s="1">
        <v>41558</v>
      </c>
      <c r="B2126">
        <v>2442.36</v>
      </c>
      <c r="C2126">
        <v>2471.16</v>
      </c>
      <c r="D2126">
        <v>2439.63</v>
      </c>
      <c r="E2126" s="2">
        <v>2468.5100000000002</v>
      </c>
      <c r="F2126" s="16">
        <v>91811545088</v>
      </c>
      <c r="G2126" s="3">
        <f t="shared" si="330"/>
        <v>1.6132086345150176E-2</v>
      </c>
      <c r="H2126" s="3">
        <f>1-E2126/MAX(E$2:E2126)</f>
        <v>0.57998536718165106</v>
      </c>
      <c r="I2126" s="2">
        <f t="shared" si="333"/>
        <v>2450.4699999999998</v>
      </c>
      <c r="J2126" s="2">
        <f t="shared" si="336"/>
        <v>2432.8716666666664</v>
      </c>
      <c r="K2126" s="2">
        <f t="shared" ref="K2126:K2189" si="337">AVERAGE(E2115:E2126)</f>
        <v>2432.2258333333339</v>
      </c>
      <c r="L2126" s="2">
        <f t="shared" si="328"/>
        <v>2420.7837500000001</v>
      </c>
      <c r="M2126" s="2">
        <f t="shared" si="329"/>
        <v>2356.6264583333327</v>
      </c>
      <c r="N2126" s="2">
        <f t="shared" si="334"/>
        <v>2403.212013888889</v>
      </c>
      <c r="O2126" s="4" t="str">
        <f t="shared" si="335"/>
        <v>买</v>
      </c>
      <c r="P2126" s="4" t="str">
        <f t="shared" si="331"/>
        <v/>
      </c>
      <c r="Q2126" s="3">
        <f>IF(O2125="买",E2126/E2125-1,0)-IF(P2126=1,计算结果!B$17,0)</f>
        <v>1.6132086345150176E-2</v>
      </c>
      <c r="R2126" s="2">
        <f t="shared" si="332"/>
        <v>5.610296472607093</v>
      </c>
      <c r="S2126" s="3">
        <f>1-R2126/MAX(R$2:R2126)</f>
        <v>0.12890980532247331</v>
      </c>
    </row>
    <row r="2127" spans="1:19" x14ac:dyDescent="0.15">
      <c r="A2127" s="1">
        <v>41561</v>
      </c>
      <c r="B2127">
        <v>2472.27</v>
      </c>
      <c r="C2127">
        <v>2483.13</v>
      </c>
      <c r="D2127">
        <v>2462.5500000000002</v>
      </c>
      <c r="E2127" s="2">
        <v>2472.54</v>
      </c>
      <c r="F2127" s="16">
        <v>99109158912</v>
      </c>
      <c r="G2127" s="3">
        <f t="shared" si="330"/>
        <v>1.6325637732881315E-3</v>
      </c>
      <c r="H2127" s="3">
        <f>1-E2127/MAX(E$2:E2127)</f>
        <v>0.57929966650786091</v>
      </c>
      <c r="I2127" s="2">
        <f t="shared" si="333"/>
        <v>2456.79</v>
      </c>
      <c r="J2127" s="2">
        <f t="shared" si="336"/>
        <v>2445.7999999999997</v>
      </c>
      <c r="K2127" s="2">
        <f t="shared" si="337"/>
        <v>2435.9941666666673</v>
      </c>
      <c r="L2127" s="2">
        <f t="shared" si="328"/>
        <v>2427.3933333333339</v>
      </c>
      <c r="M2127" s="2">
        <f t="shared" si="329"/>
        <v>2362.8049999999994</v>
      </c>
      <c r="N2127" s="2">
        <f t="shared" si="334"/>
        <v>2408.7308333333335</v>
      </c>
      <c r="O2127" s="4" t="str">
        <f t="shared" si="335"/>
        <v>买</v>
      </c>
      <c r="P2127" s="4" t="str">
        <f t="shared" si="331"/>
        <v/>
      </c>
      <c r="Q2127" s="3">
        <f>IF(O2126="买",E2127/E2126-1,0)-IF(P2127=1,计算结果!B$17,0)</f>
        <v>1.6325637732881315E-3</v>
      </c>
      <c r="R2127" s="2">
        <f t="shared" si="332"/>
        <v>5.6194556393856772</v>
      </c>
      <c r="S2127" s="3">
        <f>1-R2127/MAX(R$2:R2127)</f>
        <v>0.12748769502737634</v>
      </c>
    </row>
    <row r="2128" spans="1:19" x14ac:dyDescent="0.15">
      <c r="A2128" s="1">
        <v>41562</v>
      </c>
      <c r="B2128">
        <v>2475.3200000000002</v>
      </c>
      <c r="C2128">
        <v>2479.13</v>
      </c>
      <c r="D2128">
        <v>2449.42</v>
      </c>
      <c r="E2128" s="2">
        <v>2467.52</v>
      </c>
      <c r="F2128" s="16">
        <v>86100819968</v>
      </c>
      <c r="G2128" s="3">
        <f t="shared" si="330"/>
        <v>-2.0303008242535947E-3</v>
      </c>
      <c r="H2128" s="3">
        <f>1-E2128/MAX(E$2:E2128)</f>
        <v>0.58015381474171379</v>
      </c>
      <c r="I2128" s="2">
        <f t="shared" si="333"/>
        <v>2469.5233333333331</v>
      </c>
      <c r="J2128" s="2">
        <f t="shared" si="336"/>
        <v>2455.5466666666666</v>
      </c>
      <c r="K2128" s="2">
        <f t="shared" si="337"/>
        <v>2438.9116666666673</v>
      </c>
      <c r="L2128" s="2">
        <f t="shared" si="328"/>
        <v>2433.5258333333336</v>
      </c>
      <c r="M2128" s="2">
        <f t="shared" si="329"/>
        <v>2368.5993749999993</v>
      </c>
      <c r="N2128" s="2">
        <f t="shared" si="334"/>
        <v>2413.6789583333334</v>
      </c>
      <c r="O2128" s="4" t="str">
        <f t="shared" si="335"/>
        <v>买</v>
      </c>
      <c r="P2128" s="4" t="str">
        <f t="shared" si="331"/>
        <v/>
      </c>
      <c r="Q2128" s="3">
        <f>IF(O2127="买",E2128/E2127-1,0)-IF(P2128=1,计算结果!B$17,0)</f>
        <v>-2.0303008242535947E-3</v>
      </c>
      <c r="R2128" s="2">
        <f t="shared" si="332"/>
        <v>5.6080464539691759</v>
      </c>
      <c r="S2128" s="3">
        <f>1-R2128/MAX(R$2:R2128)</f>
        <v>0.1292591574793337</v>
      </c>
    </row>
    <row r="2129" spans="1:19" x14ac:dyDescent="0.15">
      <c r="A2129" s="1">
        <v>41563</v>
      </c>
      <c r="B2129">
        <v>2459.08</v>
      </c>
      <c r="C2129">
        <v>2459.08</v>
      </c>
      <c r="D2129">
        <v>2409.7199999999998</v>
      </c>
      <c r="E2129" s="2">
        <v>2421.37</v>
      </c>
      <c r="F2129" s="16">
        <v>83150848000</v>
      </c>
      <c r="G2129" s="3">
        <f t="shared" si="330"/>
        <v>-1.8702989236156209E-2</v>
      </c>
      <c r="H2129" s="3">
        <f>1-E2129/MAX(E$2:E2129)</f>
        <v>0.58800619342544069</v>
      </c>
      <c r="I2129" s="2">
        <f t="shared" si="333"/>
        <v>2453.81</v>
      </c>
      <c r="J2129" s="2">
        <f t="shared" si="336"/>
        <v>2452.14</v>
      </c>
      <c r="K2129" s="2">
        <f t="shared" si="337"/>
        <v>2434.6683333333331</v>
      </c>
      <c r="L2129" s="2">
        <f t="shared" si="328"/>
        <v>2436.3120833333337</v>
      </c>
      <c r="M2129" s="2">
        <f t="shared" si="329"/>
        <v>2373.3566666666661</v>
      </c>
      <c r="N2129" s="2">
        <f t="shared" si="334"/>
        <v>2414.7790277777781</v>
      </c>
      <c r="O2129" s="4" t="str">
        <f t="shared" si="335"/>
        <v>买</v>
      </c>
      <c r="P2129" s="4" t="str">
        <f t="shared" si="331"/>
        <v/>
      </c>
      <c r="Q2129" s="3">
        <f>IF(O2128="买",E2129/E2128-1,0)-IF(P2129=1,计算结果!B$17,0)</f>
        <v>-1.8702989236156209E-2</v>
      </c>
      <c r="R2129" s="2">
        <f t="shared" si="332"/>
        <v>5.5031592215047267</v>
      </c>
      <c r="S2129" s="3">
        <f>1-R2129/MAX(R$2:R2129)</f>
        <v>0.14554461408447927</v>
      </c>
    </row>
    <row r="2130" spans="1:19" x14ac:dyDescent="0.15">
      <c r="A2130" s="1">
        <v>41564</v>
      </c>
      <c r="B2130">
        <v>2432.64</v>
      </c>
      <c r="C2130">
        <v>2440.92</v>
      </c>
      <c r="D2130">
        <v>2407.7800000000002</v>
      </c>
      <c r="E2130" s="2">
        <v>2413.33</v>
      </c>
      <c r="F2130" s="16">
        <v>67722891264</v>
      </c>
      <c r="G2130" s="3">
        <f t="shared" si="330"/>
        <v>-3.3204342995907243E-3</v>
      </c>
      <c r="H2130" s="3">
        <f>1-E2130/MAX(E$2:E2130)</f>
        <v>0.58937419179200978</v>
      </c>
      <c r="I2130" s="2">
        <f t="shared" si="333"/>
        <v>2434.0733333333333</v>
      </c>
      <c r="J2130" s="2">
        <f t="shared" si="336"/>
        <v>2445.4316666666664</v>
      </c>
      <c r="K2130" s="2">
        <f t="shared" si="337"/>
        <v>2432.1216666666664</v>
      </c>
      <c r="L2130" s="2">
        <f t="shared" si="328"/>
        <v>2438.9216666666671</v>
      </c>
      <c r="M2130" s="2">
        <f t="shared" si="329"/>
        <v>2376.856041666666</v>
      </c>
      <c r="N2130" s="2">
        <f t="shared" si="334"/>
        <v>2415.9664583333329</v>
      </c>
      <c r="O2130" s="4" t="str">
        <f t="shared" si="335"/>
        <v>卖</v>
      </c>
      <c r="P2130" s="4">
        <f t="shared" si="331"/>
        <v>1</v>
      </c>
      <c r="Q2130" s="3">
        <f>IF(O2129="买",E2130/E2129-1,0)-IF(P2130=1,计算结果!B$17,0)</f>
        <v>-3.3204342995907243E-3</v>
      </c>
      <c r="R2130" s="2">
        <f t="shared" si="332"/>
        <v>5.4848863428695331</v>
      </c>
      <c r="S2130" s="3">
        <f>1-R2130/MAX(R$2:R2130)</f>
        <v>0.14838177705534328</v>
      </c>
    </row>
    <row r="2131" spans="1:19" x14ac:dyDescent="0.15">
      <c r="A2131" s="1">
        <v>41565</v>
      </c>
      <c r="B2131">
        <v>2415.12</v>
      </c>
      <c r="C2131">
        <v>2435.71</v>
      </c>
      <c r="D2131">
        <v>2410.6</v>
      </c>
      <c r="E2131" s="2">
        <v>2426.0500000000002</v>
      </c>
      <c r="F2131" s="16">
        <v>59138752512</v>
      </c>
      <c r="G2131" s="3">
        <f t="shared" si="330"/>
        <v>5.270725512051877E-3</v>
      </c>
      <c r="H2131" s="3">
        <f>1-E2131/MAX(E$2:E2131)</f>
        <v>0.58720989586878103</v>
      </c>
      <c r="I2131" s="2">
        <f t="shared" si="333"/>
        <v>2420.25</v>
      </c>
      <c r="J2131" s="2">
        <f t="shared" si="336"/>
        <v>2444.8866666666668</v>
      </c>
      <c r="K2131" s="2">
        <f t="shared" si="337"/>
        <v>2431.8733333333334</v>
      </c>
      <c r="L2131" s="2">
        <f t="shared" si="328"/>
        <v>2442.4345833333332</v>
      </c>
      <c r="M2131" s="2">
        <f t="shared" si="329"/>
        <v>2380.580833333333</v>
      </c>
      <c r="N2131" s="2">
        <f t="shared" si="334"/>
        <v>2418.2962499999999</v>
      </c>
      <c r="O2131" s="4" t="str">
        <f t="shared" si="335"/>
        <v>买</v>
      </c>
      <c r="P2131" s="4">
        <f t="shared" si="331"/>
        <v>1</v>
      </c>
      <c r="Q2131" s="3">
        <f>IF(O2130="买",E2131/E2130-1,0)-IF(P2131=1,计算结果!B$17,0)</f>
        <v>0</v>
      </c>
      <c r="R2131" s="2">
        <f t="shared" si="332"/>
        <v>5.4848863428695331</v>
      </c>
      <c r="S2131" s="3">
        <f>1-R2131/MAX(R$2:R2131)</f>
        <v>0.14838177705534328</v>
      </c>
    </row>
    <row r="2132" spans="1:19" x14ac:dyDescent="0.15">
      <c r="A2132" s="1">
        <v>41568</v>
      </c>
      <c r="B2132">
        <v>2431.92</v>
      </c>
      <c r="C2132">
        <v>2472.79</v>
      </c>
      <c r="D2132">
        <v>2423.56</v>
      </c>
      <c r="E2132" s="2">
        <v>2471.3200000000002</v>
      </c>
      <c r="F2132" s="16">
        <v>82223144960</v>
      </c>
      <c r="G2132" s="3">
        <f t="shared" si="330"/>
        <v>1.8659961666082747E-2</v>
      </c>
      <c r="H2132" s="3">
        <f>1-E2132/MAX(E$2:E2132)</f>
        <v>0.57950724834955425</v>
      </c>
      <c r="I2132" s="2">
        <f t="shared" si="333"/>
        <v>2436.9</v>
      </c>
      <c r="J2132" s="2">
        <f t="shared" si="336"/>
        <v>2445.3549999999996</v>
      </c>
      <c r="K2132" s="2">
        <f t="shared" si="337"/>
        <v>2439.1133333333332</v>
      </c>
      <c r="L2132" s="2">
        <f t="shared" si="328"/>
        <v>2447.1654166666667</v>
      </c>
      <c r="M2132" s="2">
        <f t="shared" si="329"/>
        <v>2384.6014583333331</v>
      </c>
      <c r="N2132" s="2">
        <f t="shared" si="334"/>
        <v>2423.6267361111109</v>
      </c>
      <c r="O2132" s="4" t="str">
        <f t="shared" si="335"/>
        <v>买</v>
      </c>
      <c r="P2132" s="4" t="str">
        <f t="shared" si="331"/>
        <v/>
      </c>
      <c r="Q2132" s="3">
        <f>IF(O2131="买",E2132/E2131-1,0)-IF(P2132=1,计算结果!B$17,0)</f>
        <v>1.8659961666082747E-2</v>
      </c>
      <c r="R2132" s="2">
        <f t="shared" si="332"/>
        <v>5.5872341117702993</v>
      </c>
      <c r="S2132" s="3">
        <f>1-R2132/MAX(R$2:R2132)</f>
        <v>0.13249061366105841</v>
      </c>
    </row>
    <row r="2133" spans="1:19" x14ac:dyDescent="0.15">
      <c r="A2133" s="1">
        <v>41569</v>
      </c>
      <c r="B2133">
        <v>2470.25</v>
      </c>
      <c r="C2133">
        <v>2470.25</v>
      </c>
      <c r="D2133">
        <v>2439.86</v>
      </c>
      <c r="E2133" s="2">
        <v>2445.89</v>
      </c>
      <c r="F2133" s="16">
        <v>83412049920</v>
      </c>
      <c r="G2133" s="3">
        <f t="shared" si="330"/>
        <v>-1.029004742404882E-2</v>
      </c>
      <c r="H2133" s="3">
        <f>1-E2133/MAX(E$2:E2133)</f>
        <v>0.58383413870550604</v>
      </c>
      <c r="I2133" s="2">
        <f t="shared" si="333"/>
        <v>2447.7533333333336</v>
      </c>
      <c r="J2133" s="2">
        <f t="shared" si="336"/>
        <v>2440.9133333333334</v>
      </c>
      <c r="K2133" s="2">
        <f t="shared" si="337"/>
        <v>2443.3566666666661</v>
      </c>
      <c r="L2133" s="2">
        <f t="shared" si="328"/>
        <v>2447.385416666667</v>
      </c>
      <c r="M2133" s="2">
        <f t="shared" si="329"/>
        <v>2387.7733333333331</v>
      </c>
      <c r="N2133" s="2">
        <f t="shared" si="334"/>
        <v>2426.1718055555552</v>
      </c>
      <c r="O2133" s="4" t="str">
        <f t="shared" si="335"/>
        <v>买</v>
      </c>
      <c r="P2133" s="4" t="str">
        <f t="shared" si="331"/>
        <v/>
      </c>
      <c r="Q2133" s="3">
        <f>IF(O2132="买",E2133/E2132-1,0)-IF(P2133=1,计算结果!B$17,0)</f>
        <v>-1.029004742404882E-2</v>
      </c>
      <c r="R2133" s="2">
        <f t="shared" si="332"/>
        <v>5.52974120779092</v>
      </c>
      <c r="S2133" s="3">
        <f>1-R2133/MAX(R$2:R2133)</f>
        <v>0.14141732638729354</v>
      </c>
    </row>
    <row r="2134" spans="1:19" x14ac:dyDescent="0.15">
      <c r="A2134" s="1">
        <v>41570</v>
      </c>
      <c r="B2134">
        <v>2451.56</v>
      </c>
      <c r="C2134">
        <v>2474.37</v>
      </c>
      <c r="D2134">
        <v>2412.48</v>
      </c>
      <c r="E2134" s="2">
        <v>2418.4899999999998</v>
      </c>
      <c r="F2134" s="16">
        <v>83286777856</v>
      </c>
      <c r="G2134" s="3">
        <f t="shared" si="330"/>
        <v>-1.1202466177955728E-2</v>
      </c>
      <c r="H2134" s="3">
        <f>1-E2134/MAX(E$2:E2134)</f>
        <v>0.58849622269107749</v>
      </c>
      <c r="I2134" s="2">
        <f t="shared" si="333"/>
        <v>2445.2333333333331</v>
      </c>
      <c r="J2134" s="2">
        <f t="shared" si="336"/>
        <v>2432.7416666666663</v>
      </c>
      <c r="K2134" s="2">
        <f t="shared" si="337"/>
        <v>2444.1441666666665</v>
      </c>
      <c r="L2134" s="2">
        <f t="shared" si="328"/>
        <v>2445.0354166666671</v>
      </c>
      <c r="M2134" s="2">
        <f t="shared" si="329"/>
        <v>2390.6456249999997</v>
      </c>
      <c r="N2134" s="2">
        <f t="shared" si="334"/>
        <v>2426.6084027777779</v>
      </c>
      <c r="O2134" s="4" t="str">
        <f t="shared" si="335"/>
        <v>卖</v>
      </c>
      <c r="P2134" s="4">
        <f t="shared" si="331"/>
        <v>1</v>
      </c>
      <c r="Q2134" s="3">
        <f>IF(O2133="买",E2134/E2133-1,0)-IF(P2134=1,计算结果!B$17,0)</f>
        <v>-1.1202466177955728E-2</v>
      </c>
      <c r="R2134" s="2">
        <f t="shared" si="332"/>
        <v>5.467794468937794</v>
      </c>
      <c r="S2134" s="3">
        <f>1-R2134/MAX(R$2:R2134)</f>
        <v>0.15103556974941879</v>
      </c>
    </row>
    <row r="2135" spans="1:19" x14ac:dyDescent="0.15">
      <c r="A2135" s="1">
        <v>41571</v>
      </c>
      <c r="B2135">
        <v>2412.2399999999998</v>
      </c>
      <c r="C2135">
        <v>2422.94</v>
      </c>
      <c r="D2135">
        <v>2395.4699999999998</v>
      </c>
      <c r="E2135" s="2">
        <v>2400.5100000000002</v>
      </c>
      <c r="F2135" s="16">
        <v>60427235328</v>
      </c>
      <c r="G2135" s="3">
        <f t="shared" si="330"/>
        <v>-7.4343908802597669E-3</v>
      </c>
      <c r="H2135" s="3">
        <f>1-E2135/MAX(E$2:E2135)</f>
        <v>0.59155550262029533</v>
      </c>
      <c r="I2135" s="2">
        <f t="shared" si="333"/>
        <v>2421.6299999999997</v>
      </c>
      <c r="J2135" s="2">
        <f t="shared" si="336"/>
        <v>2429.2649999999999</v>
      </c>
      <c r="K2135" s="2">
        <f t="shared" si="337"/>
        <v>2440.7024999999999</v>
      </c>
      <c r="L2135" s="2">
        <f t="shared" si="328"/>
        <v>2441.6029166666672</v>
      </c>
      <c r="M2135" s="2">
        <f t="shared" si="329"/>
        <v>2393.2233333333329</v>
      </c>
      <c r="N2135" s="2">
        <f t="shared" si="334"/>
        <v>2425.17625</v>
      </c>
      <c r="O2135" s="4" t="str">
        <f t="shared" si="335"/>
        <v>卖</v>
      </c>
      <c r="P2135" s="4" t="str">
        <f t="shared" si="331"/>
        <v/>
      </c>
      <c r="Q2135" s="3">
        <f>IF(O2134="买",E2135/E2134-1,0)-IF(P2135=1,计算结果!B$17,0)</f>
        <v>0</v>
      </c>
      <c r="R2135" s="2">
        <f t="shared" si="332"/>
        <v>5.467794468937794</v>
      </c>
      <c r="S2135" s="3">
        <f>1-R2135/MAX(R$2:R2135)</f>
        <v>0.15103556974941879</v>
      </c>
    </row>
    <row r="2136" spans="1:19" x14ac:dyDescent="0.15">
      <c r="A2136" s="1">
        <v>41572</v>
      </c>
      <c r="B2136">
        <v>2400.52</v>
      </c>
      <c r="C2136">
        <v>2413.33</v>
      </c>
      <c r="D2136">
        <v>2353.9899999999998</v>
      </c>
      <c r="E2136" s="2">
        <v>2368.56</v>
      </c>
      <c r="F2136" s="16">
        <v>70778093568</v>
      </c>
      <c r="G2136" s="3">
        <f t="shared" si="330"/>
        <v>-1.3309671694764935E-2</v>
      </c>
      <c r="H2136" s="3">
        <f>1-E2136/MAX(E$2:E2136)</f>
        <v>0.59699176478595251</v>
      </c>
      <c r="I2136" s="2">
        <f t="shared" si="333"/>
        <v>2395.853333333333</v>
      </c>
      <c r="J2136" s="2">
        <f t="shared" si="336"/>
        <v>2421.8033333333333</v>
      </c>
      <c r="K2136" s="2">
        <f t="shared" si="337"/>
        <v>2433.6174999999998</v>
      </c>
      <c r="L2136" s="2">
        <f t="shared" si="328"/>
        <v>2435.8158333333336</v>
      </c>
      <c r="M2136" s="2">
        <f t="shared" si="329"/>
        <v>2394.9431249999998</v>
      </c>
      <c r="N2136" s="2">
        <f t="shared" si="334"/>
        <v>2421.4588194444445</v>
      </c>
      <c r="O2136" s="4" t="str">
        <f t="shared" si="335"/>
        <v>卖</v>
      </c>
      <c r="P2136" s="4" t="str">
        <f t="shared" si="331"/>
        <v/>
      </c>
      <c r="Q2136" s="3">
        <f>IF(O2135="买",E2136/E2135-1,0)-IF(P2136=1,计算结果!B$17,0)</f>
        <v>0</v>
      </c>
      <c r="R2136" s="2">
        <f t="shared" si="332"/>
        <v>5.467794468937794</v>
      </c>
      <c r="S2136" s="3">
        <f>1-R2136/MAX(R$2:R2136)</f>
        <v>0.15103556974941879</v>
      </c>
    </row>
    <row r="2137" spans="1:19" x14ac:dyDescent="0.15">
      <c r="A2137" s="1">
        <v>41575</v>
      </c>
      <c r="B2137">
        <v>2372.5700000000002</v>
      </c>
      <c r="C2137">
        <v>2377.25</v>
      </c>
      <c r="D2137">
        <v>2351.86</v>
      </c>
      <c r="E2137" s="2">
        <v>2365.9499999999998</v>
      </c>
      <c r="F2137" s="16">
        <v>56602099712</v>
      </c>
      <c r="G2137" s="3">
        <f t="shared" si="330"/>
        <v>-1.1019353531259712E-3</v>
      </c>
      <c r="H2137" s="3">
        <f>1-E2137/MAX(E$2:E2137)</f>
        <v>0.59743585380793585</v>
      </c>
      <c r="I2137" s="2">
        <f t="shared" si="333"/>
        <v>2378.3399999999997</v>
      </c>
      <c r="J2137" s="2">
        <f t="shared" si="336"/>
        <v>2411.7866666666664</v>
      </c>
      <c r="K2137" s="2">
        <f t="shared" si="337"/>
        <v>2428.3366666666666</v>
      </c>
      <c r="L2137" s="2">
        <f t="shared" si="328"/>
        <v>2430.6929166666669</v>
      </c>
      <c r="M2137" s="2">
        <f t="shared" si="329"/>
        <v>2395.2172916666664</v>
      </c>
      <c r="N2137" s="2">
        <f t="shared" si="334"/>
        <v>2418.0822916666662</v>
      </c>
      <c r="O2137" s="4" t="str">
        <f t="shared" si="335"/>
        <v>卖</v>
      </c>
      <c r="P2137" s="4" t="str">
        <f t="shared" si="331"/>
        <v/>
      </c>
      <c r="Q2137" s="3">
        <f>IF(O2136="买",E2137/E2136-1,0)-IF(P2137=1,计算结果!B$17,0)</f>
        <v>0</v>
      </c>
      <c r="R2137" s="2">
        <f t="shared" si="332"/>
        <v>5.467794468937794</v>
      </c>
      <c r="S2137" s="3">
        <f>1-R2137/MAX(R$2:R2137)</f>
        <v>0.15103556974941879</v>
      </c>
    </row>
    <row r="2138" spans="1:19" x14ac:dyDescent="0.15">
      <c r="A2138" s="1">
        <v>41576</v>
      </c>
      <c r="B2138">
        <v>2369.2199999999998</v>
      </c>
      <c r="C2138">
        <v>2408.62</v>
      </c>
      <c r="D2138">
        <v>2327.9</v>
      </c>
      <c r="E2138" s="2">
        <v>2372.0500000000002</v>
      </c>
      <c r="F2138" s="16">
        <v>91741560832</v>
      </c>
      <c r="G2138" s="3">
        <f t="shared" si="330"/>
        <v>2.5782455250535907E-3</v>
      </c>
      <c r="H2138" s="3">
        <f>1-E2138/MAX(E$2:E2138)</f>
        <v>0.59639794459946915</v>
      </c>
      <c r="I2138" s="2">
        <f t="shared" si="333"/>
        <v>2368.8533333333335</v>
      </c>
      <c r="J2138" s="2">
        <f t="shared" si="336"/>
        <v>2395.2416666666663</v>
      </c>
      <c r="K2138" s="2">
        <f t="shared" si="337"/>
        <v>2420.2983333333332</v>
      </c>
      <c r="L2138" s="2">
        <f t="shared" ref="L2138:L2201" si="338">AVERAGE(E2115:E2138)</f>
        <v>2426.2620833333335</v>
      </c>
      <c r="M2138" s="2">
        <f t="shared" si="329"/>
        <v>2395.4877083333336</v>
      </c>
      <c r="N2138" s="2">
        <f t="shared" si="334"/>
        <v>2414.0160416666672</v>
      </c>
      <c r="O2138" s="4" t="str">
        <f t="shared" si="335"/>
        <v>卖</v>
      </c>
      <c r="P2138" s="4" t="str">
        <f t="shared" si="331"/>
        <v/>
      </c>
      <c r="Q2138" s="3">
        <f>IF(O2137="买",E2138/E2137-1,0)-IF(P2138=1,计算结果!B$17,0)</f>
        <v>0</v>
      </c>
      <c r="R2138" s="2">
        <f t="shared" si="332"/>
        <v>5.467794468937794</v>
      </c>
      <c r="S2138" s="3">
        <f>1-R2138/MAX(R$2:R2138)</f>
        <v>0.15103556974941879</v>
      </c>
    </row>
    <row r="2139" spans="1:19" x14ac:dyDescent="0.15">
      <c r="A2139" s="1">
        <v>41577</v>
      </c>
      <c r="B2139">
        <v>2371.85</v>
      </c>
      <c r="C2139">
        <v>2407.85</v>
      </c>
      <c r="D2139">
        <v>2365.5100000000002</v>
      </c>
      <c r="E2139" s="2">
        <v>2407.4699999999998</v>
      </c>
      <c r="F2139" s="16">
        <v>75735064576</v>
      </c>
      <c r="G2139" s="3">
        <f t="shared" si="330"/>
        <v>1.4932231614004587E-2</v>
      </c>
      <c r="H2139" s="3">
        <f>1-E2139/MAX(E$2:E2139)</f>
        <v>0.59037126522834005</v>
      </c>
      <c r="I2139" s="2">
        <f t="shared" si="333"/>
        <v>2381.8233333333333</v>
      </c>
      <c r="J2139" s="2">
        <f t="shared" si="336"/>
        <v>2388.8383333333327</v>
      </c>
      <c r="K2139" s="2">
        <f t="shared" si="337"/>
        <v>2414.875833333334</v>
      </c>
      <c r="L2139" s="2">
        <f t="shared" si="338"/>
        <v>2425.4350000000004</v>
      </c>
      <c r="M2139" s="2">
        <f t="shared" si="329"/>
        <v>2396.7041666666669</v>
      </c>
      <c r="N2139" s="2">
        <f t="shared" si="334"/>
        <v>2412.3383333333336</v>
      </c>
      <c r="O2139" s="4" t="str">
        <f t="shared" si="335"/>
        <v>卖</v>
      </c>
      <c r="P2139" s="4" t="str">
        <f t="shared" si="331"/>
        <v/>
      </c>
      <c r="Q2139" s="3">
        <f>IF(O2138="买",E2139/E2138-1,0)-IF(P2139=1,计算结果!B$17,0)</f>
        <v>0</v>
      </c>
      <c r="R2139" s="2">
        <f t="shared" si="332"/>
        <v>5.467794468937794</v>
      </c>
      <c r="S2139" s="3">
        <f>1-R2139/MAX(R$2:R2139)</f>
        <v>0.15103556974941879</v>
      </c>
    </row>
    <row r="2140" spans="1:19" x14ac:dyDescent="0.15">
      <c r="A2140" s="1">
        <v>41578</v>
      </c>
      <c r="B2140">
        <v>2398.39</v>
      </c>
      <c r="C2140">
        <v>2398.39</v>
      </c>
      <c r="D2140">
        <v>2370.23</v>
      </c>
      <c r="E2140" s="2">
        <v>2373.7199999999998</v>
      </c>
      <c r="F2140" s="16">
        <v>70393880576</v>
      </c>
      <c r="G2140" s="3">
        <f t="shared" si="330"/>
        <v>-1.401886627870752E-2</v>
      </c>
      <c r="H2140" s="3">
        <f>1-E2140/MAX(E$2:E2140)</f>
        <v>0.5961137956850201</v>
      </c>
      <c r="I2140" s="2">
        <f t="shared" si="333"/>
        <v>2384.4133333333334</v>
      </c>
      <c r="J2140" s="2">
        <f t="shared" si="336"/>
        <v>2381.3766666666666</v>
      </c>
      <c r="K2140" s="2">
        <f t="shared" si="337"/>
        <v>2407.0591666666669</v>
      </c>
      <c r="L2140" s="2">
        <f t="shared" si="338"/>
        <v>2422.9854166666669</v>
      </c>
      <c r="M2140" s="2">
        <f t="shared" si="329"/>
        <v>2397.7904166666667</v>
      </c>
      <c r="N2140" s="2">
        <f t="shared" si="334"/>
        <v>2409.2783333333336</v>
      </c>
      <c r="O2140" s="4" t="str">
        <f t="shared" si="335"/>
        <v>卖</v>
      </c>
      <c r="P2140" s="4" t="str">
        <f t="shared" si="331"/>
        <v/>
      </c>
      <c r="Q2140" s="3">
        <f>IF(O2139="买",E2140/E2139-1,0)-IF(P2140=1,计算结果!B$17,0)</f>
        <v>0</v>
      </c>
      <c r="R2140" s="2">
        <f t="shared" si="332"/>
        <v>5.467794468937794</v>
      </c>
      <c r="S2140" s="3">
        <f>1-R2140/MAX(R$2:R2140)</f>
        <v>0.15103556974941879</v>
      </c>
    </row>
    <row r="2141" spans="1:19" x14ac:dyDescent="0.15">
      <c r="A2141" s="1">
        <v>41579</v>
      </c>
      <c r="B2141">
        <v>2373.96</v>
      </c>
      <c r="C2141">
        <v>2395</v>
      </c>
      <c r="D2141">
        <v>2365.15</v>
      </c>
      <c r="E2141" s="2">
        <v>2384.96</v>
      </c>
      <c r="F2141" s="16">
        <v>57820024832</v>
      </c>
      <c r="G2141" s="3">
        <f t="shared" si="330"/>
        <v>4.7351835936841891E-3</v>
      </c>
      <c r="H2141" s="3">
        <f>1-E2141/MAX(E$2:E2141)</f>
        <v>0.59420132035663231</v>
      </c>
      <c r="I2141" s="2">
        <f t="shared" si="333"/>
        <v>2388.7166666666667</v>
      </c>
      <c r="J2141" s="2">
        <f t="shared" si="336"/>
        <v>2378.7849999999999</v>
      </c>
      <c r="K2141" s="2">
        <f t="shared" si="337"/>
        <v>2404.0250000000001</v>
      </c>
      <c r="L2141" s="2">
        <f t="shared" si="338"/>
        <v>2419.3466666666668</v>
      </c>
      <c r="M2141" s="2">
        <f t="shared" si="329"/>
        <v>2399.4741666666669</v>
      </c>
      <c r="N2141" s="2">
        <f t="shared" si="334"/>
        <v>2407.6152777777779</v>
      </c>
      <c r="O2141" s="4" t="str">
        <f t="shared" si="335"/>
        <v>卖</v>
      </c>
      <c r="P2141" s="4" t="str">
        <f t="shared" si="331"/>
        <v/>
      </c>
      <c r="Q2141" s="3">
        <f>IF(O2140="买",E2141/E2140-1,0)-IF(P2141=1,计算结果!B$17,0)</f>
        <v>0</v>
      </c>
      <c r="R2141" s="2">
        <f t="shared" si="332"/>
        <v>5.467794468937794</v>
      </c>
      <c r="S2141" s="3">
        <f>1-R2141/MAX(R$2:R2141)</f>
        <v>0.15103556974941879</v>
      </c>
    </row>
    <row r="2142" spans="1:19" x14ac:dyDescent="0.15">
      <c r="A2142" s="1">
        <v>41582</v>
      </c>
      <c r="B2142">
        <v>2397.21</v>
      </c>
      <c r="C2142">
        <v>2404.9</v>
      </c>
      <c r="D2142">
        <v>2376.36</v>
      </c>
      <c r="E2142" s="2">
        <v>2380.4499999999998</v>
      </c>
      <c r="F2142" s="16">
        <v>48959463424</v>
      </c>
      <c r="G2142" s="3">
        <f t="shared" si="330"/>
        <v>-1.8910170401181814E-3</v>
      </c>
      <c r="H2142" s="3">
        <f>1-E2142/MAX(E$2:E2142)</f>
        <v>0.59496869257469553</v>
      </c>
      <c r="I2142" s="2">
        <f t="shared" si="333"/>
        <v>2379.71</v>
      </c>
      <c r="J2142" s="2">
        <f t="shared" si="336"/>
        <v>2380.7666666666664</v>
      </c>
      <c r="K2142" s="2">
        <f t="shared" si="337"/>
        <v>2401.2850000000003</v>
      </c>
      <c r="L2142" s="2">
        <f t="shared" si="338"/>
        <v>2416.7033333333334</v>
      </c>
      <c r="M2142" s="2">
        <f t="shared" si="329"/>
        <v>2400.4954166666671</v>
      </c>
      <c r="N2142" s="2">
        <f t="shared" si="334"/>
        <v>2406.1612500000006</v>
      </c>
      <c r="O2142" s="4" t="str">
        <f t="shared" si="335"/>
        <v>卖</v>
      </c>
      <c r="P2142" s="4" t="str">
        <f t="shared" si="331"/>
        <v/>
      </c>
      <c r="Q2142" s="3">
        <f>IF(O2141="买",E2142/E2141-1,0)-IF(P2142=1,计算结果!B$17,0)</f>
        <v>0</v>
      </c>
      <c r="R2142" s="2">
        <f t="shared" si="332"/>
        <v>5.467794468937794</v>
      </c>
      <c r="S2142" s="3">
        <f>1-R2142/MAX(R$2:R2142)</f>
        <v>0.15103556974941879</v>
      </c>
    </row>
    <row r="2143" spans="1:19" x14ac:dyDescent="0.15">
      <c r="A2143" s="1">
        <v>41583</v>
      </c>
      <c r="B2143">
        <v>2366.88</v>
      </c>
      <c r="C2143">
        <v>2385.69</v>
      </c>
      <c r="D2143">
        <v>2343.8000000000002</v>
      </c>
      <c r="E2143" s="2">
        <v>2383.77</v>
      </c>
      <c r="F2143" s="16">
        <v>56935550976</v>
      </c>
      <c r="G2143" s="3">
        <f t="shared" si="330"/>
        <v>1.3946942804932139E-3</v>
      </c>
      <c r="H2143" s="3">
        <f>1-E2143/MAX(E$2:E2143)</f>
        <v>0.59440379772680862</v>
      </c>
      <c r="I2143" s="2">
        <f t="shared" si="333"/>
        <v>2383.06</v>
      </c>
      <c r="J2143" s="2">
        <f t="shared" si="336"/>
        <v>2383.7366666666671</v>
      </c>
      <c r="K2143" s="2">
        <f t="shared" si="337"/>
        <v>2397.7616666666668</v>
      </c>
      <c r="L2143" s="2">
        <f t="shared" si="338"/>
        <v>2414.8174999999997</v>
      </c>
      <c r="M2143" s="2">
        <f t="shared" si="329"/>
        <v>2401.9808333333335</v>
      </c>
      <c r="N2143" s="2">
        <f t="shared" si="334"/>
        <v>2404.853333333333</v>
      </c>
      <c r="O2143" s="4" t="str">
        <f t="shared" si="335"/>
        <v>卖</v>
      </c>
      <c r="P2143" s="4" t="str">
        <f t="shared" si="331"/>
        <v/>
      </c>
      <c r="Q2143" s="3">
        <f>IF(O2142="买",E2143/E2142-1,0)-IF(P2143=1,计算结果!B$17,0)</f>
        <v>0</v>
      </c>
      <c r="R2143" s="2">
        <f t="shared" si="332"/>
        <v>5.467794468937794</v>
      </c>
      <c r="S2143" s="3">
        <f>1-R2143/MAX(R$2:R2143)</f>
        <v>0.15103556974941879</v>
      </c>
    </row>
    <row r="2144" spans="1:19" x14ac:dyDescent="0.15">
      <c r="A2144" s="1">
        <v>41584</v>
      </c>
      <c r="B2144">
        <v>2371.3200000000002</v>
      </c>
      <c r="C2144">
        <v>2383.54</v>
      </c>
      <c r="D2144">
        <v>2352.79</v>
      </c>
      <c r="E2144" s="2">
        <v>2353.5700000000002</v>
      </c>
      <c r="F2144" s="16">
        <v>59536871424</v>
      </c>
      <c r="G2144" s="3">
        <f t="shared" si="330"/>
        <v>-1.266900749652855E-2</v>
      </c>
      <c r="H2144" s="3">
        <f>1-E2144/MAX(E$2:E2144)</f>
        <v>0.59954229905397116</v>
      </c>
      <c r="I2144" s="2">
        <f t="shared" si="333"/>
        <v>2372.5966666666664</v>
      </c>
      <c r="J2144" s="2">
        <f t="shared" si="336"/>
        <v>2380.6566666666663</v>
      </c>
      <c r="K2144" s="2">
        <f t="shared" si="337"/>
        <v>2387.9491666666668</v>
      </c>
      <c r="L2144" s="2">
        <f t="shared" si="338"/>
        <v>2413.5312499999995</v>
      </c>
      <c r="M2144" s="2">
        <f t="shared" si="329"/>
        <v>2402.9179166666668</v>
      </c>
      <c r="N2144" s="2">
        <f t="shared" si="334"/>
        <v>2401.4661111111109</v>
      </c>
      <c r="O2144" s="4" t="str">
        <f t="shared" si="335"/>
        <v>卖</v>
      </c>
      <c r="P2144" s="4" t="str">
        <f t="shared" si="331"/>
        <v/>
      </c>
      <c r="Q2144" s="3">
        <f>IF(O2143="买",E2144/E2143-1,0)-IF(P2144=1,计算结果!B$17,0)</f>
        <v>0</v>
      </c>
      <c r="R2144" s="2">
        <f t="shared" si="332"/>
        <v>5.467794468937794</v>
      </c>
      <c r="S2144" s="3">
        <f>1-R2144/MAX(R$2:R2144)</f>
        <v>0.15103556974941879</v>
      </c>
    </row>
    <row r="2145" spans="1:19" x14ac:dyDescent="0.15">
      <c r="A2145" s="1">
        <v>41585</v>
      </c>
      <c r="B2145">
        <v>2351.87</v>
      </c>
      <c r="C2145">
        <v>2356.67</v>
      </c>
      <c r="D2145">
        <v>2328.25</v>
      </c>
      <c r="E2145" s="2">
        <v>2340.5500000000002</v>
      </c>
      <c r="F2145" s="16">
        <v>50942570496</v>
      </c>
      <c r="G2145" s="3">
        <f t="shared" si="330"/>
        <v>-5.5320215672362005E-3</v>
      </c>
      <c r="H2145" s="3">
        <f>1-E2145/MAX(E$2:E2145)</f>
        <v>0.60175763969237051</v>
      </c>
      <c r="I2145" s="2">
        <f t="shared" si="333"/>
        <v>2359.2966666666666</v>
      </c>
      <c r="J2145" s="2">
        <f t="shared" si="336"/>
        <v>2369.5033333333336</v>
      </c>
      <c r="K2145" s="2">
        <f t="shared" si="337"/>
        <v>2379.1708333333331</v>
      </c>
      <c r="L2145" s="2">
        <f t="shared" si="338"/>
        <v>2411.2637499999996</v>
      </c>
      <c r="M2145" s="2">
        <f t="shared" si="329"/>
        <v>2403.6808333333338</v>
      </c>
      <c r="N2145" s="2">
        <f t="shared" si="334"/>
        <v>2398.038472222222</v>
      </c>
      <c r="O2145" s="4" t="str">
        <f t="shared" si="335"/>
        <v>卖</v>
      </c>
      <c r="P2145" s="4" t="str">
        <f t="shared" si="331"/>
        <v/>
      </c>
      <c r="Q2145" s="3">
        <f>IF(O2144="买",E2145/E2144-1,0)-IF(P2145=1,计算结果!B$17,0)</f>
        <v>0</v>
      </c>
      <c r="R2145" s="2">
        <f t="shared" si="332"/>
        <v>5.467794468937794</v>
      </c>
      <c r="S2145" s="3">
        <f>1-R2145/MAX(R$2:R2145)</f>
        <v>0.15103556974941879</v>
      </c>
    </row>
    <row r="2146" spans="1:19" x14ac:dyDescent="0.15">
      <c r="A2146" s="1">
        <v>41586</v>
      </c>
      <c r="B2146">
        <v>2329.08</v>
      </c>
      <c r="C2146">
        <v>2342.67</v>
      </c>
      <c r="D2146">
        <v>2306.04</v>
      </c>
      <c r="E2146" s="2">
        <v>2307.9499999999998</v>
      </c>
      <c r="F2146" s="16">
        <v>48564998144</v>
      </c>
      <c r="G2146" s="3">
        <f t="shared" si="330"/>
        <v>-1.3928350174104542E-2</v>
      </c>
      <c r="H2146" s="3">
        <f>1-E2146/MAX(E$2:E2146)</f>
        <v>0.60730449874089709</v>
      </c>
      <c r="I2146" s="2">
        <f t="shared" si="333"/>
        <v>2334.0233333333335</v>
      </c>
      <c r="J2146" s="2">
        <f t="shared" si="336"/>
        <v>2358.5416666666665</v>
      </c>
      <c r="K2146" s="2">
        <f t="shared" si="337"/>
        <v>2369.9591666666665</v>
      </c>
      <c r="L2146" s="2">
        <f t="shared" si="338"/>
        <v>2407.0516666666663</v>
      </c>
      <c r="M2146" s="2">
        <f t="shared" si="329"/>
        <v>2404.1187500000001</v>
      </c>
      <c r="N2146" s="2">
        <f t="shared" si="334"/>
        <v>2393.709861111111</v>
      </c>
      <c r="O2146" s="4" t="str">
        <f t="shared" si="335"/>
        <v>卖</v>
      </c>
      <c r="P2146" s="4" t="str">
        <f t="shared" si="331"/>
        <v/>
      </c>
      <c r="Q2146" s="3">
        <f>IF(O2145="买",E2146/E2145-1,0)-IF(P2146=1,计算结果!B$17,0)</f>
        <v>0</v>
      </c>
      <c r="R2146" s="2">
        <f t="shared" si="332"/>
        <v>5.467794468937794</v>
      </c>
      <c r="S2146" s="3">
        <f>1-R2146/MAX(R$2:R2146)</f>
        <v>0.15103556974941879</v>
      </c>
    </row>
    <row r="2147" spans="1:19" x14ac:dyDescent="0.15">
      <c r="A2147" s="1">
        <v>41589</v>
      </c>
      <c r="B2147">
        <v>2305.94</v>
      </c>
      <c r="C2147">
        <v>2325.23</v>
      </c>
      <c r="D2147">
        <v>2295</v>
      </c>
      <c r="E2147" s="2">
        <v>2315.89</v>
      </c>
      <c r="F2147" s="16">
        <v>42566549504</v>
      </c>
      <c r="G2147" s="3">
        <f t="shared" si="330"/>
        <v>3.4402825017874061E-3</v>
      </c>
      <c r="H2147" s="3">
        <f>1-E2147/MAX(E$2:E2147)</f>
        <v>0.60595351527938468</v>
      </c>
      <c r="I2147" s="2">
        <f t="shared" si="333"/>
        <v>2321.4633333333331</v>
      </c>
      <c r="J2147" s="2">
        <f t="shared" si="336"/>
        <v>2347.0300000000002</v>
      </c>
      <c r="K2147" s="2">
        <f t="shared" si="337"/>
        <v>2362.9074999999998</v>
      </c>
      <c r="L2147" s="2">
        <f t="shared" si="338"/>
        <v>2401.8049999999998</v>
      </c>
      <c r="M2147" s="2">
        <f t="shared" si="329"/>
        <v>2403.7077083333338</v>
      </c>
      <c r="N2147" s="2">
        <f t="shared" si="334"/>
        <v>2389.4734027777777</v>
      </c>
      <c r="O2147" s="4" t="str">
        <f t="shared" si="335"/>
        <v>卖</v>
      </c>
      <c r="P2147" s="4" t="str">
        <f t="shared" si="331"/>
        <v/>
      </c>
      <c r="Q2147" s="3">
        <f>IF(O2146="买",E2147/E2146-1,0)-IF(P2147=1,计算结果!B$17,0)</f>
        <v>0</v>
      </c>
      <c r="R2147" s="2">
        <f t="shared" si="332"/>
        <v>5.467794468937794</v>
      </c>
      <c r="S2147" s="3">
        <f>1-R2147/MAX(R$2:R2147)</f>
        <v>0.15103556974941879</v>
      </c>
    </row>
    <row r="2148" spans="1:19" x14ac:dyDescent="0.15">
      <c r="A2148" s="1">
        <v>41590</v>
      </c>
      <c r="B2148">
        <v>2319.36</v>
      </c>
      <c r="C2148">
        <v>2342.5300000000002</v>
      </c>
      <c r="D2148">
        <v>2316.6</v>
      </c>
      <c r="E2148" s="2">
        <v>2340</v>
      </c>
      <c r="F2148" s="16">
        <v>49854763008</v>
      </c>
      <c r="G2148" s="3">
        <f t="shared" si="330"/>
        <v>1.041068444528892E-2</v>
      </c>
      <c r="H2148" s="3">
        <f>1-E2148/MAX(E$2:E2148)</f>
        <v>0.60185122167018301</v>
      </c>
      <c r="I2148" s="2">
        <f t="shared" si="333"/>
        <v>2321.2800000000002</v>
      </c>
      <c r="J2148" s="2">
        <f t="shared" si="336"/>
        <v>2340.2883333333334</v>
      </c>
      <c r="K2148" s="2">
        <f t="shared" si="337"/>
        <v>2360.5274999999997</v>
      </c>
      <c r="L2148" s="2">
        <f t="shared" si="338"/>
        <v>2397.0724999999998</v>
      </c>
      <c r="M2148" s="2">
        <f t="shared" si="329"/>
        <v>2403.6893750000004</v>
      </c>
      <c r="N2148" s="2">
        <f t="shared" si="334"/>
        <v>2387.0964583333334</v>
      </c>
      <c r="O2148" s="4" t="str">
        <f t="shared" si="335"/>
        <v>卖</v>
      </c>
      <c r="P2148" s="4" t="str">
        <f t="shared" si="331"/>
        <v/>
      </c>
      <c r="Q2148" s="3">
        <f>IF(O2147="买",E2148/E2147-1,0)-IF(P2148=1,计算结果!B$17,0)</f>
        <v>0</v>
      </c>
      <c r="R2148" s="2">
        <f t="shared" si="332"/>
        <v>5.467794468937794</v>
      </c>
      <c r="S2148" s="3">
        <f>1-R2148/MAX(R$2:R2148)</f>
        <v>0.15103556974941879</v>
      </c>
    </row>
    <row r="2149" spans="1:19" x14ac:dyDescent="0.15">
      <c r="A2149" s="1">
        <v>41591</v>
      </c>
      <c r="B2149">
        <v>2325.36</v>
      </c>
      <c r="C2149">
        <v>2325.56</v>
      </c>
      <c r="D2149">
        <v>2287.5500000000002</v>
      </c>
      <c r="E2149" s="2">
        <v>2288.12</v>
      </c>
      <c r="F2149" s="16">
        <v>53183049728</v>
      </c>
      <c r="G2149" s="3">
        <f t="shared" si="330"/>
        <v>-2.2170940170940234E-2</v>
      </c>
      <c r="H2149" s="3">
        <f>1-E2149/MAX(E$2:E2149)</f>
        <v>0.61067855441366636</v>
      </c>
      <c r="I2149" s="2">
        <f t="shared" si="333"/>
        <v>2314.6699999999996</v>
      </c>
      <c r="J2149" s="2">
        <f t="shared" si="336"/>
        <v>2324.3466666666668</v>
      </c>
      <c r="K2149" s="2">
        <f t="shared" si="337"/>
        <v>2354.0416666666665</v>
      </c>
      <c r="L2149" s="2">
        <f t="shared" si="338"/>
        <v>2391.1891666666666</v>
      </c>
      <c r="M2149" s="2">
        <f t="shared" si="329"/>
        <v>2402.8572916666672</v>
      </c>
      <c r="N2149" s="2">
        <f t="shared" si="334"/>
        <v>2382.6960416666666</v>
      </c>
      <c r="O2149" s="4" t="str">
        <f t="shared" si="335"/>
        <v>卖</v>
      </c>
      <c r="P2149" s="4" t="str">
        <f t="shared" si="331"/>
        <v/>
      </c>
      <c r="Q2149" s="3">
        <f>IF(O2148="买",E2149/E2148-1,0)-IF(P2149=1,计算结果!B$17,0)</f>
        <v>0</v>
      </c>
      <c r="R2149" s="2">
        <f t="shared" si="332"/>
        <v>5.467794468937794</v>
      </c>
      <c r="S2149" s="3">
        <f>1-R2149/MAX(R$2:R2149)</f>
        <v>0.15103556974941879</v>
      </c>
    </row>
    <row r="2150" spans="1:19" x14ac:dyDescent="0.15">
      <c r="A2150" s="1">
        <v>41592</v>
      </c>
      <c r="B2150">
        <v>2291.27</v>
      </c>
      <c r="C2150">
        <v>2305.6999999999998</v>
      </c>
      <c r="D2150">
        <v>2279.0100000000002</v>
      </c>
      <c r="E2150" s="2">
        <v>2304.5</v>
      </c>
      <c r="F2150" s="16">
        <v>51945078784</v>
      </c>
      <c r="G2150" s="3">
        <f t="shared" si="330"/>
        <v>7.1587154519867635E-3</v>
      </c>
      <c r="H2150" s="3">
        <f>1-E2150/MAX(E$2:E2150)</f>
        <v>0.60789151296535771</v>
      </c>
      <c r="I2150" s="2">
        <f t="shared" si="333"/>
        <v>2310.8733333333334</v>
      </c>
      <c r="J2150" s="2">
        <f t="shared" si="336"/>
        <v>2316.1683333333331</v>
      </c>
      <c r="K2150" s="2">
        <f t="shared" si="337"/>
        <v>2348.4124999999999</v>
      </c>
      <c r="L2150" s="2">
        <f t="shared" si="338"/>
        <v>2384.3554166666663</v>
      </c>
      <c r="M2150" s="2">
        <f t="shared" si="329"/>
        <v>2402.5695833333339</v>
      </c>
      <c r="N2150" s="2">
        <f t="shared" si="334"/>
        <v>2378.4458333333332</v>
      </c>
      <c r="O2150" s="4" t="str">
        <f t="shared" si="335"/>
        <v>卖</v>
      </c>
      <c r="P2150" s="4" t="str">
        <f t="shared" si="331"/>
        <v/>
      </c>
      <c r="Q2150" s="3">
        <f>IF(O2149="买",E2150/E2149-1,0)-IF(P2150=1,计算结果!B$17,0)</f>
        <v>0</v>
      </c>
      <c r="R2150" s="2">
        <f t="shared" si="332"/>
        <v>5.467794468937794</v>
      </c>
      <c r="S2150" s="3">
        <f>1-R2150/MAX(R$2:R2150)</f>
        <v>0.15103556974941879</v>
      </c>
    </row>
    <row r="2151" spans="1:19" x14ac:dyDescent="0.15">
      <c r="A2151" s="1">
        <v>41593</v>
      </c>
      <c r="B2151">
        <v>2306.5500000000002</v>
      </c>
      <c r="C2151">
        <v>2377.21</v>
      </c>
      <c r="D2151">
        <v>2306.5500000000002</v>
      </c>
      <c r="E2151" s="2">
        <v>2350.73</v>
      </c>
      <c r="F2151" s="16">
        <v>83147857920</v>
      </c>
      <c r="G2151" s="3">
        <f t="shared" si="330"/>
        <v>2.0060750705142016E-2</v>
      </c>
      <c r="H2151" s="3">
        <f>1-E2151/MAX(E$2:E2151)</f>
        <v>0.60002552235758522</v>
      </c>
      <c r="I2151" s="2">
        <f t="shared" si="333"/>
        <v>2314.4500000000003</v>
      </c>
      <c r="J2151" s="2">
        <f t="shared" si="336"/>
        <v>2317.8649999999998</v>
      </c>
      <c r="K2151" s="2">
        <f t="shared" si="337"/>
        <v>2343.6841666666664</v>
      </c>
      <c r="L2151" s="2">
        <f t="shared" si="338"/>
        <v>2379.2800000000002</v>
      </c>
      <c r="M2151" s="2">
        <f t="shared" si="329"/>
        <v>2403.336666666667</v>
      </c>
      <c r="N2151" s="2">
        <f t="shared" si="334"/>
        <v>2375.4336111111111</v>
      </c>
      <c r="O2151" s="4" t="str">
        <f t="shared" si="335"/>
        <v>卖</v>
      </c>
      <c r="P2151" s="4" t="str">
        <f t="shared" si="331"/>
        <v/>
      </c>
      <c r="Q2151" s="3">
        <f>IF(O2150="买",E2151/E2150-1,0)-IF(P2151=1,计算结果!B$17,0)</f>
        <v>0</v>
      </c>
      <c r="R2151" s="2">
        <f t="shared" si="332"/>
        <v>5.467794468937794</v>
      </c>
      <c r="S2151" s="3">
        <f>1-R2151/MAX(R$2:R2151)</f>
        <v>0.15103556974941879</v>
      </c>
    </row>
    <row r="2152" spans="1:19" x14ac:dyDescent="0.15">
      <c r="A2152" s="1">
        <v>41596</v>
      </c>
      <c r="B2152">
        <v>2367.88</v>
      </c>
      <c r="C2152">
        <v>2429.5700000000002</v>
      </c>
      <c r="D2152">
        <v>2361.04</v>
      </c>
      <c r="E2152" s="2">
        <v>2428.9</v>
      </c>
      <c r="F2152" s="16">
        <v>108549513216</v>
      </c>
      <c r="G2152" s="3">
        <f t="shared" si="330"/>
        <v>3.3253499976602985E-2</v>
      </c>
      <c r="H2152" s="3">
        <f>1-E2152/MAX(E$2:E2152)</f>
        <v>0.58672497107466137</v>
      </c>
      <c r="I2152" s="2">
        <f t="shared" si="333"/>
        <v>2361.3766666666666</v>
      </c>
      <c r="J2152" s="2">
        <f t="shared" si="336"/>
        <v>2338.0233333333331</v>
      </c>
      <c r="K2152" s="2">
        <f t="shared" si="337"/>
        <v>2348.2824999999998</v>
      </c>
      <c r="L2152" s="2">
        <f t="shared" si="338"/>
        <v>2377.6708333333336</v>
      </c>
      <c r="M2152" s="2">
        <f t="shared" si="329"/>
        <v>2405.5983333333338</v>
      </c>
      <c r="N2152" s="2">
        <f t="shared" si="334"/>
        <v>2377.1838888888888</v>
      </c>
      <c r="O2152" s="4" t="str">
        <f t="shared" si="335"/>
        <v>买</v>
      </c>
      <c r="P2152" s="4">
        <f t="shared" si="331"/>
        <v>1</v>
      </c>
      <c r="Q2152" s="3">
        <f>IF(O2151="买",E2152/E2151-1,0)-IF(P2152=1,计算结果!B$17,0)</f>
        <v>0</v>
      </c>
      <c r="R2152" s="2">
        <f t="shared" si="332"/>
        <v>5.467794468937794</v>
      </c>
      <c r="S2152" s="3">
        <f>1-R2152/MAX(R$2:R2152)</f>
        <v>0.15103556974941879</v>
      </c>
    </row>
    <row r="2153" spans="1:19" x14ac:dyDescent="0.15">
      <c r="A2153" s="1">
        <v>41597</v>
      </c>
      <c r="B2153">
        <v>2427.9299999999998</v>
      </c>
      <c r="C2153">
        <v>2427.9299999999998</v>
      </c>
      <c r="D2153">
        <v>2405.08</v>
      </c>
      <c r="E2153" s="2">
        <v>2412.16</v>
      </c>
      <c r="F2153" s="16">
        <v>79884935168</v>
      </c>
      <c r="G2153" s="3">
        <f t="shared" si="330"/>
        <v>-6.8920087282310361E-3</v>
      </c>
      <c r="H2153" s="3">
        <f>1-E2153/MAX(E$2:E2153)</f>
        <v>0.58957326618117478</v>
      </c>
      <c r="I2153" s="2">
        <f t="shared" si="333"/>
        <v>2397.2633333333333</v>
      </c>
      <c r="J2153" s="2">
        <f t="shared" si="336"/>
        <v>2354.0683333333332</v>
      </c>
      <c r="K2153" s="2">
        <f t="shared" si="337"/>
        <v>2350.5491666666667</v>
      </c>
      <c r="L2153" s="2">
        <f t="shared" si="338"/>
        <v>2377.2870833333341</v>
      </c>
      <c r="M2153" s="2">
        <f t="shared" si="329"/>
        <v>2406.7995833333339</v>
      </c>
      <c r="N2153" s="2">
        <f t="shared" si="334"/>
        <v>2378.2119444444447</v>
      </c>
      <c r="O2153" s="4" t="str">
        <f t="shared" si="335"/>
        <v>买</v>
      </c>
      <c r="P2153" s="4" t="str">
        <f t="shared" si="331"/>
        <v/>
      </c>
      <c r="Q2153" s="3">
        <f>IF(O2152="买",E2153/E2152-1,0)-IF(P2153=1,计算结果!B$17,0)</f>
        <v>-6.8920087282310361E-3</v>
      </c>
      <c r="R2153" s="2">
        <f t="shared" si="332"/>
        <v>5.4301103817337015</v>
      </c>
      <c r="S2153" s="3">
        <f>1-R2153/MAX(R$2:R2153)</f>
        <v>0.15688664001266339</v>
      </c>
    </row>
    <row r="2154" spans="1:19" x14ac:dyDescent="0.15">
      <c r="A2154" s="1">
        <v>41598</v>
      </c>
      <c r="B2154">
        <v>2428.77</v>
      </c>
      <c r="C2154">
        <v>2435.4299999999998</v>
      </c>
      <c r="D2154">
        <v>2406.42</v>
      </c>
      <c r="E2154" s="2">
        <v>2424.85</v>
      </c>
      <c r="F2154" s="16">
        <v>67741429760</v>
      </c>
      <c r="G2154" s="3">
        <f t="shared" si="330"/>
        <v>5.2608450517379612E-3</v>
      </c>
      <c r="H2154" s="3">
        <f>1-E2154/MAX(E$2:E2154)</f>
        <v>0.58741407472946294</v>
      </c>
      <c r="I2154" s="2">
        <f t="shared" si="333"/>
        <v>2421.9699999999998</v>
      </c>
      <c r="J2154" s="2">
        <f t="shared" si="336"/>
        <v>2368.21</v>
      </c>
      <c r="K2154" s="2">
        <f t="shared" si="337"/>
        <v>2354.2491666666665</v>
      </c>
      <c r="L2154" s="2">
        <f t="shared" si="338"/>
        <v>2377.7670833333336</v>
      </c>
      <c r="M2154" s="2">
        <f t="shared" si="329"/>
        <v>2408.3443750000006</v>
      </c>
      <c r="N2154" s="2">
        <f t="shared" si="334"/>
        <v>2380.1202083333337</v>
      </c>
      <c r="O2154" s="4" t="str">
        <f t="shared" si="335"/>
        <v>买</v>
      </c>
      <c r="P2154" s="4" t="str">
        <f t="shared" si="331"/>
        <v/>
      </c>
      <c r="Q2154" s="3">
        <f>IF(O2153="买",E2154/E2153-1,0)-IF(P2154=1,计算结果!B$17,0)</f>
        <v>5.2608450517379612E-3</v>
      </c>
      <c r="R2154" s="2">
        <f t="shared" si="332"/>
        <v>5.4586773510658366</v>
      </c>
      <c r="S2154" s="3">
        <f>1-R2154/MAX(R$2:R2154)</f>
        <v>0.15245115126471986</v>
      </c>
    </row>
    <row r="2155" spans="1:19" x14ac:dyDescent="0.15">
      <c r="A2155" s="1">
        <v>41599</v>
      </c>
      <c r="B2155">
        <v>2412.4499999999998</v>
      </c>
      <c r="C2155">
        <v>2415.38</v>
      </c>
      <c r="D2155">
        <v>2382.88</v>
      </c>
      <c r="E2155" s="2">
        <v>2409.9899999999998</v>
      </c>
      <c r="F2155" s="16">
        <v>82220523520</v>
      </c>
      <c r="G2155" s="3">
        <f t="shared" si="330"/>
        <v>-6.1282141163371273E-3</v>
      </c>
      <c r="H2155" s="3">
        <f>1-E2155/MAX(E$2:E2155)</f>
        <v>0.58994248962090801</v>
      </c>
      <c r="I2155" s="2">
        <f t="shared" si="333"/>
        <v>2415.6666666666665</v>
      </c>
      <c r="J2155" s="2">
        <f t="shared" si="336"/>
        <v>2388.5216666666665</v>
      </c>
      <c r="K2155" s="2">
        <f t="shared" si="337"/>
        <v>2356.4341666666664</v>
      </c>
      <c r="L2155" s="2">
        <f t="shared" si="338"/>
        <v>2377.0979166666671</v>
      </c>
      <c r="M2155" s="2">
        <f t="shared" si="329"/>
        <v>2409.7662500000001</v>
      </c>
      <c r="N2155" s="2">
        <f t="shared" si="334"/>
        <v>2381.0994444444445</v>
      </c>
      <c r="O2155" s="4" t="str">
        <f t="shared" si="335"/>
        <v>买</v>
      </c>
      <c r="P2155" s="4" t="str">
        <f t="shared" si="331"/>
        <v/>
      </c>
      <c r="Q2155" s="3">
        <f>IF(O2154="买",E2155/E2154-1,0)-IF(P2155=1,计算结果!B$17,0)</f>
        <v>-6.1282141163371273E-3</v>
      </c>
      <c r="R2155" s="2">
        <f t="shared" si="332"/>
        <v>5.4252254074665052</v>
      </c>
      <c r="S2155" s="3">
        <f>1-R2155/MAX(R$2:R2155)</f>
        <v>0.15764511208382459</v>
      </c>
    </row>
    <row r="2156" spans="1:19" x14ac:dyDescent="0.15">
      <c r="A2156" s="1">
        <v>41600</v>
      </c>
      <c r="B2156">
        <v>2415.29</v>
      </c>
      <c r="C2156">
        <v>2419</v>
      </c>
      <c r="D2156">
        <v>2393.58</v>
      </c>
      <c r="E2156" s="2">
        <v>2397.96</v>
      </c>
      <c r="F2156" s="16">
        <v>70052208640</v>
      </c>
      <c r="G2156" s="3">
        <f t="shared" si="330"/>
        <v>-4.9917219573524241E-3</v>
      </c>
      <c r="H2156" s="3">
        <f>1-E2156/MAX(E$2:E2156)</f>
        <v>0.5919893826992445</v>
      </c>
      <c r="I2156" s="2">
        <f t="shared" si="333"/>
        <v>2410.9333333333334</v>
      </c>
      <c r="J2156" s="2">
        <f t="shared" si="336"/>
        <v>2404.0983333333334</v>
      </c>
      <c r="K2156" s="2">
        <f t="shared" si="337"/>
        <v>2360.1333333333332</v>
      </c>
      <c r="L2156" s="2">
        <f t="shared" si="338"/>
        <v>2374.0412499999998</v>
      </c>
      <c r="M2156" s="2">
        <f t="shared" si="329"/>
        <v>2410.6033333333339</v>
      </c>
      <c r="N2156" s="2">
        <f t="shared" si="334"/>
        <v>2381.5926388888893</v>
      </c>
      <c r="O2156" s="4" t="str">
        <f t="shared" si="335"/>
        <v>买</v>
      </c>
      <c r="P2156" s="4" t="str">
        <f t="shared" si="331"/>
        <v/>
      </c>
      <c r="Q2156" s="3">
        <f>IF(O2155="买",E2156/E2155-1,0)-IF(P2156=1,计算结果!B$17,0)</f>
        <v>-4.9917219573524241E-3</v>
      </c>
      <c r="R2156" s="2">
        <f t="shared" si="332"/>
        <v>5.3981441906764687</v>
      </c>
      <c r="S2156" s="3">
        <f>1-R2156/MAX(R$2:R2156)</f>
        <v>0.16184991347371891</v>
      </c>
    </row>
    <row r="2157" spans="1:19" x14ac:dyDescent="0.15">
      <c r="A2157" s="1">
        <v>41603</v>
      </c>
      <c r="B2157">
        <v>2385.7800000000002</v>
      </c>
      <c r="C2157">
        <v>2418.85</v>
      </c>
      <c r="D2157">
        <v>2380.69</v>
      </c>
      <c r="E2157" s="2">
        <v>2388.63</v>
      </c>
      <c r="F2157" s="16">
        <v>63811264512</v>
      </c>
      <c r="G2157" s="3">
        <f t="shared" si="330"/>
        <v>-3.890807186108125E-3</v>
      </c>
      <c r="H2157" s="3">
        <f>1-E2157/MAX(E$2:E2157)</f>
        <v>0.5935768733410467</v>
      </c>
      <c r="I2157" s="2">
        <f t="shared" si="333"/>
        <v>2398.86</v>
      </c>
      <c r="J2157" s="2">
        <f t="shared" si="336"/>
        <v>2410.4150000000004</v>
      </c>
      <c r="K2157" s="2">
        <f t="shared" si="337"/>
        <v>2364.14</v>
      </c>
      <c r="L2157" s="2">
        <f t="shared" si="338"/>
        <v>2371.6554166666665</v>
      </c>
      <c r="M2157" s="2">
        <f t="shared" si="329"/>
        <v>2409.5204166666676</v>
      </c>
      <c r="N2157" s="2">
        <f t="shared" si="334"/>
        <v>2381.7719444444447</v>
      </c>
      <c r="O2157" s="4" t="str">
        <f t="shared" si="335"/>
        <v>买</v>
      </c>
      <c r="P2157" s="4" t="str">
        <f t="shared" si="331"/>
        <v/>
      </c>
      <c r="Q2157" s="3">
        <f>IF(O2156="买",E2157/E2156-1,0)-IF(P2157=1,计算结果!B$17,0)</f>
        <v>-3.890807186108125E-3</v>
      </c>
      <c r="R2157" s="2">
        <f t="shared" si="332"/>
        <v>5.3771410524677368</v>
      </c>
      <c r="S2157" s="3">
        <f>1-R2157/MAX(R$2:R2157)</f>
        <v>0.16511099385341255</v>
      </c>
    </row>
    <row r="2158" spans="1:19" x14ac:dyDescent="0.15">
      <c r="A2158" s="1">
        <v>41604</v>
      </c>
      <c r="B2158">
        <v>2387.83</v>
      </c>
      <c r="C2158">
        <v>2399.02</v>
      </c>
      <c r="D2158">
        <v>2380.41</v>
      </c>
      <c r="E2158" s="2">
        <v>2387.42</v>
      </c>
      <c r="F2158" s="16">
        <v>53334204416</v>
      </c>
      <c r="G2158" s="3">
        <f t="shared" si="330"/>
        <v>-5.0656652558167536E-4</v>
      </c>
      <c r="H2158" s="3">
        <f>1-E2158/MAX(E$2:E2158)</f>
        <v>0.59378275369223443</v>
      </c>
      <c r="I2158" s="2">
        <f t="shared" si="333"/>
        <v>2391.3366666666666</v>
      </c>
      <c r="J2158" s="2">
        <f t="shared" si="336"/>
        <v>2403.5016666666666</v>
      </c>
      <c r="K2158" s="2">
        <f t="shared" si="337"/>
        <v>2370.7624999999994</v>
      </c>
      <c r="L2158" s="2">
        <f t="shared" si="338"/>
        <v>2370.3608333333327</v>
      </c>
      <c r="M2158" s="2">
        <f t="shared" si="329"/>
        <v>2407.6981250000008</v>
      </c>
      <c r="N2158" s="2">
        <f t="shared" si="334"/>
        <v>2382.9404861111111</v>
      </c>
      <c r="O2158" s="4" t="str">
        <f t="shared" si="335"/>
        <v>买</v>
      </c>
      <c r="P2158" s="4" t="str">
        <f t="shared" si="331"/>
        <v/>
      </c>
      <c r="Q2158" s="3">
        <f>IF(O2157="买",E2158/E2157-1,0)-IF(P2158=1,计算结果!B$17,0)</f>
        <v>-5.0656652558167536E-4</v>
      </c>
      <c r="R2158" s="2">
        <f t="shared" si="332"/>
        <v>5.3744171728072256</v>
      </c>
      <c r="S2158" s="3">
        <f>1-R2158/MAX(R$2:R2158)</f>
        <v>0.16553392067650252</v>
      </c>
    </row>
    <row r="2159" spans="1:19" x14ac:dyDescent="0.15">
      <c r="A2159" s="1">
        <v>41605</v>
      </c>
      <c r="B2159">
        <v>2386.36</v>
      </c>
      <c r="C2159">
        <v>2422.81</v>
      </c>
      <c r="D2159">
        <v>2383.7800000000002</v>
      </c>
      <c r="E2159" s="2">
        <v>2414.48</v>
      </c>
      <c r="F2159" s="16">
        <v>70744776704</v>
      </c>
      <c r="G2159" s="3">
        <f t="shared" si="330"/>
        <v>1.1334411205401684E-2</v>
      </c>
      <c r="H2159" s="3">
        <f>1-E2159/MAX(E$2:E2159)</f>
        <v>0.58917852038385621</v>
      </c>
      <c r="I2159" s="2">
        <f t="shared" si="333"/>
        <v>2396.8433333333337</v>
      </c>
      <c r="J2159" s="2">
        <f t="shared" si="336"/>
        <v>2403.8883333333333</v>
      </c>
      <c r="K2159" s="2">
        <f t="shared" si="337"/>
        <v>2378.9783333333335</v>
      </c>
      <c r="L2159" s="2">
        <f t="shared" si="338"/>
        <v>2370.9429166666664</v>
      </c>
      <c r="M2159" s="2">
        <f t="shared" si="329"/>
        <v>2406.2729166666672</v>
      </c>
      <c r="N2159" s="2">
        <f t="shared" si="334"/>
        <v>2385.3980555555554</v>
      </c>
      <c r="O2159" s="4" t="str">
        <f t="shared" si="335"/>
        <v>买</v>
      </c>
      <c r="P2159" s="4" t="str">
        <f t="shared" si="331"/>
        <v/>
      </c>
      <c r="Q2159" s="3">
        <f>IF(O2158="买",E2159/E2158-1,0)-IF(P2159=1,计算结果!B$17,0)</f>
        <v>1.1334411205401684E-2</v>
      </c>
      <c r="R2159" s="2">
        <f t="shared" si="332"/>
        <v>5.4353330270331952</v>
      </c>
      <c r="S2159" s="3">
        <f>1-R2159/MAX(R$2:R2159)</f>
        <v>0.15607573899649063</v>
      </c>
    </row>
    <row r="2160" spans="1:19" x14ac:dyDescent="0.15">
      <c r="A2160" s="1">
        <v>41606</v>
      </c>
      <c r="B2160">
        <v>2419.15</v>
      </c>
      <c r="C2160">
        <v>2460.56</v>
      </c>
      <c r="D2160">
        <v>2417.2399999999998</v>
      </c>
      <c r="E2160" s="2">
        <v>2439.5300000000002</v>
      </c>
      <c r="F2160" s="16">
        <v>86852444160</v>
      </c>
      <c r="G2160" s="3">
        <f t="shared" si="330"/>
        <v>1.0374904741393687E-2</v>
      </c>
      <c r="H2160" s="3">
        <f>1-E2160/MAX(E$2:E2160)</f>
        <v>0.58491628666712037</v>
      </c>
      <c r="I2160" s="2">
        <f t="shared" si="333"/>
        <v>2413.81</v>
      </c>
      <c r="J2160" s="2">
        <f t="shared" si="336"/>
        <v>2406.335</v>
      </c>
      <c r="K2160" s="2">
        <f t="shared" si="337"/>
        <v>2387.2725</v>
      </c>
      <c r="L2160" s="2">
        <f t="shared" si="338"/>
        <v>2373.9</v>
      </c>
      <c r="M2160" s="2">
        <f t="shared" si="329"/>
        <v>2404.8579166666673</v>
      </c>
      <c r="N2160" s="2">
        <f t="shared" si="334"/>
        <v>2388.6768055555563</v>
      </c>
      <c r="O2160" s="4" t="str">
        <f t="shared" si="335"/>
        <v>买</v>
      </c>
      <c r="P2160" s="4" t="str">
        <f t="shared" si="331"/>
        <v/>
      </c>
      <c r="Q2160" s="3">
        <f>IF(O2159="买",E2160/E2159-1,0)-IF(P2160=1,计算结果!B$17,0)</f>
        <v>1.0374904741393687E-2</v>
      </c>
      <c r="R2160" s="2">
        <f t="shared" si="332"/>
        <v>5.4917240894264152</v>
      </c>
      <c r="S2160" s="3">
        <f>1-R2160/MAX(R$2:R2160)</f>
        <v>0.14732010517962824</v>
      </c>
    </row>
    <row r="2161" spans="1:19" x14ac:dyDescent="0.15">
      <c r="A2161" s="1">
        <v>41607</v>
      </c>
      <c r="B2161">
        <v>2442.6799999999998</v>
      </c>
      <c r="C2161">
        <v>2446.39</v>
      </c>
      <c r="D2161">
        <v>2432.39</v>
      </c>
      <c r="E2161" s="2">
        <v>2438.94</v>
      </c>
      <c r="F2161" s="16">
        <v>61907374080</v>
      </c>
      <c r="G2161" s="3">
        <f t="shared" si="330"/>
        <v>-2.4184986452313595E-4</v>
      </c>
      <c r="H2161" s="3">
        <f>1-E2161/MAX(E$2:E2161)</f>
        <v>0.58501667460695561</v>
      </c>
      <c r="I2161" s="2">
        <f t="shared" si="333"/>
        <v>2430.9833333333336</v>
      </c>
      <c r="J2161" s="2">
        <f t="shared" si="336"/>
        <v>2411.1600000000003</v>
      </c>
      <c r="K2161" s="2">
        <f t="shared" si="337"/>
        <v>2399.8408333333332</v>
      </c>
      <c r="L2161" s="2">
        <f t="shared" si="338"/>
        <v>2376.9412500000003</v>
      </c>
      <c r="M2161" s="2">
        <f t="shared" si="329"/>
        <v>2403.8170833333338</v>
      </c>
      <c r="N2161" s="2">
        <f t="shared" si="334"/>
        <v>2393.5330555555556</v>
      </c>
      <c r="O2161" s="4" t="str">
        <f t="shared" si="335"/>
        <v>买</v>
      </c>
      <c r="P2161" s="4" t="str">
        <f t="shared" si="331"/>
        <v/>
      </c>
      <c r="Q2161" s="3">
        <f>IF(O2160="买",E2161/E2160-1,0)-IF(P2161=1,计算结果!B$17,0)</f>
        <v>-2.4184986452313595E-4</v>
      </c>
      <c r="R2161" s="2">
        <f t="shared" si="332"/>
        <v>5.4903959166993888</v>
      </c>
      <c r="S2161" s="3">
        <f>1-R2161/MAX(R$2:R2161)</f>
        <v>0.14752632569667223</v>
      </c>
    </row>
    <row r="2162" spans="1:19" x14ac:dyDescent="0.15">
      <c r="A2162" s="1">
        <v>41610</v>
      </c>
      <c r="B2162">
        <v>2423.9699999999998</v>
      </c>
      <c r="C2162">
        <v>2464.86</v>
      </c>
      <c r="D2162">
        <v>2397.0100000000002</v>
      </c>
      <c r="E2162" s="2">
        <v>2418.79</v>
      </c>
      <c r="F2162" s="16">
        <v>112921837568</v>
      </c>
      <c r="G2162" s="3">
        <f t="shared" si="330"/>
        <v>-8.2617858577906933E-3</v>
      </c>
      <c r="H2162" s="3">
        <f>1-E2162/MAX(E$2:E2162)</f>
        <v>0.5884451779759069</v>
      </c>
      <c r="I2162" s="2">
        <f t="shared" si="333"/>
        <v>2432.42</v>
      </c>
      <c r="J2162" s="2">
        <f t="shared" si="336"/>
        <v>2414.6316666666667</v>
      </c>
      <c r="K2162" s="2">
        <f t="shared" si="337"/>
        <v>2409.3649999999998</v>
      </c>
      <c r="L2162" s="2">
        <f t="shared" si="338"/>
        <v>2378.8887499999996</v>
      </c>
      <c r="M2162" s="2">
        <f t="shared" ref="M2162:M2225" si="339">AVERAGE(E2115:E2162)</f>
        <v>2402.575416666667</v>
      </c>
      <c r="N2162" s="2">
        <f t="shared" si="334"/>
        <v>2396.9430555555555</v>
      </c>
      <c r="O2162" s="4" t="str">
        <f t="shared" si="335"/>
        <v>买</v>
      </c>
      <c r="P2162" s="4" t="str">
        <f t="shared" si="331"/>
        <v/>
      </c>
      <c r="Q2162" s="3">
        <f>IF(O2161="买",E2162/E2161-1,0)-IF(P2162=1,计算结果!B$17,0)</f>
        <v>-8.2617858577906933E-3</v>
      </c>
      <c r="R2162" s="2">
        <f t="shared" si="332"/>
        <v>5.4450354413611297</v>
      </c>
      <c r="S2162" s="3">
        <f>1-R2162/MAX(R$2:R2162)</f>
        <v>0.15456928064317033</v>
      </c>
    </row>
    <row r="2163" spans="1:19" x14ac:dyDescent="0.15">
      <c r="A2163" s="1">
        <v>41611</v>
      </c>
      <c r="B2163">
        <v>2410.69</v>
      </c>
      <c r="C2163">
        <v>2448.33</v>
      </c>
      <c r="D2163">
        <v>2406.66</v>
      </c>
      <c r="E2163" s="2">
        <v>2442.7800000000002</v>
      </c>
      <c r="F2163" s="16">
        <v>72045232128</v>
      </c>
      <c r="G2163" s="3">
        <f t="shared" si="330"/>
        <v>9.9181822316116719E-3</v>
      </c>
      <c r="H2163" s="3">
        <f>1-E2163/MAX(E$2:E2163)</f>
        <v>0.58436330225277344</v>
      </c>
      <c r="I2163" s="2">
        <f t="shared" si="333"/>
        <v>2433.5033333333336</v>
      </c>
      <c r="J2163" s="2">
        <f t="shared" si="336"/>
        <v>2423.6566666666668</v>
      </c>
      <c r="K2163" s="2">
        <f t="shared" si="337"/>
        <v>2417.0358333333334</v>
      </c>
      <c r="L2163" s="2">
        <f t="shared" si="338"/>
        <v>2380.36</v>
      </c>
      <c r="M2163" s="2">
        <f t="shared" si="339"/>
        <v>2402.8975000000005</v>
      </c>
      <c r="N2163" s="2">
        <f t="shared" si="334"/>
        <v>2400.0977777777784</v>
      </c>
      <c r="O2163" s="4" t="str">
        <f t="shared" si="335"/>
        <v>买</v>
      </c>
      <c r="P2163" s="4" t="str">
        <f t="shared" si="331"/>
        <v/>
      </c>
      <c r="Q2163" s="3">
        <f>IF(O2162="买",E2163/E2162-1,0)-IF(P2163=1,计算结果!B$17,0)</f>
        <v>9.9181822316116719E-3</v>
      </c>
      <c r="R2163" s="2">
        <f t="shared" si="332"/>
        <v>5.4990402951261332</v>
      </c>
      <c r="S2163" s="3">
        <f>1-R2163/MAX(R$2:R2163)</f>
        <v>0.14618414470438679</v>
      </c>
    </row>
    <row r="2164" spans="1:19" x14ac:dyDescent="0.15">
      <c r="A2164" s="1">
        <v>41612</v>
      </c>
      <c r="B2164">
        <v>2439.8200000000002</v>
      </c>
      <c r="C2164">
        <v>2486.64</v>
      </c>
      <c r="D2164">
        <v>2434.69</v>
      </c>
      <c r="E2164" s="2">
        <v>2475.14</v>
      </c>
      <c r="F2164" s="16">
        <v>94783930368</v>
      </c>
      <c r="G2164" s="3">
        <f t="shared" si="330"/>
        <v>1.3247201958424215E-2</v>
      </c>
      <c r="H2164" s="3">
        <f>1-E2164/MAX(E$2:E2164)</f>
        <v>0.57885727897638328</v>
      </c>
      <c r="I2164" s="2">
        <f t="shared" si="333"/>
        <v>2445.5699999999997</v>
      </c>
      <c r="J2164" s="2">
        <f t="shared" si="336"/>
        <v>2438.2766666666671</v>
      </c>
      <c r="K2164" s="2">
        <f t="shared" si="337"/>
        <v>2420.8891666666664</v>
      </c>
      <c r="L2164" s="2">
        <f t="shared" si="338"/>
        <v>2384.5858333333331</v>
      </c>
      <c r="M2164" s="2">
        <f t="shared" si="339"/>
        <v>2403.785625</v>
      </c>
      <c r="N2164" s="2">
        <f t="shared" si="334"/>
        <v>2403.0868749999995</v>
      </c>
      <c r="O2164" s="4" t="str">
        <f t="shared" si="335"/>
        <v>买</v>
      </c>
      <c r="P2164" s="4" t="str">
        <f t="shared" si="331"/>
        <v/>
      </c>
      <c r="Q2164" s="3">
        <f>IF(O2163="买",E2164/E2163-1,0)-IF(P2164=1,计算结果!B$17,0)</f>
        <v>1.3247201958424215E-2</v>
      </c>
      <c r="R2164" s="2">
        <f t="shared" si="332"/>
        <v>5.5718871924931817</v>
      </c>
      <c r="S2164" s="3">
        <f>1-R2164/MAX(R$2:R2164)</f>
        <v>0.13487347363398117</v>
      </c>
    </row>
    <row r="2165" spans="1:19" x14ac:dyDescent="0.15">
      <c r="A2165" s="1">
        <v>41613</v>
      </c>
      <c r="B2165">
        <v>2476.4499999999998</v>
      </c>
      <c r="C2165">
        <v>2481.75</v>
      </c>
      <c r="D2165">
        <v>2460.58</v>
      </c>
      <c r="E2165" s="2">
        <v>2468.1999999999998</v>
      </c>
      <c r="F2165" s="16">
        <v>72999927808</v>
      </c>
      <c r="G2165" s="3">
        <f t="shared" si="330"/>
        <v>-2.8038818006254074E-3</v>
      </c>
      <c r="H2165" s="3">
        <f>1-E2165/MAX(E$2:E2165)</f>
        <v>0.58003811338732736</v>
      </c>
      <c r="I2165" s="2">
        <f t="shared" si="333"/>
        <v>2462.04</v>
      </c>
      <c r="J2165" s="2">
        <f t="shared" si="336"/>
        <v>2447.23</v>
      </c>
      <c r="K2165" s="2">
        <f t="shared" si="337"/>
        <v>2425.5591666666664</v>
      </c>
      <c r="L2165" s="2">
        <f t="shared" si="338"/>
        <v>2388.0541666666663</v>
      </c>
      <c r="M2165" s="2">
        <f t="shared" si="339"/>
        <v>2403.7004166666661</v>
      </c>
      <c r="N2165" s="2">
        <f t="shared" si="334"/>
        <v>2405.7712499999998</v>
      </c>
      <c r="O2165" s="4" t="str">
        <f t="shared" si="335"/>
        <v>买</v>
      </c>
      <c r="P2165" s="4" t="str">
        <f t="shared" si="331"/>
        <v/>
      </c>
      <c r="Q2165" s="3">
        <f>IF(O2164="买",E2165/E2164-1,0)-IF(P2165=1,计算结果!B$17,0)</f>
        <v>-2.8038818006254074E-3</v>
      </c>
      <c r="R2165" s="2">
        <f t="shared" si="332"/>
        <v>5.556264279399012</v>
      </c>
      <c r="S2165" s="3">
        <f>1-R2165/MAX(R$2:R2165)</f>
        <v>0.13729918615649706</v>
      </c>
    </row>
    <row r="2166" spans="1:19" x14ac:dyDescent="0.15">
      <c r="A2166" s="1">
        <v>41614</v>
      </c>
      <c r="B2166">
        <v>2463.04</v>
      </c>
      <c r="C2166">
        <v>2470.81</v>
      </c>
      <c r="D2166">
        <v>2445.62</v>
      </c>
      <c r="E2166" s="2">
        <v>2452.29</v>
      </c>
      <c r="F2166" s="16">
        <v>64843206656</v>
      </c>
      <c r="G2166" s="3">
        <f t="shared" si="330"/>
        <v>-6.4459930313588432E-3</v>
      </c>
      <c r="H2166" s="3">
        <f>1-E2166/MAX(E$2:E2166)</f>
        <v>0.58274518478186899</v>
      </c>
      <c r="I2166" s="2">
        <f t="shared" si="333"/>
        <v>2465.21</v>
      </c>
      <c r="J2166" s="2">
        <f t="shared" si="336"/>
        <v>2449.3566666666666</v>
      </c>
      <c r="K2166" s="2">
        <f t="shared" si="337"/>
        <v>2427.8458333333333</v>
      </c>
      <c r="L2166" s="2">
        <f t="shared" si="338"/>
        <v>2391.0474999999997</v>
      </c>
      <c r="M2166" s="2">
        <f t="shared" si="339"/>
        <v>2403.8754166666663</v>
      </c>
      <c r="N2166" s="2">
        <f t="shared" si="334"/>
        <v>2407.5895833333329</v>
      </c>
      <c r="O2166" s="4" t="str">
        <f t="shared" si="335"/>
        <v>买</v>
      </c>
      <c r="P2166" s="4" t="str">
        <f t="shared" si="331"/>
        <v/>
      </c>
      <c r="Q2166" s="3">
        <f>IF(O2165="买",E2166/E2165-1,0)-IF(P2166=1,计算结果!B$17,0)</f>
        <v>-6.4459930313588432E-3</v>
      </c>
      <c r="R2166" s="2">
        <f t="shared" si="332"/>
        <v>5.520448638573618</v>
      </c>
      <c r="S2166" s="3">
        <f>1-R2166/MAX(R$2:R2166)</f>
        <v>0.14286014959067994</v>
      </c>
    </row>
    <row r="2167" spans="1:19" x14ac:dyDescent="0.15">
      <c r="A2167" s="1">
        <v>41617</v>
      </c>
      <c r="B2167">
        <v>2460.0300000000002</v>
      </c>
      <c r="C2167">
        <v>2468.9499999999998</v>
      </c>
      <c r="D2167">
        <v>2445.94</v>
      </c>
      <c r="E2167" s="2">
        <v>2450.87</v>
      </c>
      <c r="F2167" s="16">
        <v>57634537472</v>
      </c>
      <c r="G2167" s="3">
        <f t="shared" si="330"/>
        <v>-5.7905060168250699E-4</v>
      </c>
      <c r="H2167" s="3">
        <f>1-E2167/MAX(E$2:E2167)</f>
        <v>0.5829867964336759</v>
      </c>
      <c r="I2167" s="2">
        <f t="shared" si="333"/>
        <v>2457.12</v>
      </c>
      <c r="J2167" s="2">
        <f t="shared" si="336"/>
        <v>2451.3449999999998</v>
      </c>
      <c r="K2167" s="2">
        <f t="shared" si="337"/>
        <v>2431.2525000000001</v>
      </c>
      <c r="L2167" s="2">
        <f t="shared" si="338"/>
        <v>2393.8433333333332</v>
      </c>
      <c r="M2167" s="2">
        <f t="shared" si="339"/>
        <v>2404.3304166666662</v>
      </c>
      <c r="N2167" s="2">
        <f t="shared" si="334"/>
        <v>2409.8087499999997</v>
      </c>
      <c r="O2167" s="4" t="str">
        <f t="shared" si="335"/>
        <v>买</v>
      </c>
      <c r="P2167" s="4" t="str">
        <f t="shared" si="331"/>
        <v/>
      </c>
      <c r="Q2167" s="3">
        <f>IF(O2166="买",E2167/E2166-1,0)-IF(P2167=1,计算结果!B$17,0)</f>
        <v>-5.7905060168250699E-4</v>
      </c>
      <c r="R2167" s="2">
        <f t="shared" si="332"/>
        <v>5.5172520194678949</v>
      </c>
      <c r="S2167" s="3">
        <f>1-R2167/MAX(R$2:R2167)</f>
        <v>0.14335647693678544</v>
      </c>
    </row>
    <row r="2168" spans="1:19" x14ac:dyDescent="0.15">
      <c r="A2168" s="1">
        <v>41618</v>
      </c>
      <c r="B2168">
        <v>2456.23</v>
      </c>
      <c r="C2168">
        <v>2466.66</v>
      </c>
      <c r="D2168">
        <v>2444.5300000000002</v>
      </c>
      <c r="E2168" s="2">
        <v>2453.3200000000002</v>
      </c>
      <c r="F2168" s="16">
        <v>61236727808</v>
      </c>
      <c r="G2168" s="3">
        <f t="shared" si="330"/>
        <v>9.9964502401195254E-4</v>
      </c>
      <c r="H2168" s="3">
        <f>1-E2168/MAX(E$2:E2168)</f>
        <v>0.58256993125978351</v>
      </c>
      <c r="I2168" s="2">
        <f t="shared" si="333"/>
        <v>2452.16</v>
      </c>
      <c r="J2168" s="2">
        <f t="shared" si="336"/>
        <v>2457.1</v>
      </c>
      <c r="K2168" s="2">
        <f t="shared" si="337"/>
        <v>2435.8658333333333</v>
      </c>
      <c r="L2168" s="2">
        <f t="shared" si="338"/>
        <v>2397.9995833333337</v>
      </c>
      <c r="M2168" s="2">
        <f t="shared" si="339"/>
        <v>2405.7654166666662</v>
      </c>
      <c r="N2168" s="2">
        <f t="shared" si="334"/>
        <v>2413.2102777777777</v>
      </c>
      <c r="O2168" s="4" t="str">
        <f t="shared" si="335"/>
        <v>买</v>
      </c>
      <c r="P2168" s="4" t="str">
        <f t="shared" si="331"/>
        <v/>
      </c>
      <c r="Q2168" s="3">
        <f>IF(O2167="买",E2168/E2167-1,0)-IF(P2168=1,计算结果!B$17,0)</f>
        <v>9.9964502401195254E-4</v>
      </c>
      <c r="R2168" s="2">
        <f t="shared" si="332"/>
        <v>5.5227673129953763</v>
      </c>
      <c r="S2168" s="3">
        <f>1-R2168/MAX(R$2:R2168)</f>
        <v>0.14250013750160317</v>
      </c>
    </row>
    <row r="2169" spans="1:19" x14ac:dyDescent="0.15">
      <c r="A2169" s="1">
        <v>41619</v>
      </c>
      <c r="B2169">
        <v>2440.5</v>
      </c>
      <c r="C2169">
        <v>2440.5</v>
      </c>
      <c r="D2169">
        <v>2400.7399999999998</v>
      </c>
      <c r="E2169" s="2">
        <v>2412.7600000000002</v>
      </c>
      <c r="F2169" s="16">
        <v>62808850432</v>
      </c>
      <c r="G2169" s="3">
        <f t="shared" si="330"/>
        <v>-1.6532698547274682E-2</v>
      </c>
      <c r="H2169" s="3">
        <f>1-E2169/MAX(E$2:E2169)</f>
        <v>0.5894711767508336</v>
      </c>
      <c r="I2169" s="2">
        <f t="shared" si="333"/>
        <v>2438.9833333333336</v>
      </c>
      <c r="J2169" s="2">
        <f t="shared" si="336"/>
        <v>2452.0966666666668</v>
      </c>
      <c r="K2169" s="2">
        <f t="shared" si="337"/>
        <v>2437.876666666667</v>
      </c>
      <c r="L2169" s="2">
        <f t="shared" si="338"/>
        <v>2401.0083333333337</v>
      </c>
      <c r="M2169" s="2">
        <f t="shared" si="339"/>
        <v>2406.1360416666662</v>
      </c>
      <c r="N2169" s="2">
        <f t="shared" si="334"/>
        <v>2415.0070138888891</v>
      </c>
      <c r="O2169" s="4" t="str">
        <f t="shared" si="335"/>
        <v>卖</v>
      </c>
      <c r="P2169" s="4">
        <f t="shared" si="331"/>
        <v>1</v>
      </c>
      <c r="Q2169" s="3">
        <f>IF(O2168="买",E2169/E2168-1,0)-IF(P2169=1,计算结果!B$17,0)</f>
        <v>-1.6532698547274682E-2</v>
      </c>
      <c r="R2169" s="2">
        <f t="shared" si="332"/>
        <v>5.4314610658628819</v>
      </c>
      <c r="S2169" s="3">
        <f>1-R2169/MAX(R$2:R2169)</f>
        <v>0.15667692423261859</v>
      </c>
    </row>
    <row r="2170" spans="1:19" x14ac:dyDescent="0.15">
      <c r="A2170" s="1">
        <v>41620</v>
      </c>
      <c r="B2170">
        <v>2406.77</v>
      </c>
      <c r="C2170">
        <v>2423.31</v>
      </c>
      <c r="D2170">
        <v>2402.77</v>
      </c>
      <c r="E2170" s="2">
        <v>2410.02</v>
      </c>
      <c r="F2170" s="16">
        <v>47481446400</v>
      </c>
      <c r="G2170" s="3">
        <f t="shared" si="330"/>
        <v>-1.1356289063149116E-3</v>
      </c>
      <c r="H2170" s="3">
        <f>1-E2170/MAX(E$2:E2170)</f>
        <v>0.58993738514939087</v>
      </c>
      <c r="I2170" s="2">
        <f t="shared" si="333"/>
        <v>2425.3666666666668</v>
      </c>
      <c r="J2170" s="2">
        <f t="shared" si="336"/>
        <v>2441.2433333333333</v>
      </c>
      <c r="K2170" s="2">
        <f t="shared" si="337"/>
        <v>2439.7599999999998</v>
      </c>
      <c r="L2170" s="2">
        <f t="shared" si="338"/>
        <v>2405.26125</v>
      </c>
      <c r="M2170" s="2">
        <f t="shared" si="339"/>
        <v>2406.1564583333334</v>
      </c>
      <c r="N2170" s="2">
        <f t="shared" si="334"/>
        <v>2417.0592361111107</v>
      </c>
      <c r="O2170" s="4" t="str">
        <f t="shared" si="335"/>
        <v>卖</v>
      </c>
      <c r="P2170" s="4" t="str">
        <f t="shared" si="331"/>
        <v/>
      </c>
      <c r="Q2170" s="3">
        <f>IF(O2169="买",E2170/E2169-1,0)-IF(P2170=1,计算结果!B$17,0)</f>
        <v>0</v>
      </c>
      <c r="R2170" s="2">
        <f t="shared" si="332"/>
        <v>5.4314610658628819</v>
      </c>
      <c r="S2170" s="3">
        <f>1-R2170/MAX(R$2:R2170)</f>
        <v>0.15667692423261859</v>
      </c>
    </row>
    <row r="2171" spans="1:19" x14ac:dyDescent="0.15">
      <c r="A2171" s="1">
        <v>41621</v>
      </c>
      <c r="B2171">
        <v>2388.66</v>
      </c>
      <c r="C2171">
        <v>2416.2600000000002</v>
      </c>
      <c r="D2171">
        <v>2386.25</v>
      </c>
      <c r="E2171" s="2">
        <v>2406.64</v>
      </c>
      <c r="F2171" s="16">
        <v>47583526912</v>
      </c>
      <c r="G2171" s="3">
        <f t="shared" si="330"/>
        <v>-1.4024779877346294E-3</v>
      </c>
      <c r="H2171" s="3">
        <f>1-E2171/MAX(E$2:E2171)</f>
        <v>0.59051248894031172</v>
      </c>
      <c r="I2171" s="2">
        <f t="shared" si="333"/>
        <v>2409.8066666666668</v>
      </c>
      <c r="J2171" s="2">
        <f t="shared" si="336"/>
        <v>2430.9833333333331</v>
      </c>
      <c r="K2171" s="2">
        <f t="shared" si="337"/>
        <v>2439.106666666667</v>
      </c>
      <c r="L2171" s="2">
        <f t="shared" si="338"/>
        <v>2409.0425</v>
      </c>
      <c r="M2171" s="2">
        <f t="shared" si="339"/>
        <v>2405.4237499999999</v>
      </c>
      <c r="N2171" s="2">
        <f t="shared" si="334"/>
        <v>2417.8576388888891</v>
      </c>
      <c r="O2171" s="4" t="str">
        <f t="shared" si="335"/>
        <v>卖</v>
      </c>
      <c r="P2171" s="4" t="str">
        <f t="shared" si="331"/>
        <v/>
      </c>
      <c r="Q2171" s="3">
        <f>IF(O2170="买",E2171/E2170-1,0)-IF(P2171=1,计算结果!B$17,0)</f>
        <v>0</v>
      </c>
      <c r="R2171" s="2">
        <f t="shared" si="332"/>
        <v>5.4314610658628819</v>
      </c>
      <c r="S2171" s="3">
        <f>1-R2171/MAX(R$2:R2171)</f>
        <v>0.15667692423261859</v>
      </c>
    </row>
    <row r="2172" spans="1:19" x14ac:dyDescent="0.15">
      <c r="A2172" s="1">
        <v>41624</v>
      </c>
      <c r="B2172">
        <v>2408.6799999999998</v>
      </c>
      <c r="C2172">
        <v>2412.73</v>
      </c>
      <c r="D2172">
        <v>2367.4299999999998</v>
      </c>
      <c r="E2172" s="2">
        <v>2367.92</v>
      </c>
      <c r="F2172" s="16">
        <v>62107893760</v>
      </c>
      <c r="G2172" s="3">
        <f t="shared" si="330"/>
        <v>-1.6088820928763625E-2</v>
      </c>
      <c r="H2172" s="3">
        <f>1-E2172/MAX(E$2:E2172)</f>
        <v>0.5971006601783162</v>
      </c>
      <c r="I2172" s="2">
        <f t="shared" si="333"/>
        <v>2394.86</v>
      </c>
      <c r="J2172" s="2">
        <f t="shared" si="336"/>
        <v>2416.9216666666666</v>
      </c>
      <c r="K2172" s="2">
        <f t="shared" si="337"/>
        <v>2433.1391666666664</v>
      </c>
      <c r="L2172" s="2">
        <f t="shared" si="338"/>
        <v>2410.205833333333</v>
      </c>
      <c r="M2172" s="2">
        <f t="shared" si="339"/>
        <v>2403.6391666666668</v>
      </c>
      <c r="N2172" s="2">
        <f t="shared" si="334"/>
        <v>2415.6613888888887</v>
      </c>
      <c r="O2172" s="4" t="str">
        <f t="shared" si="335"/>
        <v>卖</v>
      </c>
      <c r="P2172" s="4" t="str">
        <f t="shared" si="331"/>
        <v/>
      </c>
      <c r="Q2172" s="3">
        <f>IF(O2171="买",E2172/E2171-1,0)-IF(P2172=1,计算结果!B$17,0)</f>
        <v>0</v>
      </c>
      <c r="R2172" s="2">
        <f t="shared" si="332"/>
        <v>5.4314610658628819</v>
      </c>
      <c r="S2172" s="3">
        <f>1-R2172/MAX(R$2:R2172)</f>
        <v>0.15667692423261859</v>
      </c>
    </row>
    <row r="2173" spans="1:19" x14ac:dyDescent="0.15">
      <c r="A2173" s="1">
        <v>41625</v>
      </c>
      <c r="B2173">
        <v>2369.2600000000002</v>
      </c>
      <c r="C2173">
        <v>2373.29</v>
      </c>
      <c r="D2173">
        <v>2351.1799999999998</v>
      </c>
      <c r="E2173" s="2">
        <v>2356.38</v>
      </c>
      <c r="F2173" s="16">
        <v>46306074624</v>
      </c>
      <c r="G2173" s="3">
        <f t="shared" si="330"/>
        <v>-4.8734754552518522E-3</v>
      </c>
      <c r="H2173" s="3">
        <f>1-E2173/MAX(E$2:E2173)</f>
        <v>0.59906418022187435</v>
      </c>
      <c r="I2173" s="2">
        <f t="shared" si="333"/>
        <v>2376.98</v>
      </c>
      <c r="J2173" s="2">
        <f t="shared" si="336"/>
        <v>2401.1733333333336</v>
      </c>
      <c r="K2173" s="2">
        <f t="shared" si="337"/>
        <v>2426.2591666666672</v>
      </c>
      <c r="L2173" s="2">
        <f t="shared" si="338"/>
        <v>2413.0499999999997</v>
      </c>
      <c r="M2173" s="2">
        <f t="shared" si="339"/>
        <v>2402.1195833333336</v>
      </c>
      <c r="N2173" s="2">
        <f t="shared" si="334"/>
        <v>2413.8095833333336</v>
      </c>
      <c r="O2173" s="4" t="str">
        <f t="shared" si="335"/>
        <v>卖</v>
      </c>
      <c r="P2173" s="4" t="str">
        <f t="shared" si="331"/>
        <v/>
      </c>
      <c r="Q2173" s="3">
        <f>IF(O2172="买",E2173/E2172-1,0)-IF(P2173=1,计算结果!B$17,0)</f>
        <v>0</v>
      </c>
      <c r="R2173" s="2">
        <f t="shared" si="332"/>
        <v>5.4314610658628819</v>
      </c>
      <c r="S2173" s="3">
        <f>1-R2173/MAX(R$2:R2173)</f>
        <v>0.15667692423261859</v>
      </c>
    </row>
    <row r="2174" spans="1:19" x14ac:dyDescent="0.15">
      <c r="A2174" s="1">
        <v>41626</v>
      </c>
      <c r="B2174">
        <v>2356.6999999999998</v>
      </c>
      <c r="C2174">
        <v>2368.58</v>
      </c>
      <c r="D2174">
        <v>2350.4499999999998</v>
      </c>
      <c r="E2174" s="2">
        <v>2357.23</v>
      </c>
      <c r="F2174" s="16">
        <v>39675269120</v>
      </c>
      <c r="G2174" s="3">
        <f t="shared" si="330"/>
        <v>3.6072280362242637E-4</v>
      </c>
      <c r="H2174" s="3">
        <f>1-E2174/MAX(E$2:E2174)</f>
        <v>0.59891955352889137</v>
      </c>
      <c r="I2174" s="2">
        <f t="shared" si="333"/>
        <v>2360.5100000000002</v>
      </c>
      <c r="J2174" s="2">
        <f t="shared" si="336"/>
        <v>2385.1583333333333</v>
      </c>
      <c r="K2174" s="2">
        <f t="shared" si="337"/>
        <v>2421.1291666666671</v>
      </c>
      <c r="L2174" s="2">
        <f t="shared" si="338"/>
        <v>2415.2470833333332</v>
      </c>
      <c r="M2174" s="2">
        <f t="shared" si="339"/>
        <v>2399.80125</v>
      </c>
      <c r="N2174" s="2">
        <f t="shared" si="334"/>
        <v>2412.0591666666664</v>
      </c>
      <c r="O2174" s="4" t="str">
        <f t="shared" si="335"/>
        <v>卖</v>
      </c>
      <c r="P2174" s="4" t="str">
        <f t="shared" si="331"/>
        <v/>
      </c>
      <c r="Q2174" s="3">
        <f>IF(O2173="买",E2174/E2173-1,0)-IF(P2174=1,计算结果!B$17,0)</f>
        <v>0</v>
      </c>
      <c r="R2174" s="2">
        <f t="shared" si="332"/>
        <v>5.4314610658628819</v>
      </c>
      <c r="S2174" s="3">
        <f>1-R2174/MAX(R$2:R2174)</f>
        <v>0.15667692423261859</v>
      </c>
    </row>
    <row r="2175" spans="1:19" x14ac:dyDescent="0.15">
      <c r="A2175" s="1">
        <v>41627</v>
      </c>
      <c r="B2175">
        <v>2366.1999999999998</v>
      </c>
      <c r="C2175">
        <v>2370.9899999999998</v>
      </c>
      <c r="D2175">
        <v>2331.19</v>
      </c>
      <c r="E2175" s="2">
        <v>2332.41</v>
      </c>
      <c r="F2175" s="16">
        <v>45148868608</v>
      </c>
      <c r="G2175" s="3">
        <f t="shared" si="330"/>
        <v>-1.0529307704381874E-2</v>
      </c>
      <c r="H2175" s="3">
        <f>1-E2175/MAX(E$2:E2175)</f>
        <v>0.6031426529639965</v>
      </c>
      <c r="I2175" s="2">
        <f t="shared" si="333"/>
        <v>2348.6733333333336</v>
      </c>
      <c r="J2175" s="2">
        <f t="shared" si="336"/>
        <v>2371.7666666666664</v>
      </c>
      <c r="K2175" s="2">
        <f t="shared" si="337"/>
        <v>2411.9316666666664</v>
      </c>
      <c r="L2175" s="2">
        <f t="shared" si="338"/>
        <v>2414.4837499999999</v>
      </c>
      <c r="M2175" s="2">
        <f t="shared" si="339"/>
        <v>2396.881875</v>
      </c>
      <c r="N2175" s="2">
        <f t="shared" si="334"/>
        <v>2407.7657638888891</v>
      </c>
      <c r="O2175" s="4" t="str">
        <f t="shared" si="335"/>
        <v>卖</v>
      </c>
      <c r="P2175" s="4" t="str">
        <f t="shared" si="331"/>
        <v/>
      </c>
      <c r="Q2175" s="3">
        <f>IF(O2174="买",E2175/E2174-1,0)-IF(P2175=1,计算结果!B$17,0)</f>
        <v>0</v>
      </c>
      <c r="R2175" s="2">
        <f t="shared" si="332"/>
        <v>5.4314610658628819</v>
      </c>
      <c r="S2175" s="3">
        <f>1-R2175/MAX(R$2:R2175)</f>
        <v>0.15667692423261859</v>
      </c>
    </row>
    <row r="2176" spans="1:19" x14ac:dyDescent="0.15">
      <c r="A2176" s="1">
        <v>41628</v>
      </c>
      <c r="B2176">
        <v>2335.0500000000002</v>
      </c>
      <c r="C2176">
        <v>2338.88</v>
      </c>
      <c r="D2176">
        <v>2278.1</v>
      </c>
      <c r="E2176" s="2">
        <v>2278.14</v>
      </c>
      <c r="F2176" s="16">
        <v>60862128128</v>
      </c>
      <c r="G2176" s="3">
        <f t="shared" si="330"/>
        <v>-2.3267778821047802E-2</v>
      </c>
      <c r="H2176" s="3">
        <f>1-E2176/MAX(E$2:E2176)</f>
        <v>0.61237664193833807</v>
      </c>
      <c r="I2176" s="2">
        <f t="shared" si="333"/>
        <v>2322.5933333333328</v>
      </c>
      <c r="J2176" s="2">
        <f t="shared" si="336"/>
        <v>2349.7866666666664</v>
      </c>
      <c r="K2176" s="2">
        <f t="shared" si="337"/>
        <v>2395.5150000000003</v>
      </c>
      <c r="L2176" s="2">
        <f t="shared" si="338"/>
        <v>2408.2020833333331</v>
      </c>
      <c r="M2176" s="2">
        <f t="shared" si="339"/>
        <v>2392.9364583333331</v>
      </c>
      <c r="N2176" s="2">
        <f t="shared" si="334"/>
        <v>2398.8845138888887</v>
      </c>
      <c r="O2176" s="4" t="str">
        <f t="shared" si="335"/>
        <v>卖</v>
      </c>
      <c r="P2176" s="4" t="str">
        <f t="shared" si="331"/>
        <v/>
      </c>
      <c r="Q2176" s="3">
        <f>IF(O2175="买",E2176/E2175-1,0)-IF(P2176=1,计算结果!B$17,0)</f>
        <v>0</v>
      </c>
      <c r="R2176" s="2">
        <f t="shared" si="332"/>
        <v>5.4314610658628819</v>
      </c>
      <c r="S2176" s="3">
        <f>1-R2176/MAX(R$2:R2176)</f>
        <v>0.15667692423261859</v>
      </c>
    </row>
    <row r="2177" spans="1:19" x14ac:dyDescent="0.15">
      <c r="A2177" s="1">
        <v>41631</v>
      </c>
      <c r="B2177">
        <v>2283.8000000000002</v>
      </c>
      <c r="C2177">
        <v>2295.7600000000002</v>
      </c>
      <c r="D2177">
        <v>2259.5700000000002</v>
      </c>
      <c r="E2177" s="2">
        <v>2284.6</v>
      </c>
      <c r="F2177" s="16">
        <v>44415344640</v>
      </c>
      <c r="G2177" s="3">
        <f t="shared" si="330"/>
        <v>2.8356466240002653E-3</v>
      </c>
      <c r="H2177" s="3">
        <f>1-E2177/MAX(E$2:E2177)</f>
        <v>0.61127747907166685</v>
      </c>
      <c r="I2177" s="2">
        <f t="shared" si="333"/>
        <v>2298.3833333333332</v>
      </c>
      <c r="J2177" s="2">
        <f t="shared" si="336"/>
        <v>2329.4466666666667</v>
      </c>
      <c r="K2177" s="2">
        <f t="shared" si="337"/>
        <v>2380.2149999999997</v>
      </c>
      <c r="L2177" s="2">
        <f t="shared" si="338"/>
        <v>2402.8870833333335</v>
      </c>
      <c r="M2177" s="2">
        <f t="shared" si="339"/>
        <v>2390.0870833333333</v>
      </c>
      <c r="N2177" s="2">
        <f t="shared" si="334"/>
        <v>2391.0630555555558</v>
      </c>
      <c r="O2177" s="4" t="str">
        <f t="shared" si="335"/>
        <v>卖</v>
      </c>
      <c r="P2177" s="4" t="str">
        <f t="shared" si="331"/>
        <v/>
      </c>
      <c r="Q2177" s="3">
        <f>IF(O2176="买",E2177/E2176-1,0)-IF(P2177=1,计算结果!B$17,0)</f>
        <v>0</v>
      </c>
      <c r="R2177" s="2">
        <f t="shared" si="332"/>
        <v>5.4314610658628819</v>
      </c>
      <c r="S2177" s="3">
        <f>1-R2177/MAX(R$2:R2177)</f>
        <v>0.15667692423261859</v>
      </c>
    </row>
    <row r="2178" spans="1:19" x14ac:dyDescent="0.15">
      <c r="A2178" s="1">
        <v>41632</v>
      </c>
      <c r="B2178">
        <v>2291.13</v>
      </c>
      <c r="C2178">
        <v>2312.83</v>
      </c>
      <c r="D2178">
        <v>2270.2399999999998</v>
      </c>
      <c r="E2178" s="2">
        <v>2288.25</v>
      </c>
      <c r="F2178" s="16">
        <v>45173190656</v>
      </c>
      <c r="G2178" s="3">
        <f t="shared" si="330"/>
        <v>1.597653856254988E-3</v>
      </c>
      <c r="H2178" s="3">
        <f>1-E2178/MAX(E$2:E2178)</f>
        <v>0.61065643503709244</v>
      </c>
      <c r="I2178" s="2">
        <f t="shared" si="333"/>
        <v>2283.6633333333334</v>
      </c>
      <c r="J2178" s="2">
        <f t="shared" si="336"/>
        <v>2316.1683333333335</v>
      </c>
      <c r="K2178" s="2">
        <f t="shared" si="337"/>
        <v>2366.5449999999996</v>
      </c>
      <c r="L2178" s="2">
        <f t="shared" si="338"/>
        <v>2397.1954166666665</v>
      </c>
      <c r="M2178" s="2">
        <f t="shared" si="339"/>
        <v>2387.4812499999998</v>
      </c>
      <c r="N2178" s="2">
        <f t="shared" si="334"/>
        <v>2383.7405555555551</v>
      </c>
      <c r="O2178" s="4" t="str">
        <f t="shared" si="335"/>
        <v>卖</v>
      </c>
      <c r="P2178" s="4" t="str">
        <f t="shared" si="331"/>
        <v/>
      </c>
      <c r="Q2178" s="3">
        <f>IF(O2177="买",E2178/E2177-1,0)-IF(P2178=1,计算结果!B$17,0)</f>
        <v>0</v>
      </c>
      <c r="R2178" s="2">
        <f t="shared" si="332"/>
        <v>5.4314610658628819</v>
      </c>
      <c r="S2178" s="3">
        <f>1-R2178/MAX(R$2:R2178)</f>
        <v>0.15667692423261859</v>
      </c>
    </row>
    <row r="2179" spans="1:19" x14ac:dyDescent="0.15">
      <c r="A2179" s="1">
        <v>41633</v>
      </c>
      <c r="B2179">
        <v>2291.75</v>
      </c>
      <c r="C2179">
        <v>2305.61</v>
      </c>
      <c r="D2179">
        <v>2281.6</v>
      </c>
      <c r="E2179" s="2">
        <v>2305.11</v>
      </c>
      <c r="F2179" s="16">
        <v>41202982912</v>
      </c>
      <c r="G2179" s="3">
        <f t="shared" ref="G2179:G2242" si="340">E2179/E2178-1</f>
        <v>7.3680760406424906E-3</v>
      </c>
      <c r="H2179" s="3">
        <f>1-E2179/MAX(E$2:E2179)</f>
        <v>0.60778772204451093</v>
      </c>
      <c r="I2179" s="2">
        <f t="shared" si="333"/>
        <v>2292.6533333333336</v>
      </c>
      <c r="J2179" s="2">
        <f t="shared" si="336"/>
        <v>2307.6233333333334</v>
      </c>
      <c r="K2179" s="2">
        <f t="shared" si="337"/>
        <v>2354.3983333333331</v>
      </c>
      <c r="L2179" s="2">
        <f t="shared" si="338"/>
        <v>2392.8254166666661</v>
      </c>
      <c r="M2179" s="2">
        <f t="shared" si="339"/>
        <v>2384.9616666666666</v>
      </c>
      <c r="N2179" s="2">
        <f t="shared" si="334"/>
        <v>2377.3951388888886</v>
      </c>
      <c r="O2179" s="4" t="str">
        <f t="shared" si="335"/>
        <v>卖</v>
      </c>
      <c r="P2179" s="4" t="str">
        <f t="shared" si="331"/>
        <v/>
      </c>
      <c r="Q2179" s="3">
        <f>IF(O2178="买",E2179/E2178-1,0)-IF(P2179=1,计算结果!B$17,0)</f>
        <v>0</v>
      </c>
      <c r="R2179" s="2">
        <f t="shared" si="332"/>
        <v>5.4314610658628819</v>
      </c>
      <c r="S2179" s="3">
        <f>1-R2179/MAX(R$2:R2179)</f>
        <v>0.15667692423261859</v>
      </c>
    </row>
    <row r="2180" spans="1:19" x14ac:dyDescent="0.15">
      <c r="A2180" s="1">
        <v>41634</v>
      </c>
      <c r="B2180">
        <v>2299.9699999999998</v>
      </c>
      <c r="C2180">
        <v>2301.4899999999998</v>
      </c>
      <c r="D2180">
        <v>2263.92</v>
      </c>
      <c r="E2180" s="2">
        <v>2265.33</v>
      </c>
      <c r="F2180" s="16">
        <v>48603013120</v>
      </c>
      <c r="G2180" s="3">
        <f t="shared" si="340"/>
        <v>-1.7257310930931746E-2</v>
      </c>
      <c r="H2180" s="3">
        <f>1-E2180/MAX(E$2:E2180)</f>
        <v>0.6145562512761179</v>
      </c>
      <c r="I2180" s="2">
        <f t="shared" si="333"/>
        <v>2286.23</v>
      </c>
      <c r="J2180" s="2">
        <f t="shared" si="336"/>
        <v>2292.3066666666668</v>
      </c>
      <c r="K2180" s="2">
        <f t="shared" si="337"/>
        <v>2338.7325000000001</v>
      </c>
      <c r="L2180" s="2">
        <f t="shared" si="338"/>
        <v>2387.2991666666667</v>
      </c>
      <c r="M2180" s="2">
        <f t="shared" si="339"/>
        <v>2380.6702083333334</v>
      </c>
      <c r="N2180" s="2">
        <f t="shared" si="334"/>
        <v>2368.9006250000002</v>
      </c>
      <c r="O2180" s="4" t="str">
        <f t="shared" si="335"/>
        <v>卖</v>
      </c>
      <c r="P2180" s="4" t="str">
        <f t="shared" ref="P2180:P2243" si="341">IF(O2179&lt;&gt;O2180,1,"")</f>
        <v/>
      </c>
      <c r="Q2180" s="3">
        <f>IF(O2179="买",E2180/E2179-1,0)-IF(P2180=1,计算结果!B$17,0)</f>
        <v>0</v>
      </c>
      <c r="R2180" s="2">
        <f t="shared" ref="R2180:R2243" si="342">IFERROR(R2179*(1+Q2180),R2179)</f>
        <v>5.4314610658628819</v>
      </c>
      <c r="S2180" s="3">
        <f>1-R2180/MAX(R$2:R2180)</f>
        <v>0.15667692423261859</v>
      </c>
    </row>
    <row r="2181" spans="1:19" x14ac:dyDescent="0.15">
      <c r="A2181" s="1">
        <v>41635</v>
      </c>
      <c r="B2181">
        <v>2268.5300000000002</v>
      </c>
      <c r="C2181">
        <v>2315.1799999999998</v>
      </c>
      <c r="D2181">
        <v>2264.39</v>
      </c>
      <c r="E2181" s="2">
        <v>2303.48</v>
      </c>
      <c r="F2181" s="16">
        <v>51197947904</v>
      </c>
      <c r="G2181" s="3">
        <f t="shared" si="340"/>
        <v>1.6840813479713779E-2</v>
      </c>
      <c r="H2181" s="3">
        <f>1-E2181/MAX(E$2:E2181)</f>
        <v>0.60806506499693724</v>
      </c>
      <c r="I2181" s="2">
        <f t="shared" ref="I2181:I2244" si="343">AVERAGE(E2179:E2181)</f>
        <v>2291.3066666666668</v>
      </c>
      <c r="J2181" s="2">
        <f t="shared" si="336"/>
        <v>2287.4850000000001</v>
      </c>
      <c r="K2181" s="2">
        <f t="shared" si="337"/>
        <v>2329.625833333333</v>
      </c>
      <c r="L2181" s="2">
        <f t="shared" si="338"/>
        <v>2383.7512500000007</v>
      </c>
      <c r="M2181" s="2">
        <f t="shared" si="339"/>
        <v>2377.7033333333329</v>
      </c>
      <c r="N2181" s="2">
        <f t="shared" ref="N2181:N2244" si="344">IFERROR(AVERAGE(K2181:M2181),"")</f>
        <v>2363.6934722222222</v>
      </c>
      <c r="O2181" s="4" t="str">
        <f t="shared" ref="O2181:O2244" si="345">IF(E2181&gt;N2181,"买","卖")</f>
        <v>卖</v>
      </c>
      <c r="P2181" s="4" t="str">
        <f t="shared" si="341"/>
        <v/>
      </c>
      <c r="Q2181" s="3">
        <f>IF(O2180="买",E2181/E2180-1,0)-IF(P2181=1,计算结果!B$17,0)</f>
        <v>0</v>
      </c>
      <c r="R2181" s="2">
        <f t="shared" si="342"/>
        <v>5.4314610658628819</v>
      </c>
      <c r="S2181" s="3">
        <f>1-R2181/MAX(R$2:R2181)</f>
        <v>0.15667692423261859</v>
      </c>
    </row>
    <row r="2182" spans="1:19" x14ac:dyDescent="0.15">
      <c r="A2182" s="1">
        <v>41638</v>
      </c>
      <c r="B2182">
        <v>2313.38</v>
      </c>
      <c r="C2182">
        <v>2316.62</v>
      </c>
      <c r="D2182">
        <v>2295.64</v>
      </c>
      <c r="E2182" s="2">
        <v>2299.46</v>
      </c>
      <c r="F2182" s="16">
        <v>46156443648</v>
      </c>
      <c r="G2182" s="3">
        <f t="shared" si="340"/>
        <v>-1.7451855453487486E-3</v>
      </c>
      <c r="H2182" s="3">
        <f>1-E2182/MAX(E$2:E2182)</f>
        <v>0.60874906418022179</v>
      </c>
      <c r="I2182" s="2">
        <f t="shared" si="343"/>
        <v>2289.4233333333332</v>
      </c>
      <c r="J2182" s="2">
        <f t="shared" si="336"/>
        <v>2291.0383333333334</v>
      </c>
      <c r="K2182" s="2">
        <f t="shared" si="337"/>
        <v>2320.4124999999999</v>
      </c>
      <c r="L2182" s="2">
        <f t="shared" si="338"/>
        <v>2380.0862499999998</v>
      </c>
      <c r="M2182" s="2">
        <f t="shared" si="339"/>
        <v>2375.2235416666667</v>
      </c>
      <c r="N2182" s="2">
        <f t="shared" si="344"/>
        <v>2358.5740972222225</v>
      </c>
      <c r="O2182" s="4" t="str">
        <f t="shared" si="345"/>
        <v>卖</v>
      </c>
      <c r="P2182" s="4" t="str">
        <f t="shared" si="341"/>
        <v/>
      </c>
      <c r="Q2182" s="3">
        <f>IF(O2181="买",E2182/E2181-1,0)-IF(P2182=1,计算结果!B$17,0)</f>
        <v>0</v>
      </c>
      <c r="R2182" s="2">
        <f t="shared" si="342"/>
        <v>5.4314610658628819</v>
      </c>
      <c r="S2182" s="3">
        <f>1-R2182/MAX(R$2:R2182)</f>
        <v>0.15667692423261859</v>
      </c>
    </row>
    <row r="2183" spans="1:19" x14ac:dyDescent="0.15">
      <c r="A2183" s="1">
        <v>41639</v>
      </c>
      <c r="B2183">
        <v>2289.0100000000002</v>
      </c>
      <c r="C2183">
        <v>2333.0700000000002</v>
      </c>
      <c r="D2183">
        <v>2287.12</v>
      </c>
      <c r="E2183" s="2">
        <v>2330.0300000000002</v>
      </c>
      <c r="F2183" s="16">
        <v>57026486272</v>
      </c>
      <c r="G2183" s="3">
        <f t="shared" si="340"/>
        <v>1.3294425647760955E-2</v>
      </c>
      <c r="H2183" s="3">
        <f>1-E2183/MAX(E$2:E2183)</f>
        <v>0.6035476077043489</v>
      </c>
      <c r="I2183" s="2">
        <f t="shared" si="343"/>
        <v>2310.9900000000002</v>
      </c>
      <c r="J2183" s="2">
        <f t="shared" si="336"/>
        <v>2298.61</v>
      </c>
      <c r="K2183" s="2">
        <f t="shared" si="337"/>
        <v>2314.0283333333332</v>
      </c>
      <c r="L2183" s="2">
        <f t="shared" si="338"/>
        <v>2376.5675000000001</v>
      </c>
      <c r="M2183" s="2">
        <f t="shared" si="339"/>
        <v>2373.7552083333335</v>
      </c>
      <c r="N2183" s="2">
        <f t="shared" si="344"/>
        <v>2354.7836805555557</v>
      </c>
      <c r="O2183" s="4" t="str">
        <f t="shared" si="345"/>
        <v>卖</v>
      </c>
      <c r="P2183" s="4" t="str">
        <f t="shared" si="341"/>
        <v/>
      </c>
      <c r="Q2183" s="3">
        <f>IF(O2182="买",E2183/E2182-1,0)-IF(P2183=1,计算结果!B$17,0)</f>
        <v>0</v>
      </c>
      <c r="R2183" s="2">
        <f t="shared" si="342"/>
        <v>5.4314610658628819</v>
      </c>
      <c r="S2183" s="3">
        <f>1-R2183/MAX(R$2:R2183)</f>
        <v>0.15667692423261859</v>
      </c>
    </row>
    <row r="2184" spans="1:19" x14ac:dyDescent="0.15">
      <c r="A2184" s="1">
        <v>41641</v>
      </c>
      <c r="B2184">
        <v>2323.4299999999998</v>
      </c>
      <c r="C2184">
        <v>2325.9899999999998</v>
      </c>
      <c r="D2184">
        <v>2310.65</v>
      </c>
      <c r="E2184" s="2">
        <v>2321.98</v>
      </c>
      <c r="F2184" s="16">
        <v>49012211712</v>
      </c>
      <c r="G2184" s="3">
        <f t="shared" si="340"/>
        <v>-3.4548911387407566E-3</v>
      </c>
      <c r="H2184" s="3">
        <f>1-E2184/MAX(E$2:E2184)</f>
        <v>0.60491730756142381</v>
      </c>
      <c r="I2184" s="2">
        <f t="shared" si="343"/>
        <v>2317.1566666666663</v>
      </c>
      <c r="J2184" s="2">
        <f t="shared" ref="J2184:J2247" si="346">AVERAGE(E2179:E2184)</f>
        <v>2304.231666666667</v>
      </c>
      <c r="K2184" s="2">
        <f t="shared" si="337"/>
        <v>2310.1999999999998</v>
      </c>
      <c r="L2184" s="2">
        <f t="shared" si="338"/>
        <v>2371.6695833333338</v>
      </c>
      <c r="M2184" s="2">
        <f t="shared" si="339"/>
        <v>2372.7847916666665</v>
      </c>
      <c r="N2184" s="2">
        <f t="shared" si="344"/>
        <v>2351.5514583333334</v>
      </c>
      <c r="O2184" s="4" t="str">
        <f t="shared" si="345"/>
        <v>卖</v>
      </c>
      <c r="P2184" s="4" t="str">
        <f t="shared" si="341"/>
        <v/>
      </c>
      <c r="Q2184" s="3">
        <f>IF(O2183="买",E2184/E2183-1,0)-IF(P2184=1,计算结果!B$17,0)</f>
        <v>0</v>
      </c>
      <c r="R2184" s="2">
        <f t="shared" si="342"/>
        <v>5.4314610658628819</v>
      </c>
      <c r="S2184" s="3">
        <f>1-R2184/MAX(R$2:R2184)</f>
        <v>0.15667692423261859</v>
      </c>
    </row>
    <row r="2185" spans="1:19" x14ac:dyDescent="0.15">
      <c r="A2185" s="1">
        <v>41642</v>
      </c>
      <c r="B2185">
        <v>2311.9699999999998</v>
      </c>
      <c r="C2185">
        <v>2314.84</v>
      </c>
      <c r="D2185">
        <v>2280.89</v>
      </c>
      <c r="E2185" s="2">
        <v>2290.7800000000002</v>
      </c>
      <c r="F2185" s="16">
        <v>57739710464</v>
      </c>
      <c r="G2185" s="3">
        <f t="shared" si="340"/>
        <v>-1.3436808241242271E-2</v>
      </c>
      <c r="H2185" s="3">
        <f>1-E2185/MAX(E$2:E2185)</f>
        <v>0.61022595793915468</v>
      </c>
      <c r="I2185" s="2">
        <f t="shared" si="343"/>
        <v>2314.2633333333338</v>
      </c>
      <c r="J2185" s="2">
        <f t="shared" si="346"/>
        <v>2301.8433333333332</v>
      </c>
      <c r="K2185" s="2">
        <f t="shared" si="337"/>
        <v>2304.7333333333331</v>
      </c>
      <c r="L2185" s="2">
        <f t="shared" si="338"/>
        <v>2365.4962500000001</v>
      </c>
      <c r="M2185" s="2">
        <f t="shared" si="339"/>
        <v>2371.21875</v>
      </c>
      <c r="N2185" s="2">
        <f t="shared" si="344"/>
        <v>2347.1494444444447</v>
      </c>
      <c r="O2185" s="4" t="str">
        <f t="shared" si="345"/>
        <v>卖</v>
      </c>
      <c r="P2185" s="4" t="str">
        <f t="shared" si="341"/>
        <v/>
      </c>
      <c r="Q2185" s="3">
        <f>IF(O2184="买",E2185/E2184-1,0)-IF(P2185=1,计算结果!B$17,0)</f>
        <v>0</v>
      </c>
      <c r="R2185" s="2">
        <f t="shared" si="342"/>
        <v>5.4314610658628819</v>
      </c>
      <c r="S2185" s="3">
        <f>1-R2185/MAX(R$2:R2185)</f>
        <v>0.15667692423261859</v>
      </c>
    </row>
    <row r="2186" spans="1:19" x14ac:dyDescent="0.15">
      <c r="A2186" s="1">
        <v>41645</v>
      </c>
      <c r="B2186">
        <v>2286.37</v>
      </c>
      <c r="C2186">
        <v>2286.37</v>
      </c>
      <c r="D2186">
        <v>2229.33</v>
      </c>
      <c r="E2186" s="2">
        <v>2238.64</v>
      </c>
      <c r="F2186" s="16">
        <v>59979358208</v>
      </c>
      <c r="G2186" s="3">
        <f t="shared" si="340"/>
        <v>-2.2760806362898345E-2</v>
      </c>
      <c r="H2186" s="3">
        <f>1-E2186/MAX(E$2:E2186)</f>
        <v>0.61909752943578578</v>
      </c>
      <c r="I2186" s="2">
        <f t="shared" si="343"/>
        <v>2283.7999999999997</v>
      </c>
      <c r="J2186" s="2">
        <f t="shared" si="346"/>
        <v>2297.395</v>
      </c>
      <c r="K2186" s="2">
        <f t="shared" si="337"/>
        <v>2294.850833333333</v>
      </c>
      <c r="L2186" s="2">
        <f t="shared" si="338"/>
        <v>2357.9900000000002</v>
      </c>
      <c r="M2186" s="2">
        <f t="shared" si="339"/>
        <v>2368.4393749999995</v>
      </c>
      <c r="N2186" s="2">
        <f t="shared" si="344"/>
        <v>2340.426736111111</v>
      </c>
      <c r="O2186" s="4" t="str">
        <f t="shared" si="345"/>
        <v>卖</v>
      </c>
      <c r="P2186" s="4" t="str">
        <f t="shared" si="341"/>
        <v/>
      </c>
      <c r="Q2186" s="3">
        <f>IF(O2185="买",E2186/E2185-1,0)-IF(P2186=1,计算结果!B$17,0)</f>
        <v>0</v>
      </c>
      <c r="R2186" s="2">
        <f t="shared" si="342"/>
        <v>5.4314610658628819</v>
      </c>
      <c r="S2186" s="3">
        <f>1-R2186/MAX(R$2:R2186)</f>
        <v>0.15667692423261859</v>
      </c>
    </row>
    <row r="2187" spans="1:19" x14ac:dyDescent="0.15">
      <c r="A2187" s="1">
        <v>41646</v>
      </c>
      <c r="B2187">
        <v>2222.31</v>
      </c>
      <c r="C2187">
        <v>2246.79</v>
      </c>
      <c r="D2187">
        <v>2218.65</v>
      </c>
      <c r="E2187" s="2">
        <v>2238</v>
      </c>
      <c r="F2187" s="16">
        <v>42565648384</v>
      </c>
      <c r="G2187" s="3">
        <f t="shared" si="340"/>
        <v>-2.8588786048666659E-4</v>
      </c>
      <c r="H2187" s="3">
        <f>1-E2187/MAX(E$2:E2187)</f>
        <v>0.61920642482814947</v>
      </c>
      <c r="I2187" s="2">
        <f t="shared" si="343"/>
        <v>2255.8066666666668</v>
      </c>
      <c r="J2187" s="2">
        <f t="shared" si="346"/>
        <v>2286.4816666666666</v>
      </c>
      <c r="K2187" s="2">
        <f t="shared" si="337"/>
        <v>2286.9833333333331</v>
      </c>
      <c r="L2187" s="2">
        <f t="shared" si="338"/>
        <v>2349.4575</v>
      </c>
      <c r="M2187" s="2">
        <f t="shared" si="339"/>
        <v>2364.9087500000001</v>
      </c>
      <c r="N2187" s="2">
        <f t="shared" si="344"/>
        <v>2333.7831944444442</v>
      </c>
      <c r="O2187" s="4" t="str">
        <f t="shared" si="345"/>
        <v>卖</v>
      </c>
      <c r="P2187" s="4" t="str">
        <f t="shared" si="341"/>
        <v/>
      </c>
      <c r="Q2187" s="3">
        <f>IF(O2186="买",E2187/E2186-1,0)-IF(P2187=1,计算结果!B$17,0)</f>
        <v>0</v>
      </c>
      <c r="R2187" s="2">
        <f t="shared" si="342"/>
        <v>5.4314610658628819</v>
      </c>
      <c r="S2187" s="3">
        <f>1-R2187/MAX(R$2:R2187)</f>
        <v>0.15667692423261859</v>
      </c>
    </row>
    <row r="2188" spans="1:19" x14ac:dyDescent="0.15">
      <c r="A2188" s="1">
        <v>41647</v>
      </c>
      <c r="B2188">
        <v>2240.64</v>
      </c>
      <c r="C2188">
        <v>2262.58</v>
      </c>
      <c r="D2188">
        <v>2228.42</v>
      </c>
      <c r="E2188" s="2">
        <v>2241.91</v>
      </c>
      <c r="F2188" s="16">
        <v>50691489792</v>
      </c>
      <c r="G2188" s="3">
        <f t="shared" si="340"/>
        <v>1.7470956210901001E-3</v>
      </c>
      <c r="H2188" s="3">
        <f>1-E2188/MAX(E$2:E2188)</f>
        <v>0.61854114204042743</v>
      </c>
      <c r="I2188" s="2">
        <f t="shared" si="343"/>
        <v>2239.5166666666664</v>
      </c>
      <c r="J2188" s="2">
        <f t="shared" si="346"/>
        <v>2276.89</v>
      </c>
      <c r="K2188" s="2">
        <f t="shared" si="337"/>
        <v>2283.9641666666666</v>
      </c>
      <c r="L2188" s="2">
        <f t="shared" si="338"/>
        <v>2339.7395833333335</v>
      </c>
      <c r="M2188" s="2">
        <f t="shared" si="339"/>
        <v>2362.1627083333337</v>
      </c>
      <c r="N2188" s="2">
        <f t="shared" si="344"/>
        <v>2328.622152777778</v>
      </c>
      <c r="O2188" s="4" t="str">
        <f t="shared" si="345"/>
        <v>卖</v>
      </c>
      <c r="P2188" s="4" t="str">
        <f t="shared" si="341"/>
        <v/>
      </c>
      <c r="Q2188" s="3">
        <f>IF(O2187="买",E2188/E2187-1,0)-IF(P2188=1,计算结果!B$17,0)</f>
        <v>0</v>
      </c>
      <c r="R2188" s="2">
        <f t="shared" si="342"/>
        <v>5.4314610658628819</v>
      </c>
      <c r="S2188" s="3">
        <f>1-R2188/MAX(R$2:R2188)</f>
        <v>0.15667692423261859</v>
      </c>
    </row>
    <row r="2189" spans="1:19" x14ac:dyDescent="0.15">
      <c r="A2189" s="1">
        <v>41648</v>
      </c>
      <c r="B2189">
        <v>2236.9699999999998</v>
      </c>
      <c r="C2189">
        <v>2258.89</v>
      </c>
      <c r="D2189">
        <v>2220.8000000000002</v>
      </c>
      <c r="E2189" s="2">
        <v>2222.2199999999998</v>
      </c>
      <c r="F2189" s="16">
        <v>54399492096</v>
      </c>
      <c r="G2189" s="3">
        <f t="shared" si="340"/>
        <v>-8.7826897600706832E-3</v>
      </c>
      <c r="H2189" s="3">
        <f>1-E2189/MAX(E$2:E2189)</f>
        <v>0.62189137684611717</v>
      </c>
      <c r="I2189" s="2">
        <f t="shared" si="343"/>
        <v>2234.0433333333331</v>
      </c>
      <c r="J2189" s="2">
        <f t="shared" si="346"/>
        <v>2258.9216666666666</v>
      </c>
      <c r="K2189" s="2">
        <f t="shared" si="337"/>
        <v>2278.7658333333334</v>
      </c>
      <c r="L2189" s="2">
        <f t="shared" si="338"/>
        <v>2329.490416666667</v>
      </c>
      <c r="M2189" s="2">
        <f t="shared" si="339"/>
        <v>2358.7722916666667</v>
      </c>
      <c r="N2189" s="2">
        <f t="shared" si="344"/>
        <v>2322.3428472222222</v>
      </c>
      <c r="O2189" s="4" t="str">
        <f t="shared" si="345"/>
        <v>卖</v>
      </c>
      <c r="P2189" s="4" t="str">
        <f t="shared" si="341"/>
        <v/>
      </c>
      <c r="Q2189" s="3">
        <f>IF(O2188="买",E2189/E2188-1,0)-IF(P2189=1,计算结果!B$17,0)</f>
        <v>0</v>
      </c>
      <c r="R2189" s="2">
        <f t="shared" si="342"/>
        <v>5.4314610658628819</v>
      </c>
      <c r="S2189" s="3">
        <f>1-R2189/MAX(R$2:R2189)</f>
        <v>0.15667692423261859</v>
      </c>
    </row>
    <row r="2190" spans="1:19" x14ac:dyDescent="0.15">
      <c r="A2190" s="1">
        <v>41649</v>
      </c>
      <c r="B2190">
        <v>2216.52</v>
      </c>
      <c r="C2190">
        <v>2224.4899999999998</v>
      </c>
      <c r="D2190">
        <v>2200.2199999999998</v>
      </c>
      <c r="E2190" s="2">
        <v>2204.85</v>
      </c>
      <c r="F2190" s="16">
        <v>47572307968</v>
      </c>
      <c r="G2190" s="3">
        <f t="shared" si="340"/>
        <v>-7.8165078165077784E-3</v>
      </c>
      <c r="H2190" s="3">
        <f>1-E2190/MAX(E$2:E2190)</f>
        <v>0.62484686585448856</v>
      </c>
      <c r="I2190" s="2">
        <f t="shared" si="343"/>
        <v>2222.9933333333333</v>
      </c>
      <c r="J2190" s="2">
        <f t="shared" si="346"/>
        <v>2239.4</v>
      </c>
      <c r="K2190" s="2">
        <f t="shared" ref="K2190:K2253" si="347">AVERAGE(E2179:E2190)</f>
        <v>2271.8158333333336</v>
      </c>
      <c r="L2190" s="2">
        <f t="shared" si="338"/>
        <v>2319.1804166666666</v>
      </c>
      <c r="M2190" s="2">
        <f t="shared" si="339"/>
        <v>2355.1139583333338</v>
      </c>
      <c r="N2190" s="2">
        <f t="shared" si="344"/>
        <v>2315.3700694444447</v>
      </c>
      <c r="O2190" s="4" t="str">
        <f t="shared" si="345"/>
        <v>卖</v>
      </c>
      <c r="P2190" s="4" t="str">
        <f t="shared" si="341"/>
        <v/>
      </c>
      <c r="Q2190" s="3">
        <f>IF(O2189="买",E2190/E2189-1,0)-IF(P2190=1,计算结果!B$17,0)</f>
        <v>0</v>
      </c>
      <c r="R2190" s="2">
        <f t="shared" si="342"/>
        <v>5.4314610658628819</v>
      </c>
      <c r="S2190" s="3">
        <f>1-R2190/MAX(R$2:R2190)</f>
        <v>0.15667692423261859</v>
      </c>
    </row>
    <row r="2191" spans="1:19" x14ac:dyDescent="0.15">
      <c r="A2191" s="1">
        <v>41652</v>
      </c>
      <c r="B2191">
        <v>2207</v>
      </c>
      <c r="C2191">
        <v>2222.0700000000002</v>
      </c>
      <c r="D2191">
        <v>2183.6</v>
      </c>
      <c r="E2191" s="2">
        <v>2193.6799999999998</v>
      </c>
      <c r="F2191" s="16">
        <v>46123003904</v>
      </c>
      <c r="G2191" s="3">
        <f t="shared" si="340"/>
        <v>-5.066104270131766E-3</v>
      </c>
      <c r="H2191" s="3">
        <f>1-E2191/MAX(E$2:E2191)</f>
        <v>0.62674743074933636</v>
      </c>
      <c r="I2191" s="2">
        <f t="shared" si="343"/>
        <v>2206.9166666666665</v>
      </c>
      <c r="J2191" s="2">
        <f t="shared" si="346"/>
        <v>2223.2166666666667</v>
      </c>
      <c r="K2191" s="2">
        <f t="shared" si="347"/>
        <v>2262.5299999999997</v>
      </c>
      <c r="L2191" s="2">
        <f t="shared" si="338"/>
        <v>2308.4641666666666</v>
      </c>
      <c r="M2191" s="2">
        <f t="shared" si="339"/>
        <v>2351.1537499999999</v>
      </c>
      <c r="N2191" s="2">
        <f t="shared" si="344"/>
        <v>2307.3826388888888</v>
      </c>
      <c r="O2191" s="4" t="str">
        <f t="shared" si="345"/>
        <v>卖</v>
      </c>
      <c r="P2191" s="4" t="str">
        <f t="shared" si="341"/>
        <v/>
      </c>
      <c r="Q2191" s="3">
        <f>IF(O2190="买",E2191/E2190-1,0)-IF(P2191=1,计算结果!B$17,0)</f>
        <v>0</v>
      </c>
      <c r="R2191" s="2">
        <f t="shared" si="342"/>
        <v>5.4314610658628819</v>
      </c>
      <c r="S2191" s="3">
        <f>1-R2191/MAX(R$2:R2191)</f>
        <v>0.15667692423261859</v>
      </c>
    </row>
    <row r="2192" spans="1:19" x14ac:dyDescent="0.15">
      <c r="A2192" s="1">
        <v>41653</v>
      </c>
      <c r="B2192">
        <v>2192.84</v>
      </c>
      <c r="C2192">
        <v>2214.12</v>
      </c>
      <c r="D2192">
        <v>2179.91</v>
      </c>
      <c r="E2192" s="2">
        <v>2212.85</v>
      </c>
      <c r="F2192" s="16">
        <v>46785101824</v>
      </c>
      <c r="G2192" s="3">
        <f t="shared" si="340"/>
        <v>8.7387403814596087E-3</v>
      </c>
      <c r="H2192" s="3">
        <f>1-E2192/MAX(E$2:E2192)</f>
        <v>0.6234856734499421</v>
      </c>
      <c r="I2192" s="2">
        <f t="shared" si="343"/>
        <v>2203.7933333333331</v>
      </c>
      <c r="J2192" s="2">
        <f t="shared" si="346"/>
        <v>2218.9183333333335</v>
      </c>
      <c r="K2192" s="2">
        <f t="shared" si="347"/>
        <v>2258.1566666666663</v>
      </c>
      <c r="L2192" s="2">
        <f t="shared" si="338"/>
        <v>2298.4445833333334</v>
      </c>
      <c r="M2192" s="2">
        <f t="shared" si="339"/>
        <v>2348.2220833333336</v>
      </c>
      <c r="N2192" s="2">
        <f t="shared" si="344"/>
        <v>2301.6077777777778</v>
      </c>
      <c r="O2192" s="4" t="str">
        <f t="shared" si="345"/>
        <v>卖</v>
      </c>
      <c r="P2192" s="4" t="str">
        <f t="shared" si="341"/>
        <v/>
      </c>
      <c r="Q2192" s="3">
        <f>IF(O2191="买",E2192/E2191-1,0)-IF(P2192=1,计算结果!B$17,0)</f>
        <v>0</v>
      </c>
      <c r="R2192" s="2">
        <f t="shared" si="342"/>
        <v>5.4314610658628819</v>
      </c>
      <c r="S2192" s="3">
        <f>1-R2192/MAX(R$2:R2192)</f>
        <v>0.15667692423261859</v>
      </c>
    </row>
    <row r="2193" spans="1:19" x14ac:dyDescent="0.15">
      <c r="A2193" s="1">
        <v>41654</v>
      </c>
      <c r="B2193">
        <v>2210.02</v>
      </c>
      <c r="C2193">
        <v>2215.9</v>
      </c>
      <c r="D2193">
        <v>2193.8000000000002</v>
      </c>
      <c r="E2193" s="2">
        <v>2208.94</v>
      </c>
      <c r="F2193" s="16">
        <v>45755916288</v>
      </c>
      <c r="G2193" s="3">
        <f t="shared" si="340"/>
        <v>-1.7669521205684324E-3</v>
      </c>
      <c r="H2193" s="3">
        <f>1-E2193/MAX(E$2:E2193)</f>
        <v>0.62415095623766415</v>
      </c>
      <c r="I2193" s="2">
        <f t="shared" si="343"/>
        <v>2205.1566666666663</v>
      </c>
      <c r="J2193" s="2">
        <f t="shared" si="346"/>
        <v>2214.0750000000003</v>
      </c>
      <c r="K2193" s="2">
        <f t="shared" si="347"/>
        <v>2250.2783333333332</v>
      </c>
      <c r="L2193" s="2">
        <f t="shared" si="338"/>
        <v>2289.9520833333331</v>
      </c>
      <c r="M2193" s="2">
        <f t="shared" si="339"/>
        <v>2345.4802083333338</v>
      </c>
      <c r="N2193" s="2">
        <f t="shared" si="344"/>
        <v>2295.2368750000001</v>
      </c>
      <c r="O2193" s="4" t="str">
        <f t="shared" si="345"/>
        <v>卖</v>
      </c>
      <c r="P2193" s="4" t="str">
        <f t="shared" si="341"/>
        <v/>
      </c>
      <c r="Q2193" s="3">
        <f>IF(O2192="买",E2193/E2192-1,0)-IF(P2193=1,计算结果!B$17,0)</f>
        <v>0</v>
      </c>
      <c r="R2193" s="2">
        <f t="shared" si="342"/>
        <v>5.4314610658628819</v>
      </c>
      <c r="S2193" s="3">
        <f>1-R2193/MAX(R$2:R2193)</f>
        <v>0.15667692423261859</v>
      </c>
    </row>
    <row r="2194" spans="1:19" x14ac:dyDescent="0.15">
      <c r="A2194" s="1">
        <v>41655</v>
      </c>
      <c r="B2194">
        <v>2209.4499999999998</v>
      </c>
      <c r="C2194">
        <v>2227.2600000000002</v>
      </c>
      <c r="D2194">
        <v>2201.56</v>
      </c>
      <c r="E2194" s="2">
        <v>2211.84</v>
      </c>
      <c r="F2194" s="16">
        <v>49842782208</v>
      </c>
      <c r="G2194" s="3">
        <f t="shared" si="340"/>
        <v>1.3128468858367714E-3</v>
      </c>
      <c r="H2194" s="3">
        <f>1-E2194/MAX(E$2:E2194)</f>
        <v>0.62365752399101604</v>
      </c>
      <c r="I2194" s="2">
        <f t="shared" si="343"/>
        <v>2211.21</v>
      </c>
      <c r="J2194" s="2">
        <f t="shared" si="346"/>
        <v>2209.0633333333335</v>
      </c>
      <c r="K2194" s="2">
        <f t="shared" si="347"/>
        <v>2242.9766666666665</v>
      </c>
      <c r="L2194" s="2">
        <f t="shared" si="338"/>
        <v>2281.6945833333334</v>
      </c>
      <c r="M2194" s="2">
        <f t="shared" si="339"/>
        <v>2343.4779166666667</v>
      </c>
      <c r="N2194" s="2">
        <f t="shared" si="344"/>
        <v>2289.3830555555555</v>
      </c>
      <c r="O2194" s="4" t="str">
        <f t="shared" si="345"/>
        <v>卖</v>
      </c>
      <c r="P2194" s="4" t="str">
        <f t="shared" si="341"/>
        <v/>
      </c>
      <c r="Q2194" s="3">
        <f>IF(O2193="买",E2194/E2193-1,0)-IF(P2194=1,计算结果!B$17,0)</f>
        <v>0</v>
      </c>
      <c r="R2194" s="2">
        <f t="shared" si="342"/>
        <v>5.4314610658628819</v>
      </c>
      <c r="S2194" s="3">
        <f>1-R2194/MAX(R$2:R2194)</f>
        <v>0.15667692423261859</v>
      </c>
    </row>
    <row r="2195" spans="1:19" x14ac:dyDescent="0.15">
      <c r="A2195" s="1">
        <v>41656</v>
      </c>
      <c r="B2195">
        <v>2203.8200000000002</v>
      </c>
      <c r="C2195">
        <v>2205.9699999999998</v>
      </c>
      <c r="D2195">
        <v>2175.88</v>
      </c>
      <c r="E2195" s="2">
        <v>2178.4899999999998</v>
      </c>
      <c r="F2195" s="16">
        <v>46268157952</v>
      </c>
      <c r="G2195" s="3">
        <f t="shared" si="340"/>
        <v>-1.5077944155092782E-2</v>
      </c>
      <c r="H2195" s="3">
        <f>1-E2195/MAX(E$2:E2195)</f>
        <v>0.62933199482746893</v>
      </c>
      <c r="I2195" s="2">
        <f t="shared" si="343"/>
        <v>2199.7566666666667</v>
      </c>
      <c r="J2195" s="2">
        <f t="shared" si="346"/>
        <v>2201.7750000000001</v>
      </c>
      <c r="K2195" s="2">
        <f t="shared" si="347"/>
        <v>2230.3483333333329</v>
      </c>
      <c r="L2195" s="2">
        <f t="shared" si="338"/>
        <v>2272.188333333333</v>
      </c>
      <c r="M2195" s="2">
        <f t="shared" si="339"/>
        <v>2340.615416666667</v>
      </c>
      <c r="N2195" s="2">
        <f t="shared" si="344"/>
        <v>2281.0506944444442</v>
      </c>
      <c r="O2195" s="4" t="str">
        <f t="shared" si="345"/>
        <v>卖</v>
      </c>
      <c r="P2195" s="4" t="str">
        <f t="shared" si="341"/>
        <v/>
      </c>
      <c r="Q2195" s="3">
        <f>IF(O2194="买",E2195/E2194-1,0)-IF(P2195=1,计算结果!B$17,0)</f>
        <v>0</v>
      </c>
      <c r="R2195" s="2">
        <f t="shared" si="342"/>
        <v>5.4314610658628819</v>
      </c>
      <c r="S2195" s="3">
        <f>1-R2195/MAX(R$2:R2195)</f>
        <v>0.15667692423261859</v>
      </c>
    </row>
    <row r="2196" spans="1:19" x14ac:dyDescent="0.15">
      <c r="A2196" s="1">
        <v>41659</v>
      </c>
      <c r="B2196">
        <v>2173.65</v>
      </c>
      <c r="C2196">
        <v>2182.46</v>
      </c>
      <c r="D2196">
        <v>2156.46</v>
      </c>
      <c r="E2196" s="2">
        <v>2165.9899999999998</v>
      </c>
      <c r="F2196" s="16">
        <v>39157227520</v>
      </c>
      <c r="G2196" s="3">
        <f t="shared" si="340"/>
        <v>-5.7379193845278342E-3</v>
      </c>
      <c r="H2196" s="3">
        <f>1-E2196/MAX(E$2:E2196)</f>
        <v>0.63145885795957257</v>
      </c>
      <c r="I2196" s="2">
        <f t="shared" si="343"/>
        <v>2185.44</v>
      </c>
      <c r="J2196" s="2">
        <f t="shared" si="346"/>
        <v>2195.2983333333332</v>
      </c>
      <c r="K2196" s="2">
        <f t="shared" si="347"/>
        <v>2217.3491666666664</v>
      </c>
      <c r="L2196" s="2">
        <f t="shared" si="338"/>
        <v>2263.7745833333333</v>
      </c>
      <c r="M2196" s="2">
        <f t="shared" si="339"/>
        <v>2336.9902083333336</v>
      </c>
      <c r="N2196" s="2">
        <f t="shared" si="344"/>
        <v>2272.7046527777779</v>
      </c>
      <c r="O2196" s="4" t="str">
        <f t="shared" si="345"/>
        <v>卖</v>
      </c>
      <c r="P2196" s="4" t="str">
        <f t="shared" si="341"/>
        <v/>
      </c>
      <c r="Q2196" s="3">
        <f>IF(O2195="买",E2196/E2195-1,0)-IF(P2196=1,计算结果!B$17,0)</f>
        <v>0</v>
      </c>
      <c r="R2196" s="2">
        <f t="shared" si="342"/>
        <v>5.4314610658628819</v>
      </c>
      <c r="S2196" s="3">
        <f>1-R2196/MAX(R$2:R2196)</f>
        <v>0.15667692423261859</v>
      </c>
    </row>
    <row r="2197" spans="1:19" x14ac:dyDescent="0.15">
      <c r="A2197" s="1">
        <v>41660</v>
      </c>
      <c r="B2197">
        <v>2168.42</v>
      </c>
      <c r="C2197">
        <v>2197.92</v>
      </c>
      <c r="D2197">
        <v>2168.42</v>
      </c>
      <c r="E2197" s="2">
        <v>2187.41</v>
      </c>
      <c r="F2197" s="16">
        <v>38590992384</v>
      </c>
      <c r="G2197" s="3">
        <f t="shared" si="340"/>
        <v>9.8892423326053525E-3</v>
      </c>
      <c r="H2197" s="3">
        <f>1-E2197/MAX(E$2:E2197)</f>
        <v>0.62781426529639961</v>
      </c>
      <c r="I2197" s="2">
        <f t="shared" si="343"/>
        <v>2177.2966666666666</v>
      </c>
      <c r="J2197" s="2">
        <f t="shared" si="346"/>
        <v>2194.2533333333331</v>
      </c>
      <c r="K2197" s="2">
        <f t="shared" si="347"/>
        <v>2208.7349999999997</v>
      </c>
      <c r="L2197" s="2">
        <f t="shared" si="338"/>
        <v>2256.7341666666666</v>
      </c>
      <c r="M2197" s="2">
        <f t="shared" si="339"/>
        <v>2334.8920833333336</v>
      </c>
      <c r="N2197" s="2">
        <f t="shared" si="344"/>
        <v>2266.7870833333332</v>
      </c>
      <c r="O2197" s="4" t="str">
        <f t="shared" si="345"/>
        <v>卖</v>
      </c>
      <c r="P2197" s="4" t="str">
        <f t="shared" si="341"/>
        <v/>
      </c>
      <c r="Q2197" s="3">
        <f>IF(O2196="买",E2197/E2196-1,0)-IF(P2197=1,计算结果!B$17,0)</f>
        <v>0</v>
      </c>
      <c r="R2197" s="2">
        <f t="shared" si="342"/>
        <v>5.4314610658628819</v>
      </c>
      <c r="S2197" s="3">
        <f>1-R2197/MAX(R$2:R2197)</f>
        <v>0.15667692423261859</v>
      </c>
    </row>
    <row r="2198" spans="1:19" x14ac:dyDescent="0.15">
      <c r="A2198" s="1">
        <v>41661</v>
      </c>
      <c r="B2198">
        <v>2190.4299999999998</v>
      </c>
      <c r="C2198">
        <v>2244.13</v>
      </c>
      <c r="D2198">
        <v>2187.5300000000002</v>
      </c>
      <c r="E2198" s="2">
        <v>2243.8000000000002</v>
      </c>
      <c r="F2198" s="16">
        <v>64803356672</v>
      </c>
      <c r="G2198" s="3">
        <f t="shared" si="340"/>
        <v>2.5779346350250032E-2</v>
      </c>
      <c r="H2198" s="3">
        <f>1-E2198/MAX(E$2:E2198)</f>
        <v>0.61821956033485326</v>
      </c>
      <c r="I2198" s="2">
        <f t="shared" si="343"/>
        <v>2199.0666666666666</v>
      </c>
      <c r="J2198" s="2">
        <f t="shared" si="346"/>
        <v>2199.4116666666669</v>
      </c>
      <c r="K2198" s="2">
        <f t="shared" si="347"/>
        <v>2209.1649999999995</v>
      </c>
      <c r="L2198" s="2">
        <f t="shared" si="338"/>
        <v>2252.0079166666669</v>
      </c>
      <c r="M2198" s="2">
        <f t="shared" si="339"/>
        <v>2333.6275000000001</v>
      </c>
      <c r="N2198" s="2">
        <f t="shared" si="344"/>
        <v>2264.9334722222225</v>
      </c>
      <c r="O2198" s="4" t="str">
        <f t="shared" si="345"/>
        <v>卖</v>
      </c>
      <c r="P2198" s="4" t="str">
        <f t="shared" si="341"/>
        <v/>
      </c>
      <c r="Q2198" s="3">
        <f>IF(O2197="买",E2198/E2197-1,0)-IF(P2198=1,计算结果!B$17,0)</f>
        <v>0</v>
      </c>
      <c r="R2198" s="2">
        <f t="shared" si="342"/>
        <v>5.4314610658628819</v>
      </c>
      <c r="S2198" s="3">
        <f>1-R2198/MAX(R$2:R2198)</f>
        <v>0.15667692423261859</v>
      </c>
    </row>
    <row r="2199" spans="1:19" x14ac:dyDescent="0.15">
      <c r="A2199" s="1">
        <v>41662</v>
      </c>
      <c r="B2199">
        <v>2242.2399999999998</v>
      </c>
      <c r="C2199">
        <v>2248.92</v>
      </c>
      <c r="D2199">
        <v>2228.06</v>
      </c>
      <c r="E2199" s="2">
        <v>2231.89</v>
      </c>
      <c r="F2199" s="16">
        <v>55726415872</v>
      </c>
      <c r="G2199" s="3">
        <f t="shared" si="340"/>
        <v>-5.3079597112043464E-3</v>
      </c>
      <c r="H2199" s="3">
        <f>1-E2199/MAX(E$2:E2199)</f>
        <v>0.62024603552712176</v>
      </c>
      <c r="I2199" s="2">
        <f t="shared" si="343"/>
        <v>2221.0333333333333</v>
      </c>
      <c r="J2199" s="2">
        <f t="shared" si="346"/>
        <v>2203.2366666666662</v>
      </c>
      <c r="K2199" s="2">
        <f t="shared" si="347"/>
        <v>2208.6558333333328</v>
      </c>
      <c r="L2199" s="2">
        <f t="shared" si="338"/>
        <v>2247.8195833333334</v>
      </c>
      <c r="M2199" s="2">
        <f t="shared" si="339"/>
        <v>2331.1516666666671</v>
      </c>
      <c r="N2199" s="2">
        <f t="shared" si="344"/>
        <v>2262.5423611111109</v>
      </c>
      <c r="O2199" s="4" t="str">
        <f t="shared" si="345"/>
        <v>卖</v>
      </c>
      <c r="P2199" s="4" t="str">
        <f t="shared" si="341"/>
        <v/>
      </c>
      <c r="Q2199" s="3">
        <f>IF(O2198="买",E2199/E2198-1,0)-IF(P2199=1,计算结果!B$17,0)</f>
        <v>0</v>
      </c>
      <c r="R2199" s="2">
        <f t="shared" si="342"/>
        <v>5.4314610658628819</v>
      </c>
      <c r="S2199" s="3">
        <f>1-R2199/MAX(R$2:R2199)</f>
        <v>0.15667692423261859</v>
      </c>
    </row>
    <row r="2200" spans="1:19" x14ac:dyDescent="0.15">
      <c r="A2200" s="1">
        <v>41663</v>
      </c>
      <c r="B2200">
        <v>2225.7600000000002</v>
      </c>
      <c r="C2200">
        <v>2257.36</v>
      </c>
      <c r="D2200">
        <v>2222.89</v>
      </c>
      <c r="E2200" s="2">
        <v>2245.6799999999998</v>
      </c>
      <c r="F2200" s="16">
        <v>59563446272</v>
      </c>
      <c r="G2200" s="3">
        <f t="shared" si="340"/>
        <v>6.1786199140638765E-3</v>
      </c>
      <c r="H2200" s="3">
        <f>1-E2200/MAX(E$2:E2200)</f>
        <v>0.61789968011978491</v>
      </c>
      <c r="I2200" s="2">
        <f t="shared" si="343"/>
        <v>2240.4566666666669</v>
      </c>
      <c r="J2200" s="2">
        <f t="shared" si="346"/>
        <v>2208.8766666666666</v>
      </c>
      <c r="K2200" s="2">
        <f t="shared" si="347"/>
        <v>2208.9699999999998</v>
      </c>
      <c r="L2200" s="2">
        <f t="shared" si="338"/>
        <v>2246.4670833333334</v>
      </c>
      <c r="M2200" s="2">
        <f t="shared" si="339"/>
        <v>2327.3345833333333</v>
      </c>
      <c r="N2200" s="2">
        <f t="shared" si="344"/>
        <v>2260.923888888889</v>
      </c>
      <c r="O2200" s="4" t="str">
        <f t="shared" si="345"/>
        <v>卖</v>
      </c>
      <c r="P2200" s="4" t="str">
        <f t="shared" si="341"/>
        <v/>
      </c>
      <c r="Q2200" s="3">
        <f>IF(O2199="买",E2200/E2199-1,0)-IF(P2200=1,计算结果!B$17,0)</f>
        <v>0</v>
      </c>
      <c r="R2200" s="2">
        <f t="shared" si="342"/>
        <v>5.4314610658628819</v>
      </c>
      <c r="S2200" s="3">
        <f>1-R2200/MAX(R$2:R2200)</f>
        <v>0.15667692423261859</v>
      </c>
    </row>
    <row r="2201" spans="1:19" x14ac:dyDescent="0.15">
      <c r="A2201" s="1">
        <v>41666</v>
      </c>
      <c r="B2201">
        <v>2233.0100000000002</v>
      </c>
      <c r="C2201">
        <v>2233.23</v>
      </c>
      <c r="D2201">
        <v>2211.8000000000002</v>
      </c>
      <c r="E2201" s="2">
        <v>2215.92</v>
      </c>
      <c r="F2201" s="16">
        <v>63503990784</v>
      </c>
      <c r="G2201" s="3">
        <f t="shared" si="340"/>
        <v>-1.3252110719247479E-2</v>
      </c>
      <c r="H2201" s="3">
        <f>1-E2201/MAX(E$2:E2201)</f>
        <v>0.62296331586469744</v>
      </c>
      <c r="I2201" s="2">
        <f t="shared" si="343"/>
        <v>2231.1633333333334</v>
      </c>
      <c r="J2201" s="2">
        <f t="shared" si="346"/>
        <v>2215.1150000000002</v>
      </c>
      <c r="K2201" s="2">
        <f t="shared" si="347"/>
        <v>2208.4449999999997</v>
      </c>
      <c r="L2201" s="2">
        <f t="shared" si="338"/>
        <v>2243.6054166666668</v>
      </c>
      <c r="M2201" s="2">
        <f t="shared" si="339"/>
        <v>2323.2462500000006</v>
      </c>
      <c r="N2201" s="2">
        <f t="shared" si="344"/>
        <v>2258.4322222222222</v>
      </c>
      <c r="O2201" s="4" t="str">
        <f t="shared" si="345"/>
        <v>卖</v>
      </c>
      <c r="P2201" s="4" t="str">
        <f t="shared" si="341"/>
        <v/>
      </c>
      <c r="Q2201" s="3">
        <f>IF(O2200="买",E2201/E2200-1,0)-IF(P2201=1,计算结果!B$17,0)</f>
        <v>0</v>
      </c>
      <c r="R2201" s="2">
        <f t="shared" si="342"/>
        <v>5.4314610658628819</v>
      </c>
      <c r="S2201" s="3">
        <f>1-R2201/MAX(R$2:R2201)</f>
        <v>0.15667692423261859</v>
      </c>
    </row>
    <row r="2202" spans="1:19" x14ac:dyDescent="0.15">
      <c r="A2202" s="1">
        <v>41667</v>
      </c>
      <c r="B2202">
        <v>2220.7800000000002</v>
      </c>
      <c r="C2202">
        <v>2233.2600000000002</v>
      </c>
      <c r="D2202">
        <v>2205.9699999999998</v>
      </c>
      <c r="E2202" s="2">
        <v>2219.86</v>
      </c>
      <c r="F2202" s="16">
        <v>49408753664</v>
      </c>
      <c r="G2202" s="3">
        <f t="shared" si="340"/>
        <v>1.7780425286111345E-3</v>
      </c>
      <c r="H2202" s="3">
        <f>1-E2202/MAX(E$2:E2202)</f>
        <v>0.62229292860545837</v>
      </c>
      <c r="I2202" s="2">
        <f t="shared" si="343"/>
        <v>2227.1533333333336</v>
      </c>
      <c r="J2202" s="2">
        <f t="shared" si="346"/>
        <v>2224.0933333333337</v>
      </c>
      <c r="K2202" s="2">
        <f t="shared" si="347"/>
        <v>2209.6958333333332</v>
      </c>
      <c r="L2202" s="2">
        <f t="shared" ref="L2202:L2265" si="348">AVERAGE(E2179:E2202)</f>
        <v>2240.7558333333336</v>
      </c>
      <c r="M2202" s="2">
        <f t="shared" si="339"/>
        <v>2318.9756250000005</v>
      </c>
      <c r="N2202" s="2">
        <f t="shared" si="344"/>
        <v>2256.4757638888891</v>
      </c>
      <c r="O2202" s="4" t="str">
        <f t="shared" si="345"/>
        <v>卖</v>
      </c>
      <c r="P2202" s="4" t="str">
        <f t="shared" si="341"/>
        <v/>
      </c>
      <c r="Q2202" s="3">
        <f>IF(O2201="买",E2202/E2201-1,0)-IF(P2202=1,计算结果!B$17,0)</f>
        <v>0</v>
      </c>
      <c r="R2202" s="2">
        <f t="shared" si="342"/>
        <v>5.4314610658628819</v>
      </c>
      <c r="S2202" s="3">
        <f>1-R2202/MAX(R$2:R2202)</f>
        <v>0.15667692423261859</v>
      </c>
    </row>
    <row r="2203" spans="1:19" x14ac:dyDescent="0.15">
      <c r="A2203" s="1">
        <v>41668</v>
      </c>
      <c r="B2203">
        <v>2225.71</v>
      </c>
      <c r="C2203">
        <v>2233.06</v>
      </c>
      <c r="D2203">
        <v>2219.9299999999998</v>
      </c>
      <c r="E2203" s="2">
        <v>2227.7800000000002</v>
      </c>
      <c r="F2203" s="16">
        <v>48788684800</v>
      </c>
      <c r="G2203" s="3">
        <f t="shared" si="340"/>
        <v>3.5677925634949315E-3</v>
      </c>
      <c r="H2203" s="3">
        <f>1-E2203/MAX(E$2:E2203)</f>
        <v>0.62094534812495739</v>
      </c>
      <c r="I2203" s="2">
        <f t="shared" si="343"/>
        <v>2221.186666666667</v>
      </c>
      <c r="J2203" s="2">
        <f t="shared" si="346"/>
        <v>2230.8216666666672</v>
      </c>
      <c r="K2203" s="2">
        <f t="shared" si="347"/>
        <v>2212.5374999999999</v>
      </c>
      <c r="L2203" s="2">
        <f t="shared" si="348"/>
        <v>2237.5337499999996</v>
      </c>
      <c r="M2203" s="2">
        <f t="shared" si="339"/>
        <v>2315.1795833333335</v>
      </c>
      <c r="N2203" s="2">
        <f t="shared" si="344"/>
        <v>2255.0836111111107</v>
      </c>
      <c r="O2203" s="4" t="str">
        <f t="shared" si="345"/>
        <v>卖</v>
      </c>
      <c r="P2203" s="4" t="str">
        <f t="shared" si="341"/>
        <v/>
      </c>
      <c r="Q2203" s="3">
        <f>IF(O2202="买",E2203/E2202-1,0)-IF(P2203=1,计算结果!B$17,0)</f>
        <v>0</v>
      </c>
      <c r="R2203" s="2">
        <f t="shared" si="342"/>
        <v>5.4314610658628819</v>
      </c>
      <c r="S2203" s="3">
        <f>1-R2203/MAX(R$2:R2203)</f>
        <v>0.15667692423261859</v>
      </c>
    </row>
    <row r="2204" spans="1:19" x14ac:dyDescent="0.15">
      <c r="A2204" s="1">
        <v>41669</v>
      </c>
      <c r="B2204">
        <v>2223.16</v>
      </c>
      <c r="C2204">
        <v>2223.16</v>
      </c>
      <c r="D2204">
        <v>2200.2199999999998</v>
      </c>
      <c r="E2204" s="2">
        <v>2202.4499999999998</v>
      </c>
      <c r="F2204" s="16">
        <v>43475959808</v>
      </c>
      <c r="G2204" s="3">
        <f t="shared" si="340"/>
        <v>-1.1370063471258574E-2</v>
      </c>
      <c r="H2204" s="3">
        <f>1-E2204/MAX(E$2:E2204)</f>
        <v>0.62525522357585239</v>
      </c>
      <c r="I2204" s="2">
        <f t="shared" si="343"/>
        <v>2216.6966666666667</v>
      </c>
      <c r="J2204" s="2">
        <f t="shared" si="346"/>
        <v>2223.9300000000003</v>
      </c>
      <c r="K2204" s="2">
        <f t="shared" si="347"/>
        <v>2211.6708333333331</v>
      </c>
      <c r="L2204" s="2">
        <f t="shared" si="348"/>
        <v>2234.9137499999993</v>
      </c>
      <c r="M2204" s="2">
        <f t="shared" si="339"/>
        <v>2311.1064583333336</v>
      </c>
      <c r="N2204" s="2">
        <f t="shared" si="344"/>
        <v>2252.5636805555555</v>
      </c>
      <c r="O2204" s="4" t="str">
        <f t="shared" si="345"/>
        <v>卖</v>
      </c>
      <c r="P2204" s="4" t="str">
        <f t="shared" si="341"/>
        <v/>
      </c>
      <c r="Q2204" s="3">
        <f>IF(O2203="买",E2204/E2203-1,0)-IF(P2204=1,计算结果!B$17,0)</f>
        <v>0</v>
      </c>
      <c r="R2204" s="2">
        <f t="shared" si="342"/>
        <v>5.4314610658628819</v>
      </c>
      <c r="S2204" s="3">
        <f>1-R2204/MAX(R$2:R2204)</f>
        <v>0.15667692423261859</v>
      </c>
    </row>
    <row r="2205" spans="1:19" x14ac:dyDescent="0.15">
      <c r="A2205" s="1">
        <v>41677</v>
      </c>
      <c r="B2205">
        <v>2187.34</v>
      </c>
      <c r="C2205">
        <v>2212.5</v>
      </c>
      <c r="D2205">
        <v>2177.12</v>
      </c>
      <c r="E2205" s="2">
        <v>2212.48</v>
      </c>
      <c r="F2205" s="16">
        <v>49597108224</v>
      </c>
      <c r="G2205" s="3">
        <f t="shared" si="340"/>
        <v>4.5540193875004409E-3</v>
      </c>
      <c r="H2205" s="3">
        <f>1-E2205/MAX(E$2:E2205)</f>
        <v>0.62354862859865245</v>
      </c>
      <c r="I2205" s="2">
        <f t="shared" si="343"/>
        <v>2214.2366666666662</v>
      </c>
      <c r="J2205" s="2">
        <f t="shared" si="346"/>
        <v>2220.6950000000002</v>
      </c>
      <c r="K2205" s="2">
        <f t="shared" si="347"/>
        <v>2211.9658333333332</v>
      </c>
      <c r="L2205" s="2">
        <f t="shared" si="348"/>
        <v>2231.1220833333332</v>
      </c>
      <c r="M2205" s="2">
        <f t="shared" si="339"/>
        <v>2307.436666666667</v>
      </c>
      <c r="N2205" s="2">
        <f t="shared" si="344"/>
        <v>2250.1748611111111</v>
      </c>
      <c r="O2205" s="4" t="str">
        <f t="shared" si="345"/>
        <v>卖</v>
      </c>
      <c r="P2205" s="4" t="str">
        <f t="shared" si="341"/>
        <v/>
      </c>
      <c r="Q2205" s="3">
        <f>IF(O2204="买",E2205/E2204-1,0)-IF(P2205=1,计算结果!B$17,0)</f>
        <v>0</v>
      </c>
      <c r="R2205" s="2">
        <f t="shared" si="342"/>
        <v>5.4314610658628819</v>
      </c>
      <c r="S2205" s="3">
        <f>1-R2205/MAX(R$2:R2205)</f>
        <v>0.15667692423261859</v>
      </c>
    </row>
    <row r="2206" spans="1:19" x14ac:dyDescent="0.15">
      <c r="A2206" s="1">
        <v>41680</v>
      </c>
      <c r="B2206">
        <v>2221.54</v>
      </c>
      <c r="C2206">
        <v>2270.19</v>
      </c>
      <c r="D2206">
        <v>2221.54</v>
      </c>
      <c r="E2206" s="2">
        <v>2267.5300000000002</v>
      </c>
      <c r="F2206" s="16">
        <v>81103241216</v>
      </c>
      <c r="G2206" s="3">
        <f t="shared" si="340"/>
        <v>2.4881580850448337E-2</v>
      </c>
      <c r="H2206" s="3">
        <f>1-E2206/MAX(E$2:E2206)</f>
        <v>0.61418192336486754</v>
      </c>
      <c r="I2206" s="2">
        <f t="shared" si="343"/>
        <v>2227.4866666666671</v>
      </c>
      <c r="J2206" s="2">
        <f t="shared" si="346"/>
        <v>2224.336666666667</v>
      </c>
      <c r="K2206" s="2">
        <f t="shared" si="347"/>
        <v>2216.6066666666661</v>
      </c>
      <c r="L2206" s="2">
        <f t="shared" si="348"/>
        <v>2229.7916666666665</v>
      </c>
      <c r="M2206" s="2">
        <f t="shared" si="339"/>
        <v>2304.9389583333336</v>
      </c>
      <c r="N2206" s="2">
        <f t="shared" si="344"/>
        <v>2250.4457638888889</v>
      </c>
      <c r="O2206" s="4" t="str">
        <f t="shared" si="345"/>
        <v>买</v>
      </c>
      <c r="P2206" s="4">
        <f t="shared" si="341"/>
        <v>1</v>
      </c>
      <c r="Q2206" s="3">
        <f>IF(O2205="买",E2206/E2205-1,0)-IF(P2206=1,计算结果!B$17,0)</f>
        <v>0</v>
      </c>
      <c r="R2206" s="2">
        <f t="shared" si="342"/>
        <v>5.4314610658628819</v>
      </c>
      <c r="S2206" s="3">
        <f>1-R2206/MAX(R$2:R2206)</f>
        <v>0.15667692423261859</v>
      </c>
    </row>
    <row r="2207" spans="1:19" x14ac:dyDescent="0.15">
      <c r="A2207" s="1">
        <v>41681</v>
      </c>
      <c r="B2207">
        <v>2267.7399999999998</v>
      </c>
      <c r="C2207">
        <v>2296.52</v>
      </c>
      <c r="D2207">
        <v>2262.6</v>
      </c>
      <c r="E2207" s="2">
        <v>2285.56</v>
      </c>
      <c r="F2207" s="16">
        <v>92688965632</v>
      </c>
      <c r="G2207" s="3">
        <f t="shared" si="340"/>
        <v>7.9513832231545845E-3</v>
      </c>
      <c r="H2207" s="3">
        <f>1-E2207/MAX(E$2:E2207)</f>
        <v>0.61111413598312114</v>
      </c>
      <c r="I2207" s="2">
        <f t="shared" si="343"/>
        <v>2255.19</v>
      </c>
      <c r="J2207" s="2">
        <f t="shared" si="346"/>
        <v>2235.9433333333332</v>
      </c>
      <c r="K2207" s="2">
        <f t="shared" si="347"/>
        <v>2225.5291666666667</v>
      </c>
      <c r="L2207" s="2">
        <f t="shared" si="348"/>
        <v>2227.9387499999993</v>
      </c>
      <c r="M2207" s="2">
        <f t="shared" si="339"/>
        <v>2302.2531250000002</v>
      </c>
      <c r="N2207" s="2">
        <f t="shared" si="344"/>
        <v>2251.9070138888887</v>
      </c>
      <c r="O2207" s="4" t="str">
        <f t="shared" si="345"/>
        <v>买</v>
      </c>
      <c r="P2207" s="4" t="str">
        <f t="shared" si="341"/>
        <v/>
      </c>
      <c r="Q2207" s="3">
        <f>IF(O2206="买",E2207/E2206-1,0)-IF(P2207=1,计算结果!B$17,0)</f>
        <v>7.9513832231545845E-3</v>
      </c>
      <c r="R2207" s="2">
        <f t="shared" si="342"/>
        <v>5.4746486942592014</v>
      </c>
      <c r="S2207" s="3">
        <f>1-R2207/MAX(R$2:R2207)</f>
        <v>0.14997133927626272</v>
      </c>
    </row>
    <row r="2208" spans="1:19" x14ac:dyDescent="0.15">
      <c r="A2208" s="1">
        <v>41682</v>
      </c>
      <c r="B2208">
        <v>2286.19</v>
      </c>
      <c r="C2208">
        <v>2294.3200000000002</v>
      </c>
      <c r="D2208">
        <v>2276.44</v>
      </c>
      <c r="E2208" s="2">
        <v>2291.25</v>
      </c>
      <c r="F2208" s="16">
        <v>73487376384</v>
      </c>
      <c r="G2208" s="3">
        <f t="shared" si="340"/>
        <v>2.4895430441556066E-3</v>
      </c>
      <c r="H2208" s="3">
        <f>1-E2208/MAX(E$2:E2208)</f>
        <v>0.61014598788538765</v>
      </c>
      <c r="I2208" s="2">
        <f t="shared" si="343"/>
        <v>2281.4466666666667</v>
      </c>
      <c r="J2208" s="2">
        <f t="shared" si="346"/>
        <v>2247.8416666666667</v>
      </c>
      <c r="K2208" s="2">
        <f t="shared" si="347"/>
        <v>2235.9675000000002</v>
      </c>
      <c r="L2208" s="2">
        <f t="shared" si="348"/>
        <v>2226.6583333333328</v>
      </c>
      <c r="M2208" s="2">
        <f t="shared" si="339"/>
        <v>2299.1639583333335</v>
      </c>
      <c r="N2208" s="2">
        <f t="shared" si="344"/>
        <v>2253.9299305555555</v>
      </c>
      <c r="O2208" s="4" t="str">
        <f t="shared" si="345"/>
        <v>买</v>
      </c>
      <c r="P2208" s="4" t="str">
        <f t="shared" si="341"/>
        <v/>
      </c>
      <c r="Q2208" s="3">
        <f>IF(O2207="买",E2208/E2207-1,0)-IF(P2208=1,计算结果!B$17,0)</f>
        <v>2.4895430441556066E-3</v>
      </c>
      <c r="R2208" s="2">
        <f t="shared" si="342"/>
        <v>5.4882780678351901</v>
      </c>
      <c r="S2208" s="3">
        <f>1-R2208/MAX(R$2:R2208)</f>
        <v>0.14785515633662494</v>
      </c>
    </row>
    <row r="2209" spans="1:19" x14ac:dyDescent="0.15">
      <c r="A2209" s="1">
        <v>41683</v>
      </c>
      <c r="B2209">
        <v>2288.4499999999998</v>
      </c>
      <c r="C2209">
        <v>2307.4699999999998</v>
      </c>
      <c r="D2209">
        <v>2278.2600000000002</v>
      </c>
      <c r="E2209" s="2">
        <v>2279.5500000000002</v>
      </c>
      <c r="F2209" s="16">
        <v>87352123392</v>
      </c>
      <c r="G2209" s="3">
        <f t="shared" si="340"/>
        <v>-5.106382978723345E-3</v>
      </c>
      <c r="H2209" s="3">
        <f>1-E2209/MAX(E$2:E2209)</f>
        <v>0.61213673177703665</v>
      </c>
      <c r="I2209" s="2">
        <f t="shared" si="343"/>
        <v>2285.4533333333334</v>
      </c>
      <c r="J2209" s="2">
        <f t="shared" si="346"/>
        <v>2256.4699999999998</v>
      </c>
      <c r="K2209" s="2">
        <f t="shared" si="347"/>
        <v>2243.6458333333335</v>
      </c>
      <c r="L2209" s="2">
        <f t="shared" si="348"/>
        <v>2226.1904166666664</v>
      </c>
      <c r="M2209" s="2">
        <f t="shared" si="339"/>
        <v>2295.8433333333337</v>
      </c>
      <c r="N2209" s="2">
        <f t="shared" si="344"/>
        <v>2255.2265277777783</v>
      </c>
      <c r="O2209" s="4" t="str">
        <f t="shared" si="345"/>
        <v>买</v>
      </c>
      <c r="P2209" s="4" t="str">
        <f t="shared" si="341"/>
        <v/>
      </c>
      <c r="Q2209" s="3">
        <f>IF(O2208="买",E2209/E2208-1,0)-IF(P2209=1,计算结果!B$17,0)</f>
        <v>-5.106382978723345E-3</v>
      </c>
      <c r="R2209" s="2">
        <f t="shared" si="342"/>
        <v>5.4602528181270955</v>
      </c>
      <c r="S2209" s="3">
        <f>1-R2209/MAX(R$2:R2209)</f>
        <v>0.1522065342617146</v>
      </c>
    </row>
    <row r="2210" spans="1:19" x14ac:dyDescent="0.15">
      <c r="A2210" s="1">
        <v>41684</v>
      </c>
      <c r="B2210">
        <v>2278.4</v>
      </c>
      <c r="C2210">
        <v>2295.85</v>
      </c>
      <c r="D2210">
        <v>2274.4299999999998</v>
      </c>
      <c r="E2210" s="2">
        <v>2295.5700000000002</v>
      </c>
      <c r="F2210" s="16">
        <v>64613326848</v>
      </c>
      <c r="G2210" s="3">
        <f t="shared" si="340"/>
        <v>7.0277028360861138E-3</v>
      </c>
      <c r="H2210" s="3">
        <f>1-E2210/MAX(E$2:E2210)</f>
        <v>0.60941094398693252</v>
      </c>
      <c r="I2210" s="2">
        <f t="shared" si="343"/>
        <v>2288.7900000000004</v>
      </c>
      <c r="J2210" s="2">
        <f t="shared" si="346"/>
        <v>2271.9899999999998</v>
      </c>
      <c r="K2210" s="2">
        <f t="shared" si="347"/>
        <v>2247.96</v>
      </c>
      <c r="L2210" s="2">
        <f t="shared" si="348"/>
        <v>2228.5624999999995</v>
      </c>
      <c r="M2210" s="2">
        <f t="shared" si="339"/>
        <v>2293.2762500000003</v>
      </c>
      <c r="N2210" s="2">
        <f t="shared" si="344"/>
        <v>2256.5995833333332</v>
      </c>
      <c r="O2210" s="4" t="str">
        <f t="shared" si="345"/>
        <v>买</v>
      </c>
      <c r="P2210" s="4" t="str">
        <f t="shared" si="341"/>
        <v/>
      </c>
      <c r="Q2210" s="3">
        <f>IF(O2209="买",E2210/E2209-1,0)-IF(P2210=1,计算结果!B$17,0)</f>
        <v>7.0277028360861138E-3</v>
      </c>
      <c r="R2210" s="2">
        <f t="shared" si="342"/>
        <v>5.4986258523427942</v>
      </c>
      <c r="S2210" s="3">
        <f>1-R2210/MAX(R$2:R2210)</f>
        <v>0.14624849371813042</v>
      </c>
    </row>
    <row r="2211" spans="1:19" x14ac:dyDescent="0.15">
      <c r="A2211" s="1">
        <v>41687</v>
      </c>
      <c r="B2211">
        <v>2308.79</v>
      </c>
      <c r="C2211">
        <v>2315.58</v>
      </c>
      <c r="D2211">
        <v>2293.5500000000002</v>
      </c>
      <c r="E2211" s="2">
        <v>2311.65</v>
      </c>
      <c r="F2211" s="16">
        <v>86871351296</v>
      </c>
      <c r="G2211" s="3">
        <f t="shared" si="340"/>
        <v>7.0047961944093018E-3</v>
      </c>
      <c r="H2211" s="3">
        <f>1-E2211/MAX(E$2:E2211)</f>
        <v>0.60667494725379423</v>
      </c>
      <c r="I2211" s="2">
        <f t="shared" si="343"/>
        <v>2295.59</v>
      </c>
      <c r="J2211" s="2">
        <f t="shared" si="346"/>
        <v>2288.518333333333</v>
      </c>
      <c r="K2211" s="2">
        <f t="shared" si="347"/>
        <v>2254.606666666667</v>
      </c>
      <c r="L2211" s="2">
        <f t="shared" si="348"/>
        <v>2231.6312499999999</v>
      </c>
      <c r="M2211" s="2">
        <f t="shared" si="339"/>
        <v>2290.5443749999999</v>
      </c>
      <c r="N2211" s="2">
        <f t="shared" si="344"/>
        <v>2258.9274305555555</v>
      </c>
      <c r="O2211" s="4" t="str">
        <f t="shared" si="345"/>
        <v>买</v>
      </c>
      <c r="P2211" s="4" t="str">
        <f t="shared" si="341"/>
        <v/>
      </c>
      <c r="Q2211" s="3">
        <f>IF(O2210="买",E2211/E2210-1,0)-IF(P2211=1,计算结果!B$17,0)</f>
        <v>7.0047961944093018E-3</v>
      </c>
      <c r="R2211" s="2">
        <f t="shared" si="342"/>
        <v>5.537142605787766</v>
      </c>
      <c r="S2211" s="3">
        <f>1-R2211/MAX(R$2:R2211)</f>
        <v>0.14026813841595587</v>
      </c>
    </row>
    <row r="2212" spans="1:19" x14ac:dyDescent="0.15">
      <c r="A2212" s="1">
        <v>41688</v>
      </c>
      <c r="B2212">
        <v>2310.31</v>
      </c>
      <c r="C2212">
        <v>2310.31</v>
      </c>
      <c r="D2212">
        <v>2276.11</v>
      </c>
      <c r="E2212" s="2">
        <v>2282.44</v>
      </c>
      <c r="F2212" s="16">
        <v>88107270144</v>
      </c>
      <c r="G2212" s="3">
        <f t="shared" si="340"/>
        <v>-1.2635995933640509E-2</v>
      </c>
      <c r="H2212" s="3">
        <f>1-E2212/MAX(E$2:E2212)</f>
        <v>0.61164500102089425</v>
      </c>
      <c r="I2212" s="2">
        <f t="shared" si="343"/>
        <v>2296.5533333333333</v>
      </c>
      <c r="J2212" s="2">
        <f t="shared" si="346"/>
        <v>2291.0033333333336</v>
      </c>
      <c r="K2212" s="2">
        <f t="shared" si="347"/>
        <v>2257.67</v>
      </c>
      <c r="L2212" s="2">
        <f t="shared" si="348"/>
        <v>2233.3200000000002</v>
      </c>
      <c r="M2212" s="2">
        <f t="shared" si="339"/>
        <v>2286.5297916666664</v>
      </c>
      <c r="N2212" s="2">
        <f t="shared" si="344"/>
        <v>2259.1732638888884</v>
      </c>
      <c r="O2212" s="4" t="str">
        <f t="shared" si="345"/>
        <v>买</v>
      </c>
      <c r="P2212" s="4" t="str">
        <f t="shared" si="341"/>
        <v/>
      </c>
      <c r="Q2212" s="3">
        <f>IF(O2211="买",E2212/E2211-1,0)-IF(P2212=1,计算结果!B$17,0)</f>
        <v>-1.2635995933640509E-2</v>
      </c>
      <c r="R2212" s="2">
        <f t="shared" si="342"/>
        <v>5.4671752943370437</v>
      </c>
      <c r="S2212" s="3">
        <f>1-R2212/MAX(R$2:R2212)</f>
        <v>0.15113170672295306</v>
      </c>
    </row>
    <row r="2213" spans="1:19" x14ac:dyDescent="0.15">
      <c r="A2213" s="1">
        <v>41689</v>
      </c>
      <c r="B2213">
        <v>2280.9299999999998</v>
      </c>
      <c r="C2213">
        <v>2317.42</v>
      </c>
      <c r="D2213">
        <v>2274.15</v>
      </c>
      <c r="E2213" s="2">
        <v>2308.66</v>
      </c>
      <c r="F2213" s="16">
        <v>88341897216</v>
      </c>
      <c r="G2213" s="3">
        <f t="shared" si="340"/>
        <v>1.1487706139044151E-2</v>
      </c>
      <c r="H2213" s="3">
        <f>1-E2213/MAX(E$2:E2213)</f>
        <v>0.60718369291499352</v>
      </c>
      <c r="I2213" s="2">
        <f t="shared" si="343"/>
        <v>2300.9166666666665</v>
      </c>
      <c r="J2213" s="2">
        <f t="shared" si="346"/>
        <v>2294.8533333333335</v>
      </c>
      <c r="K2213" s="2">
        <f t="shared" si="347"/>
        <v>2265.3983333333331</v>
      </c>
      <c r="L2213" s="2">
        <f t="shared" si="348"/>
        <v>2236.9216666666666</v>
      </c>
      <c r="M2213" s="2">
        <f t="shared" si="339"/>
        <v>2283.2060416666668</v>
      </c>
      <c r="N2213" s="2">
        <f t="shared" si="344"/>
        <v>2261.8420138888887</v>
      </c>
      <c r="O2213" s="4" t="str">
        <f t="shared" si="345"/>
        <v>买</v>
      </c>
      <c r="P2213" s="4" t="str">
        <f t="shared" si="341"/>
        <v/>
      </c>
      <c r="Q2213" s="3">
        <f>IF(O2212="买",E2213/E2212-1,0)-IF(P2213=1,计算结果!B$17,0)</f>
        <v>1.1487706139044151E-2</v>
      </c>
      <c r="R2213" s="2">
        <f t="shared" si="342"/>
        <v>5.5299805975290299</v>
      </c>
      <c r="S2213" s="3">
        <f>1-R2213/MAX(R$2:R2213)</f>
        <v>0.14138015721903441</v>
      </c>
    </row>
    <row r="2214" spans="1:19" x14ac:dyDescent="0.15">
      <c r="A2214" s="1">
        <v>41690</v>
      </c>
      <c r="B2214">
        <v>2314.09</v>
      </c>
      <c r="C2214">
        <v>2331.6999999999998</v>
      </c>
      <c r="D2214">
        <v>2286.1999999999998</v>
      </c>
      <c r="E2214" s="2">
        <v>2287.44</v>
      </c>
      <c r="F2214" s="16">
        <v>91771592704</v>
      </c>
      <c r="G2214" s="3">
        <f t="shared" si="340"/>
        <v>-9.1914790397892299E-3</v>
      </c>
      <c r="H2214" s="3">
        <f>1-E2214/MAX(E$2:E2214)</f>
        <v>0.6107942557680528</v>
      </c>
      <c r="I2214" s="2">
        <f t="shared" si="343"/>
        <v>2292.8466666666668</v>
      </c>
      <c r="J2214" s="2">
        <f t="shared" si="346"/>
        <v>2294.2183333333337</v>
      </c>
      <c r="K2214" s="2">
        <f t="shared" si="347"/>
        <v>2271.0299999999997</v>
      </c>
      <c r="L2214" s="2">
        <f t="shared" si="348"/>
        <v>2240.3629166666669</v>
      </c>
      <c r="M2214" s="2">
        <f t="shared" si="339"/>
        <v>2279.771666666667</v>
      </c>
      <c r="N2214" s="2">
        <f t="shared" si="344"/>
        <v>2263.7215277777777</v>
      </c>
      <c r="O2214" s="4" t="str">
        <f t="shared" si="345"/>
        <v>买</v>
      </c>
      <c r="P2214" s="4" t="str">
        <f t="shared" si="341"/>
        <v/>
      </c>
      <c r="Q2214" s="3">
        <f>IF(O2213="买",E2214/E2213-1,0)-IF(P2214=1,计算结果!B$17,0)</f>
        <v>-9.1914790397892299E-3</v>
      </c>
      <c r="R2214" s="2">
        <f t="shared" si="342"/>
        <v>5.4791518967764006</v>
      </c>
      <c r="S2214" s="3">
        <f>1-R2214/MAX(R$2:R2214)</f>
        <v>0.14927214350710283</v>
      </c>
    </row>
    <row r="2215" spans="1:19" x14ac:dyDescent="0.15">
      <c r="A2215" s="1">
        <v>41691</v>
      </c>
      <c r="B2215">
        <v>2284.0300000000002</v>
      </c>
      <c r="C2215">
        <v>2287.87</v>
      </c>
      <c r="D2215">
        <v>2250.65</v>
      </c>
      <c r="E2215" s="2">
        <v>2264.29</v>
      </c>
      <c r="F2215" s="16">
        <v>69908185088</v>
      </c>
      <c r="G2215" s="3">
        <f t="shared" si="340"/>
        <v>-1.01204840345539E-2</v>
      </c>
      <c r="H2215" s="3">
        <f>1-E2215/MAX(E$2:E2215)</f>
        <v>0.61473320628870898</v>
      </c>
      <c r="I2215" s="2">
        <f t="shared" si="343"/>
        <v>2286.7966666666666</v>
      </c>
      <c r="J2215" s="2">
        <f t="shared" si="346"/>
        <v>2291.6749999999997</v>
      </c>
      <c r="K2215" s="2">
        <f t="shared" si="347"/>
        <v>2274.0724999999998</v>
      </c>
      <c r="L2215" s="2">
        <f t="shared" si="348"/>
        <v>2243.3049999999998</v>
      </c>
      <c r="M2215" s="2">
        <f t="shared" si="339"/>
        <v>2275.884583333333</v>
      </c>
      <c r="N2215" s="2">
        <f t="shared" si="344"/>
        <v>2264.4206944444445</v>
      </c>
      <c r="O2215" s="4" t="str">
        <f t="shared" si="345"/>
        <v>卖</v>
      </c>
      <c r="P2215" s="4">
        <f t="shared" si="341"/>
        <v>1</v>
      </c>
      <c r="Q2215" s="3">
        <f>IF(O2214="买",E2215/E2214-1,0)-IF(P2215=1,计算结果!B$17,0)</f>
        <v>-1.01204840345539E-2</v>
      </c>
      <c r="R2215" s="2">
        <f t="shared" si="342"/>
        <v>5.4237002274821791</v>
      </c>
      <c r="S2215" s="3">
        <f>1-R2215/MAX(R$2:R2215)</f>
        <v>0.15788192119648947</v>
      </c>
    </row>
    <row r="2216" spans="1:19" x14ac:dyDescent="0.15">
      <c r="A2216" s="1">
        <v>41694</v>
      </c>
      <c r="B2216">
        <v>2246.7199999999998</v>
      </c>
      <c r="C2216">
        <v>2246.7199999999998</v>
      </c>
      <c r="D2216">
        <v>2194.16</v>
      </c>
      <c r="E2216" s="2">
        <v>2214.5100000000002</v>
      </c>
      <c r="F2216" s="16">
        <v>79599149056</v>
      </c>
      <c r="G2216" s="3">
        <f t="shared" si="340"/>
        <v>-2.1984816432524035E-2</v>
      </c>
      <c r="H2216" s="3">
        <f>1-E2216/MAX(E$2:E2216)</f>
        <v>0.62320322602599876</v>
      </c>
      <c r="I2216" s="2">
        <f t="shared" si="343"/>
        <v>2255.4133333333334</v>
      </c>
      <c r="J2216" s="2">
        <f t="shared" si="346"/>
        <v>2278.165</v>
      </c>
      <c r="K2216" s="2">
        <f t="shared" si="347"/>
        <v>2275.0774999999999</v>
      </c>
      <c r="L2216" s="2">
        <f t="shared" si="348"/>
        <v>2243.374166666667</v>
      </c>
      <c r="M2216" s="2">
        <f t="shared" si="339"/>
        <v>2270.9093749999997</v>
      </c>
      <c r="N2216" s="2">
        <f t="shared" si="344"/>
        <v>2263.1203472222223</v>
      </c>
      <c r="O2216" s="4" t="str">
        <f t="shared" si="345"/>
        <v>卖</v>
      </c>
      <c r="P2216" s="4" t="str">
        <f t="shared" si="341"/>
        <v/>
      </c>
      <c r="Q2216" s="3">
        <f>IF(O2215="买",E2216/E2215-1,0)-IF(P2216=1,计算结果!B$17,0)</f>
        <v>0</v>
      </c>
      <c r="R2216" s="2">
        <f t="shared" si="342"/>
        <v>5.4237002274821791</v>
      </c>
      <c r="S2216" s="3">
        <f>1-R2216/MAX(R$2:R2216)</f>
        <v>0.15788192119648947</v>
      </c>
    </row>
    <row r="2217" spans="1:19" x14ac:dyDescent="0.15">
      <c r="A2217" s="1">
        <v>41695</v>
      </c>
      <c r="B2217">
        <v>2216.5100000000002</v>
      </c>
      <c r="C2217">
        <v>2225.21</v>
      </c>
      <c r="D2217">
        <v>2150.09</v>
      </c>
      <c r="E2217" s="2">
        <v>2157.91</v>
      </c>
      <c r="F2217" s="16">
        <v>88306573312</v>
      </c>
      <c r="G2217" s="3">
        <f t="shared" si="340"/>
        <v>-2.5558701473463841E-2</v>
      </c>
      <c r="H2217" s="3">
        <f>1-E2217/MAX(E$2:E2217)</f>
        <v>0.63283366228816451</v>
      </c>
      <c r="I2217" s="2">
        <f t="shared" si="343"/>
        <v>2212.2366666666667</v>
      </c>
      <c r="J2217" s="2">
        <f t="shared" si="346"/>
        <v>2252.541666666667</v>
      </c>
      <c r="K2217" s="2">
        <f t="shared" si="347"/>
        <v>2270.5299999999997</v>
      </c>
      <c r="L2217" s="2">
        <f t="shared" si="348"/>
        <v>2241.2479166666672</v>
      </c>
      <c r="M2217" s="2">
        <f t="shared" si="339"/>
        <v>2265.6</v>
      </c>
      <c r="N2217" s="2">
        <f t="shared" si="344"/>
        <v>2259.1259722222221</v>
      </c>
      <c r="O2217" s="4" t="str">
        <f t="shared" si="345"/>
        <v>卖</v>
      </c>
      <c r="P2217" s="4" t="str">
        <f t="shared" si="341"/>
        <v/>
      </c>
      <c r="Q2217" s="3">
        <f>IF(O2216="买",E2217/E2216-1,0)-IF(P2217=1,计算结果!B$17,0)</f>
        <v>0</v>
      </c>
      <c r="R2217" s="2">
        <f t="shared" si="342"/>
        <v>5.4237002274821791</v>
      </c>
      <c r="S2217" s="3">
        <f>1-R2217/MAX(R$2:R2217)</f>
        <v>0.15788192119648947</v>
      </c>
    </row>
    <row r="2218" spans="1:19" x14ac:dyDescent="0.15">
      <c r="A2218" s="1">
        <v>41696</v>
      </c>
      <c r="B2218">
        <v>2147.7399999999998</v>
      </c>
      <c r="C2218">
        <v>2164.6999999999998</v>
      </c>
      <c r="D2218">
        <v>2137.08</v>
      </c>
      <c r="E2218" s="2">
        <v>2163.4</v>
      </c>
      <c r="F2218" s="16">
        <v>68640579584</v>
      </c>
      <c r="G2218" s="3">
        <f t="shared" si="340"/>
        <v>2.54412834640938E-3</v>
      </c>
      <c r="H2218" s="3">
        <f>1-E2218/MAX(E$2:E2218)</f>
        <v>0.63189954400054438</v>
      </c>
      <c r="I2218" s="2">
        <f t="shared" si="343"/>
        <v>2178.6066666666666</v>
      </c>
      <c r="J2218" s="2">
        <f t="shared" si="346"/>
        <v>2232.7016666666668</v>
      </c>
      <c r="K2218" s="2">
        <f t="shared" si="347"/>
        <v>2261.8525</v>
      </c>
      <c r="L2218" s="2">
        <f t="shared" si="348"/>
        <v>2239.2295833333342</v>
      </c>
      <c r="M2218" s="2">
        <f t="shared" si="339"/>
        <v>2260.4620833333329</v>
      </c>
      <c r="N2218" s="2">
        <f t="shared" si="344"/>
        <v>2253.8480555555557</v>
      </c>
      <c r="O2218" s="4" t="str">
        <f t="shared" si="345"/>
        <v>卖</v>
      </c>
      <c r="P2218" s="4" t="str">
        <f t="shared" si="341"/>
        <v/>
      </c>
      <c r="Q2218" s="3">
        <f>IF(O2217="买",E2218/E2217-1,0)-IF(P2218=1,计算结果!B$17,0)</f>
        <v>0</v>
      </c>
      <c r="R2218" s="2">
        <f t="shared" si="342"/>
        <v>5.4237002274821791</v>
      </c>
      <c r="S2218" s="3">
        <f>1-R2218/MAX(R$2:R2218)</f>
        <v>0.15788192119648947</v>
      </c>
    </row>
    <row r="2219" spans="1:19" x14ac:dyDescent="0.15">
      <c r="A2219" s="1">
        <v>41697</v>
      </c>
      <c r="B2219">
        <v>2170.81</v>
      </c>
      <c r="C2219">
        <v>2180.06</v>
      </c>
      <c r="D2219">
        <v>2150.14</v>
      </c>
      <c r="E2219" s="2">
        <v>2154.11</v>
      </c>
      <c r="F2219" s="16">
        <v>81588002816</v>
      </c>
      <c r="G2219" s="3">
        <f t="shared" si="340"/>
        <v>-4.2941665896274461E-3</v>
      </c>
      <c r="H2219" s="3">
        <f>1-E2219/MAX(E$2:E2219)</f>
        <v>0.63348022868032394</v>
      </c>
      <c r="I2219" s="2">
        <f t="shared" si="343"/>
        <v>2158.4733333333334</v>
      </c>
      <c r="J2219" s="2">
        <f t="shared" si="346"/>
        <v>2206.9433333333332</v>
      </c>
      <c r="K2219" s="2">
        <f t="shared" si="347"/>
        <v>2250.8983333333335</v>
      </c>
      <c r="L2219" s="2">
        <f t="shared" si="348"/>
        <v>2238.2137500000003</v>
      </c>
      <c r="M2219" s="2">
        <f t="shared" si="339"/>
        <v>2255.2010416666662</v>
      </c>
      <c r="N2219" s="2">
        <f t="shared" si="344"/>
        <v>2248.1043749999999</v>
      </c>
      <c r="O2219" s="4" t="str">
        <f t="shared" si="345"/>
        <v>卖</v>
      </c>
      <c r="P2219" s="4" t="str">
        <f t="shared" si="341"/>
        <v/>
      </c>
      <c r="Q2219" s="3">
        <f>IF(O2218="买",E2219/E2218-1,0)-IF(P2219=1,计算结果!B$17,0)</f>
        <v>0</v>
      </c>
      <c r="R2219" s="2">
        <f t="shared" si="342"/>
        <v>5.4237002274821791</v>
      </c>
      <c r="S2219" s="3">
        <f>1-R2219/MAX(R$2:R2219)</f>
        <v>0.15788192119648947</v>
      </c>
    </row>
    <row r="2220" spans="1:19" x14ac:dyDescent="0.15">
      <c r="A2220" s="1">
        <v>41698</v>
      </c>
      <c r="B2220">
        <v>2149.4499999999998</v>
      </c>
      <c r="C2220">
        <v>2180.4699999999998</v>
      </c>
      <c r="D2220">
        <v>2133.5500000000002</v>
      </c>
      <c r="E2220" s="2">
        <v>2178.9699999999998</v>
      </c>
      <c r="F2220" s="16">
        <v>70216802304</v>
      </c>
      <c r="G2220" s="3">
        <f t="shared" si="340"/>
        <v>1.1540729117825776E-2</v>
      </c>
      <c r="H2220" s="3">
        <f>1-E2220/MAX(E$2:E2220)</f>
        <v>0.62925032328319608</v>
      </c>
      <c r="I2220" s="2">
        <f t="shared" si="343"/>
        <v>2165.4933333333333</v>
      </c>
      <c r="J2220" s="2">
        <f t="shared" si="346"/>
        <v>2188.8650000000002</v>
      </c>
      <c r="K2220" s="2">
        <f t="shared" si="347"/>
        <v>2241.541666666667</v>
      </c>
      <c r="L2220" s="2">
        <f t="shared" si="348"/>
        <v>2238.7545833333338</v>
      </c>
      <c r="M2220" s="2">
        <f t="shared" si="339"/>
        <v>2251.2645833333331</v>
      </c>
      <c r="N2220" s="2">
        <f t="shared" si="344"/>
        <v>2243.8536111111116</v>
      </c>
      <c r="O2220" s="4" t="str">
        <f t="shared" si="345"/>
        <v>卖</v>
      </c>
      <c r="P2220" s="4" t="str">
        <f t="shared" si="341"/>
        <v/>
      </c>
      <c r="Q2220" s="3">
        <f>IF(O2219="买",E2220/E2219-1,0)-IF(P2220=1,计算结果!B$17,0)</f>
        <v>0</v>
      </c>
      <c r="R2220" s="2">
        <f t="shared" si="342"/>
        <v>5.4237002274821791</v>
      </c>
      <c r="S2220" s="3">
        <f>1-R2220/MAX(R$2:R2220)</f>
        <v>0.15788192119648947</v>
      </c>
    </row>
    <row r="2221" spans="1:19" x14ac:dyDescent="0.15">
      <c r="A2221" s="1">
        <v>41701</v>
      </c>
      <c r="B2221">
        <v>2173.91</v>
      </c>
      <c r="C2221">
        <v>2194.2199999999998</v>
      </c>
      <c r="D2221">
        <v>2167.91</v>
      </c>
      <c r="E2221" s="2">
        <v>2190.37</v>
      </c>
      <c r="F2221" s="16">
        <v>69408743424</v>
      </c>
      <c r="G2221" s="3">
        <f t="shared" si="340"/>
        <v>5.2318297177107453E-3</v>
      </c>
      <c r="H2221" s="3">
        <f>1-E2221/MAX(E$2:E2221)</f>
        <v>0.62731062410671745</v>
      </c>
      <c r="I2221" s="2">
        <f t="shared" si="343"/>
        <v>2174.4833333333331</v>
      </c>
      <c r="J2221" s="2">
        <f t="shared" si="346"/>
        <v>2176.5450000000001</v>
      </c>
      <c r="K2221" s="2">
        <f t="shared" si="347"/>
        <v>2234.11</v>
      </c>
      <c r="L2221" s="2">
        <f t="shared" si="348"/>
        <v>2238.8779166666677</v>
      </c>
      <c r="M2221" s="2">
        <f t="shared" si="339"/>
        <v>2247.8060416666663</v>
      </c>
      <c r="N2221" s="2">
        <f t="shared" si="344"/>
        <v>2240.2646527777779</v>
      </c>
      <c r="O2221" s="4" t="str">
        <f t="shared" si="345"/>
        <v>卖</v>
      </c>
      <c r="P2221" s="4" t="str">
        <f t="shared" si="341"/>
        <v/>
      </c>
      <c r="Q2221" s="3">
        <f>IF(O2220="买",E2221/E2220-1,0)-IF(P2221=1,计算结果!B$17,0)</f>
        <v>0</v>
      </c>
      <c r="R2221" s="2">
        <f t="shared" si="342"/>
        <v>5.4237002274821791</v>
      </c>
      <c r="S2221" s="3">
        <f>1-R2221/MAX(R$2:R2221)</f>
        <v>0.15788192119648947</v>
      </c>
    </row>
    <row r="2222" spans="1:19" x14ac:dyDescent="0.15">
      <c r="A2222" s="1">
        <v>41702</v>
      </c>
      <c r="B2222">
        <v>2183.86</v>
      </c>
      <c r="C2222">
        <v>2188.6</v>
      </c>
      <c r="D2222">
        <v>2161.59</v>
      </c>
      <c r="E2222" s="2">
        <v>2184.27</v>
      </c>
      <c r="F2222" s="16">
        <v>64691437568</v>
      </c>
      <c r="G2222" s="3">
        <f t="shared" si="340"/>
        <v>-2.7849176166583334E-3</v>
      </c>
      <c r="H2222" s="3">
        <f>1-E2222/MAX(E$2:E2222)</f>
        <v>0.62834853331518414</v>
      </c>
      <c r="I2222" s="2">
        <f t="shared" si="343"/>
        <v>2184.5366666666669</v>
      </c>
      <c r="J2222" s="2">
        <f t="shared" si="346"/>
        <v>2171.5049999999997</v>
      </c>
      <c r="K2222" s="2">
        <f t="shared" si="347"/>
        <v>2224.835</v>
      </c>
      <c r="L2222" s="2">
        <f t="shared" si="348"/>
        <v>2236.3975000000005</v>
      </c>
      <c r="M2222" s="2">
        <f t="shared" si="339"/>
        <v>2244.2027083333332</v>
      </c>
      <c r="N2222" s="2">
        <f t="shared" si="344"/>
        <v>2235.1450694444443</v>
      </c>
      <c r="O2222" s="4" t="str">
        <f t="shared" si="345"/>
        <v>卖</v>
      </c>
      <c r="P2222" s="4" t="str">
        <f t="shared" si="341"/>
        <v/>
      </c>
      <c r="Q2222" s="3">
        <f>IF(O2221="买",E2222/E2221-1,0)-IF(P2222=1,计算结果!B$17,0)</f>
        <v>0</v>
      </c>
      <c r="R2222" s="2">
        <f t="shared" si="342"/>
        <v>5.4237002274821791</v>
      </c>
      <c r="S2222" s="3">
        <f>1-R2222/MAX(R$2:R2222)</f>
        <v>0.15788192119648947</v>
      </c>
    </row>
    <row r="2223" spans="1:19" x14ac:dyDescent="0.15">
      <c r="A2223" s="1">
        <v>41703</v>
      </c>
      <c r="B2223">
        <v>2187.35</v>
      </c>
      <c r="C2223">
        <v>2189.09</v>
      </c>
      <c r="D2223">
        <v>2159.59</v>
      </c>
      <c r="E2223" s="2">
        <v>2163.98</v>
      </c>
      <c r="F2223" s="16">
        <v>55669678080</v>
      </c>
      <c r="G2223" s="3">
        <f t="shared" si="340"/>
        <v>-9.2891446570250169E-3</v>
      </c>
      <c r="H2223" s="3">
        <f>1-E2223/MAX(E$2:E2223)</f>
        <v>0.63180085755121485</v>
      </c>
      <c r="I2223" s="2">
        <f t="shared" si="343"/>
        <v>2179.5399999999995</v>
      </c>
      <c r="J2223" s="2">
        <f t="shared" si="346"/>
        <v>2172.5166666666664</v>
      </c>
      <c r="K2223" s="2">
        <f t="shared" si="347"/>
        <v>2212.5291666666667</v>
      </c>
      <c r="L2223" s="2">
        <f t="shared" si="348"/>
        <v>2233.5679166666669</v>
      </c>
      <c r="M2223" s="2">
        <f t="shared" si="339"/>
        <v>2240.6937499999999</v>
      </c>
      <c r="N2223" s="2">
        <f t="shared" si="344"/>
        <v>2228.930277777778</v>
      </c>
      <c r="O2223" s="4" t="str">
        <f t="shared" si="345"/>
        <v>卖</v>
      </c>
      <c r="P2223" s="4" t="str">
        <f t="shared" si="341"/>
        <v/>
      </c>
      <c r="Q2223" s="3">
        <f>IF(O2222="买",E2223/E2222-1,0)-IF(P2223=1,计算结果!B$17,0)</f>
        <v>0</v>
      </c>
      <c r="R2223" s="2">
        <f t="shared" si="342"/>
        <v>5.4237002274821791</v>
      </c>
      <c r="S2223" s="3">
        <f>1-R2223/MAX(R$2:R2223)</f>
        <v>0.15788192119648947</v>
      </c>
    </row>
    <row r="2224" spans="1:19" x14ac:dyDescent="0.15">
      <c r="A2224" s="1">
        <v>41704</v>
      </c>
      <c r="B2224">
        <v>2159.4</v>
      </c>
      <c r="C2224">
        <v>2181.4299999999998</v>
      </c>
      <c r="D2224">
        <v>2136.4499999999998</v>
      </c>
      <c r="E2224" s="2">
        <v>2173.63</v>
      </c>
      <c r="F2224" s="16">
        <v>61495025664</v>
      </c>
      <c r="G2224" s="3">
        <f t="shared" si="340"/>
        <v>4.4593757798132572E-3</v>
      </c>
      <c r="H2224" s="3">
        <f>1-E2224/MAX(E$2:E2224)</f>
        <v>0.63015891921323075</v>
      </c>
      <c r="I2224" s="2">
        <f t="shared" si="343"/>
        <v>2173.96</v>
      </c>
      <c r="J2224" s="2">
        <f t="shared" si="346"/>
        <v>2174.2216666666664</v>
      </c>
      <c r="K2224" s="2">
        <f t="shared" si="347"/>
        <v>2203.4616666666666</v>
      </c>
      <c r="L2224" s="2">
        <f t="shared" si="348"/>
        <v>2230.5658333333336</v>
      </c>
      <c r="M2224" s="2">
        <f t="shared" si="339"/>
        <v>2238.516458333333</v>
      </c>
      <c r="N2224" s="2">
        <f t="shared" si="344"/>
        <v>2224.1813194444444</v>
      </c>
      <c r="O2224" s="4" t="str">
        <f t="shared" si="345"/>
        <v>卖</v>
      </c>
      <c r="P2224" s="4" t="str">
        <f t="shared" si="341"/>
        <v/>
      </c>
      <c r="Q2224" s="3">
        <f>IF(O2223="买",E2224/E2223-1,0)-IF(P2224=1,计算结果!B$17,0)</f>
        <v>0</v>
      </c>
      <c r="R2224" s="2">
        <f t="shared" si="342"/>
        <v>5.4237002274821791</v>
      </c>
      <c r="S2224" s="3">
        <f>1-R2224/MAX(R$2:R2224)</f>
        <v>0.15788192119648947</v>
      </c>
    </row>
    <row r="2225" spans="1:19" x14ac:dyDescent="0.15">
      <c r="A2225" s="1">
        <v>41705</v>
      </c>
      <c r="B2225">
        <v>2170.04</v>
      </c>
      <c r="C2225">
        <v>2189.39</v>
      </c>
      <c r="D2225">
        <v>2161.44</v>
      </c>
      <c r="E2225" s="2">
        <v>2168.36</v>
      </c>
      <c r="F2225" s="16">
        <v>58693177344</v>
      </c>
      <c r="G2225" s="3">
        <f t="shared" si="340"/>
        <v>-2.4245156719404637E-3</v>
      </c>
      <c r="H2225" s="3">
        <f>1-E2225/MAX(E$2:E2225)</f>
        <v>0.63105560470972566</v>
      </c>
      <c r="I2225" s="2">
        <f t="shared" si="343"/>
        <v>2168.6566666666672</v>
      </c>
      <c r="J2225" s="2">
        <f t="shared" si="346"/>
        <v>2176.5966666666668</v>
      </c>
      <c r="K2225" s="2">
        <f t="shared" si="347"/>
        <v>2191.77</v>
      </c>
      <c r="L2225" s="2">
        <f t="shared" si="348"/>
        <v>2228.5841666666665</v>
      </c>
      <c r="M2225" s="2">
        <f t="shared" si="339"/>
        <v>2236.0947916666669</v>
      </c>
      <c r="N2225" s="2">
        <f t="shared" si="344"/>
        <v>2218.8163194444442</v>
      </c>
      <c r="O2225" s="4" t="str">
        <f t="shared" si="345"/>
        <v>卖</v>
      </c>
      <c r="P2225" s="4" t="str">
        <f t="shared" si="341"/>
        <v/>
      </c>
      <c r="Q2225" s="3">
        <f>IF(O2224="买",E2225/E2224-1,0)-IF(P2225=1,计算结果!B$17,0)</f>
        <v>0</v>
      </c>
      <c r="R2225" s="2">
        <f t="shared" si="342"/>
        <v>5.4237002274821791</v>
      </c>
      <c r="S2225" s="3">
        <f>1-R2225/MAX(R$2:R2225)</f>
        <v>0.15788192119648947</v>
      </c>
    </row>
    <row r="2226" spans="1:19" x14ac:dyDescent="0.15">
      <c r="A2226" s="1">
        <v>41708</v>
      </c>
      <c r="B2226">
        <v>2149.6799999999998</v>
      </c>
      <c r="C2226">
        <v>2149.6799999999998</v>
      </c>
      <c r="D2226">
        <v>2095.0700000000002</v>
      </c>
      <c r="E2226" s="2">
        <v>2097.79</v>
      </c>
      <c r="F2226" s="16">
        <v>63086411776</v>
      </c>
      <c r="G2226" s="3">
        <f t="shared" si="340"/>
        <v>-3.2545333800660492E-2</v>
      </c>
      <c r="H2226" s="3">
        <f>1-E2226/MAX(E$2:E2226)</f>
        <v>0.64306302320833053</v>
      </c>
      <c r="I2226" s="2">
        <f t="shared" si="343"/>
        <v>2146.5933333333332</v>
      </c>
      <c r="J2226" s="2">
        <f t="shared" si="346"/>
        <v>2163.0666666666671</v>
      </c>
      <c r="K2226" s="2">
        <f t="shared" si="347"/>
        <v>2175.9658333333336</v>
      </c>
      <c r="L2226" s="2">
        <f t="shared" si="348"/>
        <v>2223.4979166666667</v>
      </c>
      <c r="M2226" s="2">
        <f t="shared" ref="M2226:M2289" si="349">AVERAGE(E2179:E2226)</f>
        <v>2232.1268749999999</v>
      </c>
      <c r="N2226" s="2">
        <f t="shared" si="344"/>
        <v>2210.5302083333336</v>
      </c>
      <c r="O2226" s="4" t="str">
        <f t="shared" si="345"/>
        <v>卖</v>
      </c>
      <c r="P2226" s="4" t="str">
        <f t="shared" si="341"/>
        <v/>
      </c>
      <c r="Q2226" s="3">
        <f>IF(O2225="买",E2226/E2225-1,0)-IF(P2226=1,计算结果!B$17,0)</f>
        <v>0</v>
      </c>
      <c r="R2226" s="2">
        <f t="shared" si="342"/>
        <v>5.4237002274821791</v>
      </c>
      <c r="S2226" s="3">
        <f>1-R2226/MAX(R$2:R2226)</f>
        <v>0.15788192119648947</v>
      </c>
    </row>
    <row r="2227" spans="1:19" x14ac:dyDescent="0.15">
      <c r="A2227" s="1">
        <v>41709</v>
      </c>
      <c r="B2227">
        <v>2092.61</v>
      </c>
      <c r="C2227">
        <v>2118.79</v>
      </c>
      <c r="D2227">
        <v>2088.73</v>
      </c>
      <c r="E2227" s="2">
        <v>2108.66</v>
      </c>
      <c r="F2227" s="16">
        <v>53075783680</v>
      </c>
      <c r="G2227" s="3">
        <f t="shared" si="340"/>
        <v>5.1816435391529581E-3</v>
      </c>
      <c r="H2227" s="3">
        <f>1-E2227/MAX(E$2:E2227)</f>
        <v>0.6412135030286531</v>
      </c>
      <c r="I2227" s="2">
        <f t="shared" si="343"/>
        <v>2124.9366666666665</v>
      </c>
      <c r="J2227" s="2">
        <f t="shared" si="346"/>
        <v>2149.4483333333333</v>
      </c>
      <c r="K2227" s="2">
        <f t="shared" si="347"/>
        <v>2162.9966666666669</v>
      </c>
      <c r="L2227" s="2">
        <f t="shared" si="348"/>
        <v>2218.5345833333336</v>
      </c>
      <c r="M2227" s="2">
        <f t="shared" si="349"/>
        <v>2228.0341666666664</v>
      </c>
      <c r="N2227" s="2">
        <f t="shared" si="344"/>
        <v>2203.1884722222221</v>
      </c>
      <c r="O2227" s="4" t="str">
        <f t="shared" si="345"/>
        <v>卖</v>
      </c>
      <c r="P2227" s="4" t="str">
        <f t="shared" si="341"/>
        <v/>
      </c>
      <c r="Q2227" s="3">
        <f>IF(O2226="买",E2227/E2226-1,0)-IF(P2227=1,计算结果!B$17,0)</f>
        <v>0</v>
      </c>
      <c r="R2227" s="2">
        <f t="shared" si="342"/>
        <v>5.4237002274821791</v>
      </c>
      <c r="S2227" s="3">
        <f>1-R2227/MAX(R$2:R2227)</f>
        <v>0.15788192119648947</v>
      </c>
    </row>
    <row r="2228" spans="1:19" x14ac:dyDescent="0.15">
      <c r="A2228" s="1">
        <v>41710</v>
      </c>
      <c r="B2228">
        <v>2102.8000000000002</v>
      </c>
      <c r="C2228">
        <v>2130.59</v>
      </c>
      <c r="D2228">
        <v>2090.7600000000002</v>
      </c>
      <c r="E2228" s="2">
        <v>2114.13</v>
      </c>
      <c r="F2228" s="16">
        <v>60115238912</v>
      </c>
      <c r="G2228" s="3">
        <f t="shared" si="340"/>
        <v>2.5940644769666399E-3</v>
      </c>
      <c r="H2228" s="3">
        <f>1-E2228/MAX(E$2:E2228)</f>
        <v>0.6402827877220445</v>
      </c>
      <c r="I2228" s="2">
        <f t="shared" si="343"/>
        <v>2106.86</v>
      </c>
      <c r="J2228" s="2">
        <f t="shared" si="346"/>
        <v>2137.7583333333337</v>
      </c>
      <c r="K2228" s="2">
        <f t="shared" si="347"/>
        <v>2154.6316666666667</v>
      </c>
      <c r="L2228" s="2">
        <f t="shared" si="348"/>
        <v>2214.8545833333333</v>
      </c>
      <c r="M2228" s="2">
        <f t="shared" si="349"/>
        <v>2224.8841666666663</v>
      </c>
      <c r="N2228" s="2">
        <f t="shared" si="344"/>
        <v>2198.1234722222221</v>
      </c>
      <c r="O2228" s="4" t="str">
        <f t="shared" si="345"/>
        <v>卖</v>
      </c>
      <c r="P2228" s="4" t="str">
        <f t="shared" si="341"/>
        <v/>
      </c>
      <c r="Q2228" s="3">
        <f>IF(O2227="买",E2228/E2227-1,0)-IF(P2228=1,计算结果!B$17,0)</f>
        <v>0</v>
      </c>
      <c r="R2228" s="2">
        <f t="shared" si="342"/>
        <v>5.4237002274821791</v>
      </c>
      <c r="S2228" s="3">
        <f>1-R2228/MAX(R$2:R2228)</f>
        <v>0.15788192119648947</v>
      </c>
    </row>
    <row r="2229" spans="1:19" x14ac:dyDescent="0.15">
      <c r="A2229" s="1">
        <v>41711</v>
      </c>
      <c r="B2229">
        <v>2119.5500000000002</v>
      </c>
      <c r="C2229">
        <v>2149.44</v>
      </c>
      <c r="D2229">
        <v>2115.9899999999998</v>
      </c>
      <c r="E2229" s="2">
        <v>2140.33</v>
      </c>
      <c r="F2229" s="16">
        <v>59163095040</v>
      </c>
      <c r="G2229" s="3">
        <f t="shared" si="340"/>
        <v>1.2392804605203978E-2</v>
      </c>
      <c r="H2229" s="3">
        <f>1-E2229/MAX(E$2:E2229)</f>
        <v>0.63582488259715508</v>
      </c>
      <c r="I2229" s="2">
        <f t="shared" si="343"/>
        <v>2121.04</v>
      </c>
      <c r="J2229" s="2">
        <f t="shared" si="346"/>
        <v>2133.8166666666666</v>
      </c>
      <c r="K2229" s="2">
        <f t="shared" si="347"/>
        <v>2153.1666666666665</v>
      </c>
      <c r="L2229" s="2">
        <f t="shared" si="348"/>
        <v>2211.8483333333329</v>
      </c>
      <c r="M2229" s="2">
        <f t="shared" si="349"/>
        <v>2221.485208333333</v>
      </c>
      <c r="N2229" s="2">
        <f t="shared" si="344"/>
        <v>2195.5000694444443</v>
      </c>
      <c r="O2229" s="4" t="str">
        <f t="shared" si="345"/>
        <v>卖</v>
      </c>
      <c r="P2229" s="4" t="str">
        <f t="shared" si="341"/>
        <v/>
      </c>
      <c r="Q2229" s="3">
        <f>IF(O2228="买",E2229/E2228-1,0)-IF(P2229=1,计算结果!B$17,0)</f>
        <v>0</v>
      </c>
      <c r="R2229" s="2">
        <f t="shared" si="342"/>
        <v>5.4237002274821791</v>
      </c>
      <c r="S2229" s="3">
        <f>1-R2229/MAX(R$2:R2229)</f>
        <v>0.15788192119648947</v>
      </c>
    </row>
    <row r="2230" spans="1:19" x14ac:dyDescent="0.15">
      <c r="A2230" s="1">
        <v>41712</v>
      </c>
      <c r="B2230">
        <v>2129.87</v>
      </c>
      <c r="C2230">
        <v>2140.38</v>
      </c>
      <c r="D2230">
        <v>2109.5700000000002</v>
      </c>
      <c r="E2230" s="2">
        <v>2122.84</v>
      </c>
      <c r="F2230" s="16">
        <v>49805246464</v>
      </c>
      <c r="G2230" s="3">
        <f t="shared" si="340"/>
        <v>-8.1716370840009267E-3</v>
      </c>
      <c r="H2230" s="3">
        <f>1-E2230/MAX(E$2:E2230)</f>
        <v>0.63880078949159458</v>
      </c>
      <c r="I2230" s="2">
        <f t="shared" si="343"/>
        <v>2125.7666666666669</v>
      </c>
      <c r="J2230" s="2">
        <f t="shared" si="346"/>
        <v>2125.3516666666665</v>
      </c>
      <c r="K2230" s="2">
        <f t="shared" si="347"/>
        <v>2149.7866666666664</v>
      </c>
      <c r="L2230" s="2">
        <f t="shared" si="348"/>
        <v>2205.8195833333334</v>
      </c>
      <c r="M2230" s="2">
        <f t="shared" si="349"/>
        <v>2217.805625</v>
      </c>
      <c r="N2230" s="2">
        <f t="shared" si="344"/>
        <v>2191.1372916666664</v>
      </c>
      <c r="O2230" s="4" t="str">
        <f t="shared" si="345"/>
        <v>卖</v>
      </c>
      <c r="P2230" s="4" t="str">
        <f t="shared" si="341"/>
        <v/>
      </c>
      <c r="Q2230" s="3">
        <f>IF(O2229="买",E2230/E2229-1,0)-IF(P2230=1,计算结果!B$17,0)</f>
        <v>0</v>
      </c>
      <c r="R2230" s="2">
        <f t="shared" si="342"/>
        <v>5.4237002274821791</v>
      </c>
      <c r="S2230" s="3">
        <f>1-R2230/MAX(R$2:R2230)</f>
        <v>0.15788192119648947</v>
      </c>
    </row>
    <row r="2231" spans="1:19" x14ac:dyDescent="0.15">
      <c r="A2231" s="1">
        <v>41715</v>
      </c>
      <c r="B2231">
        <v>2132.79</v>
      </c>
      <c r="C2231">
        <v>2143.1999999999998</v>
      </c>
      <c r="D2231">
        <v>2118.9499999999998</v>
      </c>
      <c r="E2231" s="2">
        <v>2143.04</v>
      </c>
      <c r="F2231" s="16">
        <v>47571288064</v>
      </c>
      <c r="G2231" s="3">
        <f t="shared" si="340"/>
        <v>9.5155546343577146E-3</v>
      </c>
      <c r="H2231" s="3">
        <f>1-E2231/MAX(E$2:E2231)</f>
        <v>0.63536377867011495</v>
      </c>
      <c r="I2231" s="2">
        <f t="shared" si="343"/>
        <v>2135.4033333333332</v>
      </c>
      <c r="J2231" s="2">
        <f t="shared" si="346"/>
        <v>2121.1316666666667</v>
      </c>
      <c r="K2231" s="2">
        <f t="shared" si="347"/>
        <v>2148.8641666666672</v>
      </c>
      <c r="L2231" s="2">
        <f t="shared" si="348"/>
        <v>2199.8812499999999</v>
      </c>
      <c r="M2231" s="2">
        <f t="shared" si="349"/>
        <v>2213.9099999999994</v>
      </c>
      <c r="N2231" s="2">
        <f t="shared" si="344"/>
        <v>2187.5518055555553</v>
      </c>
      <c r="O2231" s="4" t="str">
        <f t="shared" si="345"/>
        <v>卖</v>
      </c>
      <c r="P2231" s="4" t="str">
        <f t="shared" si="341"/>
        <v/>
      </c>
      <c r="Q2231" s="3">
        <f>IF(O2230="买",E2231/E2230-1,0)-IF(P2231=1,计算结果!B$17,0)</f>
        <v>0</v>
      </c>
      <c r="R2231" s="2">
        <f t="shared" si="342"/>
        <v>5.4237002274821791</v>
      </c>
      <c r="S2231" s="3">
        <f>1-R2231/MAX(R$2:R2231)</f>
        <v>0.15788192119648947</v>
      </c>
    </row>
    <row r="2232" spans="1:19" x14ac:dyDescent="0.15">
      <c r="A2232" s="1">
        <v>41716</v>
      </c>
      <c r="B2232">
        <v>2146.12</v>
      </c>
      <c r="C2232">
        <v>2152.46</v>
      </c>
      <c r="D2232">
        <v>2134.92</v>
      </c>
      <c r="E2232" s="2">
        <v>2138.13</v>
      </c>
      <c r="F2232" s="16">
        <v>54188441600</v>
      </c>
      <c r="G2232" s="3">
        <f t="shared" si="340"/>
        <v>-2.2911378229056867E-3</v>
      </c>
      <c r="H2232" s="3">
        <f>1-E2232/MAX(E$2:E2232)</f>
        <v>0.63619921050840533</v>
      </c>
      <c r="I2232" s="2">
        <f t="shared" si="343"/>
        <v>2134.67</v>
      </c>
      <c r="J2232" s="2">
        <f t="shared" si="346"/>
        <v>2127.855</v>
      </c>
      <c r="K2232" s="2">
        <f t="shared" si="347"/>
        <v>2145.460833333334</v>
      </c>
      <c r="L2232" s="2">
        <f t="shared" si="348"/>
        <v>2193.5012499999998</v>
      </c>
      <c r="M2232" s="2">
        <f t="shared" si="349"/>
        <v>2210.0797916666666</v>
      </c>
      <c r="N2232" s="2">
        <f t="shared" si="344"/>
        <v>2183.0139583333334</v>
      </c>
      <c r="O2232" s="4" t="str">
        <f t="shared" si="345"/>
        <v>卖</v>
      </c>
      <c r="P2232" s="4" t="str">
        <f t="shared" si="341"/>
        <v/>
      </c>
      <c r="Q2232" s="3">
        <f>IF(O2231="买",E2232/E2231-1,0)-IF(P2232=1,计算结果!B$17,0)</f>
        <v>0</v>
      </c>
      <c r="R2232" s="2">
        <f t="shared" si="342"/>
        <v>5.4237002274821791</v>
      </c>
      <c r="S2232" s="3">
        <f>1-R2232/MAX(R$2:R2232)</f>
        <v>0.15788192119648947</v>
      </c>
    </row>
    <row r="2233" spans="1:19" x14ac:dyDescent="0.15">
      <c r="A2233" s="1">
        <v>41717</v>
      </c>
      <c r="B2233">
        <v>2131.2800000000002</v>
      </c>
      <c r="C2233">
        <v>2131.2800000000002</v>
      </c>
      <c r="D2233">
        <v>2101.29</v>
      </c>
      <c r="E2233" s="2">
        <v>2120.87</v>
      </c>
      <c r="F2233" s="16">
        <v>55283945472</v>
      </c>
      <c r="G2233" s="3">
        <f t="shared" si="340"/>
        <v>-8.0724745455141855E-3</v>
      </c>
      <c r="H2233" s="3">
        <f>1-E2233/MAX(E$2:E2233)</f>
        <v>0.63913598312121422</v>
      </c>
      <c r="I2233" s="2">
        <f t="shared" si="343"/>
        <v>2134.0133333333333</v>
      </c>
      <c r="J2233" s="2">
        <f t="shared" si="346"/>
        <v>2129.89</v>
      </c>
      <c r="K2233" s="2">
        <f t="shared" si="347"/>
        <v>2139.669166666667</v>
      </c>
      <c r="L2233" s="2">
        <f t="shared" si="348"/>
        <v>2186.889583333334</v>
      </c>
      <c r="M2233" s="2">
        <f t="shared" si="349"/>
        <v>2206.5399999999995</v>
      </c>
      <c r="N2233" s="2">
        <f t="shared" si="344"/>
        <v>2177.6995833333335</v>
      </c>
      <c r="O2233" s="4" t="str">
        <f t="shared" si="345"/>
        <v>卖</v>
      </c>
      <c r="P2233" s="4" t="str">
        <f t="shared" si="341"/>
        <v/>
      </c>
      <c r="Q2233" s="3">
        <f>IF(O2232="买",E2233/E2232-1,0)-IF(P2233=1,计算结果!B$17,0)</f>
        <v>0</v>
      </c>
      <c r="R2233" s="2">
        <f t="shared" si="342"/>
        <v>5.4237002274821791</v>
      </c>
      <c r="S2233" s="3">
        <f>1-R2233/MAX(R$2:R2233)</f>
        <v>0.15788192119648947</v>
      </c>
    </row>
    <row r="2234" spans="1:19" x14ac:dyDescent="0.15">
      <c r="A2234" s="1">
        <v>41718</v>
      </c>
      <c r="B2234">
        <v>2116.19</v>
      </c>
      <c r="C2234">
        <v>2134.79</v>
      </c>
      <c r="D2234">
        <v>2086.5</v>
      </c>
      <c r="E2234" s="2">
        <v>2086.9699999999998</v>
      </c>
      <c r="F2234" s="16">
        <v>58951602176</v>
      </c>
      <c r="G2234" s="3">
        <f t="shared" si="340"/>
        <v>-1.5984006563344311E-2</v>
      </c>
      <c r="H2234" s="3">
        <f>1-E2234/MAX(E$2:E2234)</f>
        <v>0.64490403593547951</v>
      </c>
      <c r="I2234" s="2">
        <f t="shared" si="343"/>
        <v>2115.3233333333333</v>
      </c>
      <c r="J2234" s="2">
        <f t="shared" si="346"/>
        <v>2125.3633333333332</v>
      </c>
      <c r="K2234" s="2">
        <f t="shared" si="347"/>
        <v>2131.5608333333334</v>
      </c>
      <c r="L2234" s="2">
        <f t="shared" si="348"/>
        <v>2178.197916666667</v>
      </c>
      <c r="M2234" s="2">
        <f t="shared" si="349"/>
        <v>2203.3802083333335</v>
      </c>
      <c r="N2234" s="2">
        <f t="shared" si="344"/>
        <v>2171.0463194444451</v>
      </c>
      <c r="O2234" s="4" t="str">
        <f t="shared" si="345"/>
        <v>卖</v>
      </c>
      <c r="P2234" s="4" t="str">
        <f t="shared" si="341"/>
        <v/>
      </c>
      <c r="Q2234" s="3">
        <f>IF(O2233="买",E2234/E2233-1,0)-IF(P2234=1,计算结果!B$17,0)</f>
        <v>0</v>
      </c>
      <c r="R2234" s="2">
        <f t="shared" si="342"/>
        <v>5.4237002274821791</v>
      </c>
      <c r="S2234" s="3">
        <f>1-R2234/MAX(R$2:R2234)</f>
        <v>0.15788192119648947</v>
      </c>
    </row>
    <row r="2235" spans="1:19" x14ac:dyDescent="0.15">
      <c r="A2235" s="1">
        <v>41719</v>
      </c>
      <c r="B2235">
        <v>2079.87</v>
      </c>
      <c r="C2235">
        <v>2163.23</v>
      </c>
      <c r="D2235">
        <v>2077.7600000000002</v>
      </c>
      <c r="E2235" s="2">
        <v>2158.8000000000002</v>
      </c>
      <c r="F2235" s="16">
        <v>83560513536</v>
      </c>
      <c r="G2235" s="3">
        <f t="shared" si="340"/>
        <v>3.4418319381687601E-2</v>
      </c>
      <c r="H2235" s="3">
        <f>1-E2235/MAX(E$2:E2235)</f>
        <v>0.63268222963315868</v>
      </c>
      <c r="I2235" s="2">
        <f t="shared" si="343"/>
        <v>2122.2133333333336</v>
      </c>
      <c r="J2235" s="2">
        <f t="shared" si="346"/>
        <v>2128.4416666666671</v>
      </c>
      <c r="K2235" s="2">
        <f t="shared" si="347"/>
        <v>2131.1291666666666</v>
      </c>
      <c r="L2235" s="2">
        <f t="shared" si="348"/>
        <v>2171.8291666666673</v>
      </c>
      <c r="M2235" s="2">
        <f t="shared" si="349"/>
        <v>2201.7302083333334</v>
      </c>
      <c r="N2235" s="2">
        <f t="shared" si="344"/>
        <v>2168.229513888889</v>
      </c>
      <c r="O2235" s="4" t="str">
        <f t="shared" si="345"/>
        <v>卖</v>
      </c>
      <c r="P2235" s="4" t="str">
        <f t="shared" si="341"/>
        <v/>
      </c>
      <c r="Q2235" s="3">
        <f>IF(O2234="买",E2235/E2234-1,0)-IF(P2235=1,计算结果!B$17,0)</f>
        <v>0</v>
      </c>
      <c r="R2235" s="2">
        <f t="shared" si="342"/>
        <v>5.4237002274821791</v>
      </c>
      <c r="S2235" s="3">
        <f>1-R2235/MAX(R$2:R2235)</f>
        <v>0.15788192119648947</v>
      </c>
    </row>
    <row r="2236" spans="1:19" x14ac:dyDescent="0.15">
      <c r="A2236" s="1">
        <v>41722</v>
      </c>
      <c r="B2236">
        <v>2161.9</v>
      </c>
      <c r="C2236">
        <v>2186.73</v>
      </c>
      <c r="D2236">
        <v>2150.87</v>
      </c>
      <c r="E2236" s="2">
        <v>2176.5500000000002</v>
      </c>
      <c r="F2236" s="16">
        <v>81203912704</v>
      </c>
      <c r="G2236" s="3">
        <f t="shared" si="340"/>
        <v>8.2221604595145159E-3</v>
      </c>
      <c r="H2236" s="3">
        <f>1-E2236/MAX(E$2:E2236)</f>
        <v>0.62966208398557133</v>
      </c>
      <c r="I2236" s="2">
        <f t="shared" si="343"/>
        <v>2140.7733333333335</v>
      </c>
      <c r="J2236" s="2">
        <f t="shared" si="346"/>
        <v>2137.3933333333334</v>
      </c>
      <c r="K2236" s="2">
        <f t="shared" si="347"/>
        <v>2131.3724999999999</v>
      </c>
      <c r="L2236" s="2">
        <f t="shared" si="348"/>
        <v>2167.4170833333342</v>
      </c>
      <c r="M2236" s="2">
        <f t="shared" si="349"/>
        <v>2200.3685416666667</v>
      </c>
      <c r="N2236" s="2">
        <f t="shared" si="344"/>
        <v>2166.3860416666671</v>
      </c>
      <c r="O2236" s="4" t="str">
        <f t="shared" si="345"/>
        <v>买</v>
      </c>
      <c r="P2236" s="4">
        <f t="shared" si="341"/>
        <v>1</v>
      </c>
      <c r="Q2236" s="3">
        <f>IF(O2235="买",E2236/E2235-1,0)-IF(P2236=1,计算结果!B$17,0)</f>
        <v>0</v>
      </c>
      <c r="R2236" s="2">
        <f t="shared" si="342"/>
        <v>5.4237002274821791</v>
      </c>
      <c r="S2236" s="3">
        <f>1-R2236/MAX(R$2:R2236)</f>
        <v>0.15788192119648947</v>
      </c>
    </row>
    <row r="2237" spans="1:19" x14ac:dyDescent="0.15">
      <c r="A2237" s="1">
        <v>41723</v>
      </c>
      <c r="B2237">
        <v>2170.7800000000002</v>
      </c>
      <c r="C2237">
        <v>2191.4899999999998</v>
      </c>
      <c r="D2237">
        <v>2164.67</v>
      </c>
      <c r="E2237" s="2">
        <v>2174.44</v>
      </c>
      <c r="F2237" s="16">
        <v>67548475392</v>
      </c>
      <c r="G2237" s="3">
        <f t="shared" si="340"/>
        <v>-9.6942408858058382E-4</v>
      </c>
      <c r="H2237" s="3">
        <f>1-E2237/MAX(E$2:E2237)</f>
        <v>0.6300210984822705</v>
      </c>
      <c r="I2237" s="2">
        <f t="shared" si="343"/>
        <v>2169.9300000000003</v>
      </c>
      <c r="J2237" s="2">
        <f t="shared" si="346"/>
        <v>2142.6266666666666</v>
      </c>
      <c r="K2237" s="2">
        <f t="shared" si="347"/>
        <v>2131.8791666666666</v>
      </c>
      <c r="L2237" s="2">
        <f t="shared" si="348"/>
        <v>2161.824583333334</v>
      </c>
      <c r="M2237" s="2">
        <f t="shared" si="349"/>
        <v>2199.3731250000001</v>
      </c>
      <c r="N2237" s="2">
        <f t="shared" si="344"/>
        <v>2164.3589583333337</v>
      </c>
      <c r="O2237" s="4" t="str">
        <f t="shared" si="345"/>
        <v>买</v>
      </c>
      <c r="P2237" s="4" t="str">
        <f t="shared" si="341"/>
        <v/>
      </c>
      <c r="Q2237" s="3">
        <f>IF(O2236="买",E2237/E2236-1,0)-IF(P2237=1,计算结果!B$17,0)</f>
        <v>-9.6942408858058382E-4</v>
      </c>
      <c r="R2237" s="2">
        <f t="shared" si="342"/>
        <v>5.418442361832418</v>
      </c>
      <c r="S2237" s="3">
        <f>1-R2237/MAX(R$2:R2237)</f>
        <v>0.15869829074751085</v>
      </c>
    </row>
    <row r="2238" spans="1:19" x14ac:dyDescent="0.15">
      <c r="A2238" s="1">
        <v>41724</v>
      </c>
      <c r="B2238">
        <v>2181.23</v>
      </c>
      <c r="C2238">
        <v>2186.08</v>
      </c>
      <c r="D2238">
        <v>2165.2199999999998</v>
      </c>
      <c r="E2238" s="2">
        <v>2171.0500000000002</v>
      </c>
      <c r="F2238" s="16">
        <v>50116022272</v>
      </c>
      <c r="G2238" s="3">
        <f t="shared" si="340"/>
        <v>-1.559022093044593E-3</v>
      </c>
      <c r="H2238" s="3">
        <f>1-E2238/MAX(E$2:E2238)</f>
        <v>0.63059790376369695</v>
      </c>
      <c r="I2238" s="2">
        <f t="shared" si="343"/>
        <v>2174.0133333333333</v>
      </c>
      <c r="J2238" s="2">
        <f t="shared" si="346"/>
        <v>2148.1133333333332</v>
      </c>
      <c r="K2238" s="2">
        <f t="shared" si="347"/>
        <v>2137.9841666666666</v>
      </c>
      <c r="L2238" s="2">
        <f t="shared" si="348"/>
        <v>2156.9750000000008</v>
      </c>
      <c r="M2238" s="2">
        <f t="shared" si="349"/>
        <v>2198.6689583333336</v>
      </c>
      <c r="N2238" s="2">
        <f t="shared" si="344"/>
        <v>2164.5427083333338</v>
      </c>
      <c r="O2238" s="4" t="str">
        <f t="shared" si="345"/>
        <v>买</v>
      </c>
      <c r="P2238" s="4" t="str">
        <f t="shared" si="341"/>
        <v/>
      </c>
      <c r="Q2238" s="3">
        <f>IF(O2237="买",E2238/E2237-1,0)-IF(P2238=1,计算结果!B$17,0)</f>
        <v>-1.559022093044593E-3</v>
      </c>
      <c r="R2238" s="2">
        <f t="shared" si="342"/>
        <v>5.4099948904804327</v>
      </c>
      <c r="S2238" s="3">
        <f>1-R2238/MAX(R$2:R2238)</f>
        <v>0.16000989869915161</v>
      </c>
    </row>
    <row r="2239" spans="1:19" x14ac:dyDescent="0.15">
      <c r="A2239" s="1">
        <v>41725</v>
      </c>
      <c r="B2239">
        <v>2168.34</v>
      </c>
      <c r="C2239">
        <v>2186.89</v>
      </c>
      <c r="D2239">
        <v>2146.92</v>
      </c>
      <c r="E2239" s="2">
        <v>2155.71</v>
      </c>
      <c r="F2239" s="16">
        <v>62175858688</v>
      </c>
      <c r="G2239" s="3">
        <f t="shared" si="340"/>
        <v>-7.0657055341886155E-3</v>
      </c>
      <c r="H2239" s="3">
        <f>1-E2239/MAX(E$2:E2239)</f>
        <v>0.63320799019941465</v>
      </c>
      <c r="I2239" s="2">
        <f t="shared" si="343"/>
        <v>2167.0666666666666</v>
      </c>
      <c r="J2239" s="2">
        <f t="shared" si="346"/>
        <v>2153.92</v>
      </c>
      <c r="K2239" s="2">
        <f t="shared" si="347"/>
        <v>2141.9049999999997</v>
      </c>
      <c r="L2239" s="2">
        <f t="shared" si="348"/>
        <v>2152.4508333333338</v>
      </c>
      <c r="M2239" s="2">
        <f t="shared" si="349"/>
        <v>2197.8779166666673</v>
      </c>
      <c r="N2239" s="2">
        <f t="shared" si="344"/>
        <v>2164.0779166666666</v>
      </c>
      <c r="O2239" s="4" t="str">
        <f t="shared" si="345"/>
        <v>卖</v>
      </c>
      <c r="P2239" s="4">
        <f t="shared" si="341"/>
        <v>1</v>
      </c>
      <c r="Q2239" s="3">
        <f>IF(O2238="买",E2239/E2238-1,0)-IF(P2239=1,计算结果!B$17,0)</f>
        <v>-7.0657055341886155E-3</v>
      </c>
      <c r="R2239" s="2">
        <f t="shared" si="342"/>
        <v>5.3717694596428327</v>
      </c>
      <c r="S2239" s="3">
        <f>1-R2239/MAX(R$2:R2239)</f>
        <v>0.16594502140657674</v>
      </c>
    </row>
    <row r="2240" spans="1:19" x14ac:dyDescent="0.15">
      <c r="A2240" s="1">
        <v>41726</v>
      </c>
      <c r="B2240">
        <v>2154.5100000000002</v>
      </c>
      <c r="C2240">
        <v>2172.67</v>
      </c>
      <c r="D2240">
        <v>2144.58</v>
      </c>
      <c r="E2240" s="2">
        <v>2151.96</v>
      </c>
      <c r="F2240" s="16">
        <v>60123340800</v>
      </c>
      <c r="G2240" s="3">
        <f t="shared" si="340"/>
        <v>-1.7395660826363679E-3</v>
      </c>
      <c r="H2240" s="3">
        <f>1-E2240/MAX(E$2:E2240)</f>
        <v>0.63384604913904585</v>
      </c>
      <c r="I2240" s="2">
        <f t="shared" si="343"/>
        <v>2159.5733333333333</v>
      </c>
      <c r="J2240" s="2">
        <f t="shared" si="346"/>
        <v>2164.7516666666666</v>
      </c>
      <c r="K2240" s="2">
        <f t="shared" si="347"/>
        <v>2145.0574999999994</v>
      </c>
      <c r="L2240" s="2">
        <f t="shared" si="348"/>
        <v>2149.844583333334</v>
      </c>
      <c r="M2240" s="2">
        <f t="shared" si="349"/>
        <v>2196.6093750000009</v>
      </c>
      <c r="N2240" s="2">
        <f t="shared" si="344"/>
        <v>2163.8371527777781</v>
      </c>
      <c r="O2240" s="4" t="str">
        <f t="shared" si="345"/>
        <v>卖</v>
      </c>
      <c r="P2240" s="4" t="str">
        <f t="shared" si="341"/>
        <v/>
      </c>
      <c r="Q2240" s="3">
        <f>IF(O2239="买",E2240/E2239-1,0)-IF(P2240=1,计算结果!B$17,0)</f>
        <v>0</v>
      </c>
      <c r="R2240" s="2">
        <f t="shared" si="342"/>
        <v>5.3717694596428327</v>
      </c>
      <c r="S2240" s="3">
        <f>1-R2240/MAX(R$2:R2240)</f>
        <v>0.16594502140657674</v>
      </c>
    </row>
    <row r="2241" spans="1:19" x14ac:dyDescent="0.15">
      <c r="A2241" s="1">
        <v>41729</v>
      </c>
      <c r="B2241">
        <v>2156.0500000000002</v>
      </c>
      <c r="C2241">
        <v>2165.25</v>
      </c>
      <c r="D2241">
        <v>2134.42</v>
      </c>
      <c r="E2241" s="2">
        <v>2146.3000000000002</v>
      </c>
      <c r="F2241" s="16">
        <v>48105021440</v>
      </c>
      <c r="G2241" s="3">
        <f t="shared" si="340"/>
        <v>-2.6301604119034483E-3</v>
      </c>
      <c r="H2241" s="3">
        <f>1-E2241/MAX(E$2:E2241)</f>
        <v>0.63480909276526232</v>
      </c>
      <c r="I2241" s="2">
        <f t="shared" si="343"/>
        <v>2151.3233333333333</v>
      </c>
      <c r="J2241" s="2">
        <f t="shared" si="346"/>
        <v>2162.6683333333331</v>
      </c>
      <c r="K2241" s="2">
        <f t="shared" si="347"/>
        <v>2145.5549999999998</v>
      </c>
      <c r="L2241" s="2">
        <f t="shared" si="348"/>
        <v>2149.3608333333341</v>
      </c>
      <c r="M2241" s="2">
        <f t="shared" si="349"/>
        <v>2195.3043750000011</v>
      </c>
      <c r="N2241" s="2">
        <f t="shared" si="344"/>
        <v>2163.406736111112</v>
      </c>
      <c r="O2241" s="4" t="str">
        <f t="shared" si="345"/>
        <v>卖</v>
      </c>
      <c r="P2241" s="4" t="str">
        <f t="shared" si="341"/>
        <v/>
      </c>
      <c r="Q2241" s="3">
        <f>IF(O2240="买",E2241/E2240-1,0)-IF(P2241=1,计算结果!B$17,0)</f>
        <v>0</v>
      </c>
      <c r="R2241" s="2">
        <f t="shared" si="342"/>
        <v>5.3717694596428327</v>
      </c>
      <c r="S2241" s="3">
        <f>1-R2241/MAX(R$2:R2241)</f>
        <v>0.16594502140657674</v>
      </c>
    </row>
    <row r="2242" spans="1:19" x14ac:dyDescent="0.15">
      <c r="A2242" s="1">
        <v>41730</v>
      </c>
      <c r="B2242">
        <v>2143.7199999999998</v>
      </c>
      <c r="C2242">
        <v>2170.1</v>
      </c>
      <c r="D2242">
        <v>2141.15</v>
      </c>
      <c r="E2242" s="2">
        <v>2163.11</v>
      </c>
      <c r="F2242" s="16">
        <v>43659063296</v>
      </c>
      <c r="G2242" s="3">
        <f t="shared" si="340"/>
        <v>7.8320831197875584E-3</v>
      </c>
      <c r="H2242" s="3">
        <f>1-E2242/MAX(E$2:E2242)</f>
        <v>0.63194888722520925</v>
      </c>
      <c r="I2242" s="2">
        <f t="shared" si="343"/>
        <v>2153.7900000000004</v>
      </c>
      <c r="J2242" s="2">
        <f t="shared" si="346"/>
        <v>2160.4283333333333</v>
      </c>
      <c r="K2242" s="2">
        <f t="shared" si="347"/>
        <v>2148.9108333333334</v>
      </c>
      <c r="L2242" s="2">
        <f t="shared" si="348"/>
        <v>2149.3487500000006</v>
      </c>
      <c r="M2242" s="2">
        <f t="shared" si="349"/>
        <v>2194.2891666666678</v>
      </c>
      <c r="N2242" s="2">
        <f t="shared" si="344"/>
        <v>2164.1829166666671</v>
      </c>
      <c r="O2242" s="4" t="str">
        <f t="shared" si="345"/>
        <v>卖</v>
      </c>
      <c r="P2242" s="4" t="str">
        <f t="shared" si="341"/>
        <v/>
      </c>
      <c r="Q2242" s="3">
        <f>IF(O2241="买",E2242/E2241-1,0)-IF(P2242=1,计算结果!B$17,0)</f>
        <v>0</v>
      </c>
      <c r="R2242" s="2">
        <f t="shared" si="342"/>
        <v>5.3717694596428327</v>
      </c>
      <c r="S2242" s="3">
        <f>1-R2242/MAX(R$2:R2242)</f>
        <v>0.16594502140657674</v>
      </c>
    </row>
    <row r="2243" spans="1:19" x14ac:dyDescent="0.15">
      <c r="A2243" s="1">
        <v>41731</v>
      </c>
      <c r="B2243">
        <v>2166.0700000000002</v>
      </c>
      <c r="C2243">
        <v>2182.6799999999998</v>
      </c>
      <c r="D2243">
        <v>2164.0100000000002</v>
      </c>
      <c r="E2243" s="2">
        <v>2180.73</v>
      </c>
      <c r="F2243" s="16">
        <v>56777150464</v>
      </c>
      <c r="G2243" s="3">
        <f t="shared" ref="G2243:G2306" si="350">E2243/E2242-1</f>
        <v>8.1456791379079796E-3</v>
      </c>
      <c r="H2243" s="3">
        <f>1-E2243/MAX(E$2:E2243)</f>
        <v>0.62895086095419583</v>
      </c>
      <c r="I2243" s="2">
        <f t="shared" si="343"/>
        <v>2163.3799999999997</v>
      </c>
      <c r="J2243" s="2">
        <f t="shared" si="346"/>
        <v>2161.4766666666669</v>
      </c>
      <c r="K2243" s="2">
        <f t="shared" si="347"/>
        <v>2152.0516666666667</v>
      </c>
      <c r="L2243" s="2">
        <f t="shared" si="348"/>
        <v>2150.4579166666676</v>
      </c>
      <c r="M2243" s="2">
        <f t="shared" si="349"/>
        <v>2194.335833333334</v>
      </c>
      <c r="N2243" s="2">
        <f t="shared" si="344"/>
        <v>2165.6151388888898</v>
      </c>
      <c r="O2243" s="4" t="str">
        <f t="shared" si="345"/>
        <v>买</v>
      </c>
      <c r="P2243" s="4">
        <f t="shared" si="341"/>
        <v>1</v>
      </c>
      <c r="Q2243" s="3">
        <f>IF(O2242="买",E2243/E2242-1,0)-IF(P2243=1,计算结果!B$17,0)</f>
        <v>0</v>
      </c>
      <c r="R2243" s="2">
        <f t="shared" si="342"/>
        <v>5.3717694596428327</v>
      </c>
      <c r="S2243" s="3">
        <f>1-R2243/MAX(R$2:R2243)</f>
        <v>0.16594502140657674</v>
      </c>
    </row>
    <row r="2244" spans="1:19" x14ac:dyDescent="0.15">
      <c r="A2244" s="1">
        <v>41732</v>
      </c>
      <c r="B2244">
        <v>2188.64</v>
      </c>
      <c r="C2244">
        <v>2196.14</v>
      </c>
      <c r="D2244">
        <v>2160.75</v>
      </c>
      <c r="E2244" s="2">
        <v>2165.0100000000002</v>
      </c>
      <c r="F2244" s="16">
        <v>57708859392</v>
      </c>
      <c r="G2244" s="3">
        <f t="shared" si="350"/>
        <v>-7.2085952868992109E-3</v>
      </c>
      <c r="H2244" s="3">
        <f>1-E2244/MAX(E$2:E2244)</f>
        <v>0.63162560402912948</v>
      </c>
      <c r="I2244" s="2">
        <f t="shared" si="343"/>
        <v>2169.6166666666668</v>
      </c>
      <c r="J2244" s="2">
        <f t="shared" si="346"/>
        <v>2160.4699999999998</v>
      </c>
      <c r="K2244" s="2">
        <f t="shared" si="347"/>
        <v>2154.2916666666665</v>
      </c>
      <c r="L2244" s="2">
        <f t="shared" si="348"/>
        <v>2149.8762500000007</v>
      </c>
      <c r="M2244" s="2">
        <f t="shared" si="349"/>
        <v>2194.3154166666673</v>
      </c>
      <c r="N2244" s="2">
        <f t="shared" si="344"/>
        <v>2166.1611111111115</v>
      </c>
      <c r="O2244" s="4" t="str">
        <f t="shared" si="345"/>
        <v>卖</v>
      </c>
      <c r="P2244" s="4">
        <f t="shared" ref="P2244:P2307" si="351">IF(O2243&lt;&gt;O2244,1,"")</f>
        <v>1</v>
      </c>
      <c r="Q2244" s="3">
        <f>IF(O2243="买",E2244/E2243-1,0)-IF(P2244=1,计算结果!B$17,0)</f>
        <v>-7.2085952868992109E-3</v>
      </c>
      <c r="R2244" s="2">
        <f t="shared" ref="R2244:R2307" si="352">IFERROR(R2243*(1+Q2244),R2243)</f>
        <v>5.3330465476337423</v>
      </c>
      <c r="S2244" s="3">
        <f>1-R2244/MAX(R$2:R2244)</f>
        <v>0.17195738619428003</v>
      </c>
    </row>
    <row r="2245" spans="1:19" x14ac:dyDescent="0.15">
      <c r="A2245" s="1">
        <v>41733</v>
      </c>
      <c r="B2245">
        <v>2157.98</v>
      </c>
      <c r="C2245">
        <v>2186.15</v>
      </c>
      <c r="D2245">
        <v>2155.2800000000002</v>
      </c>
      <c r="E2245" s="2">
        <v>2185.4699999999998</v>
      </c>
      <c r="F2245" s="16">
        <v>43912626176</v>
      </c>
      <c r="G2245" s="3">
        <f t="shared" si="350"/>
        <v>9.4503027699639475E-3</v>
      </c>
      <c r="H2245" s="3">
        <f>1-E2245/MAX(E$2:E2245)</f>
        <v>0.62814435445450223</v>
      </c>
      <c r="I2245" s="2">
        <f t="shared" ref="I2245:I2308" si="353">AVERAGE(E2243:E2245)</f>
        <v>2177.0699999999997</v>
      </c>
      <c r="J2245" s="2">
        <f t="shared" si="346"/>
        <v>2165.4299999999998</v>
      </c>
      <c r="K2245" s="2">
        <f t="shared" si="347"/>
        <v>2159.6749999999997</v>
      </c>
      <c r="L2245" s="2">
        <f t="shared" si="348"/>
        <v>2149.6720833333338</v>
      </c>
      <c r="M2245" s="2">
        <f t="shared" si="349"/>
        <v>2194.275000000001</v>
      </c>
      <c r="N2245" s="2">
        <f t="shared" ref="N2245:N2308" si="354">IFERROR(AVERAGE(K2245:M2245),"")</f>
        <v>2167.8740277777783</v>
      </c>
      <c r="O2245" s="4" t="str">
        <f t="shared" ref="O2245:O2308" si="355">IF(E2245&gt;N2245,"买","卖")</f>
        <v>买</v>
      </c>
      <c r="P2245" s="4">
        <f t="shared" si="351"/>
        <v>1</v>
      </c>
      <c r="Q2245" s="3">
        <f>IF(O2244="买",E2245/E2244-1,0)-IF(P2245=1,计算结果!B$17,0)</f>
        <v>0</v>
      </c>
      <c r="R2245" s="2">
        <f t="shared" si="352"/>
        <v>5.3330465476337423</v>
      </c>
      <c r="S2245" s="3">
        <f>1-R2245/MAX(R$2:R2245)</f>
        <v>0.17195738619428003</v>
      </c>
    </row>
    <row r="2246" spans="1:19" x14ac:dyDescent="0.15">
      <c r="A2246" s="1">
        <v>41737</v>
      </c>
      <c r="B2246">
        <v>2179.92</v>
      </c>
      <c r="C2246">
        <v>2243.9699999999998</v>
      </c>
      <c r="D2246">
        <v>2178.9</v>
      </c>
      <c r="E2246" s="2">
        <v>2237.3200000000002</v>
      </c>
      <c r="F2246" s="16">
        <v>85692891136</v>
      </c>
      <c r="G2246" s="3">
        <f t="shared" si="350"/>
        <v>2.3724873825767601E-2</v>
      </c>
      <c r="H2246" s="3">
        <f>1-E2246/MAX(E$2:E2246)</f>
        <v>0.6193221261825359</v>
      </c>
      <c r="I2246" s="2">
        <f t="shared" si="353"/>
        <v>2195.9333333333329</v>
      </c>
      <c r="J2246" s="2">
        <f t="shared" si="346"/>
        <v>2179.6566666666663</v>
      </c>
      <c r="K2246" s="2">
        <f t="shared" si="347"/>
        <v>2172.2041666666664</v>
      </c>
      <c r="L2246" s="2">
        <f t="shared" si="348"/>
        <v>2151.8825000000002</v>
      </c>
      <c r="M2246" s="2">
        <f t="shared" si="349"/>
        <v>2194.1400000000008</v>
      </c>
      <c r="N2246" s="2">
        <f t="shared" si="354"/>
        <v>2172.7422222222226</v>
      </c>
      <c r="O2246" s="4" t="str">
        <f t="shared" si="355"/>
        <v>买</v>
      </c>
      <c r="P2246" s="4" t="str">
        <f t="shared" si="351"/>
        <v/>
      </c>
      <c r="Q2246" s="3">
        <f>IF(O2245="买",E2246/E2245-1,0)-IF(P2246=1,计算结果!B$17,0)</f>
        <v>2.3724873825767601E-2</v>
      </c>
      <c r="R2246" s="2">
        <f t="shared" si="352"/>
        <v>5.459572404083298</v>
      </c>
      <c r="S2246" s="3">
        <f>1-R2246/MAX(R$2:R2246)</f>
        <v>0.1523121796593806</v>
      </c>
    </row>
    <row r="2247" spans="1:19" x14ac:dyDescent="0.15">
      <c r="A2247" s="1">
        <v>41738</v>
      </c>
      <c r="B2247">
        <v>2239.79</v>
      </c>
      <c r="C2247">
        <v>2246.79</v>
      </c>
      <c r="D2247">
        <v>2228.9899999999998</v>
      </c>
      <c r="E2247" s="2">
        <v>2238.62</v>
      </c>
      <c r="F2247" s="16">
        <v>61178630144</v>
      </c>
      <c r="G2247" s="3">
        <f t="shared" si="350"/>
        <v>5.8105233046679139E-4</v>
      </c>
      <c r="H2247" s="3">
        <f>1-E2247/MAX(E$2:E2247)</f>
        <v>0.61910093241679709</v>
      </c>
      <c r="I2247" s="2">
        <f t="shared" si="353"/>
        <v>2220.4699999999998</v>
      </c>
      <c r="J2247" s="2">
        <f t="shared" si="346"/>
        <v>2195.0433333333331</v>
      </c>
      <c r="K2247" s="2">
        <f t="shared" si="347"/>
        <v>2178.8558333333335</v>
      </c>
      <c r="L2247" s="2">
        <f t="shared" si="348"/>
        <v>2154.9925000000003</v>
      </c>
      <c r="M2247" s="2">
        <f t="shared" si="349"/>
        <v>2194.2802083333336</v>
      </c>
      <c r="N2247" s="2">
        <f t="shared" si="354"/>
        <v>2176.0428472222225</v>
      </c>
      <c r="O2247" s="4" t="str">
        <f t="shared" si="355"/>
        <v>买</v>
      </c>
      <c r="P2247" s="4" t="str">
        <f t="shared" si="351"/>
        <v/>
      </c>
      <c r="Q2247" s="3">
        <f>IF(O2246="买",E2247/E2246-1,0)-IF(P2247=1,计算结果!B$17,0)</f>
        <v>5.8105233046679139E-4</v>
      </c>
      <c r="R2247" s="2">
        <f t="shared" si="352"/>
        <v>5.4627447013520429</v>
      </c>
      <c r="S2247" s="3">
        <f>1-R2247/MAX(R$2:R2247)</f>
        <v>0.15181962867586329</v>
      </c>
    </row>
    <row r="2248" spans="1:19" x14ac:dyDescent="0.15">
      <c r="A2248" s="1">
        <v>41739</v>
      </c>
      <c r="B2248">
        <v>2241.4499999999998</v>
      </c>
      <c r="C2248">
        <v>2290.7399999999998</v>
      </c>
      <c r="D2248">
        <v>2229.5100000000002</v>
      </c>
      <c r="E2248" s="2">
        <v>2273.7600000000002</v>
      </c>
      <c r="F2248" s="16">
        <v>101616812032</v>
      </c>
      <c r="G2248" s="3">
        <f t="shared" si="350"/>
        <v>1.5697170578302888E-2</v>
      </c>
      <c r="H2248" s="3">
        <f>1-E2248/MAX(E$2:E2248)</f>
        <v>0.61312189477982715</v>
      </c>
      <c r="I2248" s="2">
        <f t="shared" si="353"/>
        <v>2249.9</v>
      </c>
      <c r="J2248" s="2">
        <f t="shared" ref="J2248:J2311" si="356">AVERAGE(E2243:E2248)</f>
        <v>2213.4849999999997</v>
      </c>
      <c r="K2248" s="2">
        <f t="shared" si="347"/>
        <v>2186.9566666666665</v>
      </c>
      <c r="L2248" s="2">
        <f t="shared" si="348"/>
        <v>2159.1645833333337</v>
      </c>
      <c r="M2248" s="2">
        <f t="shared" si="349"/>
        <v>2194.8652083333341</v>
      </c>
      <c r="N2248" s="2">
        <f t="shared" si="354"/>
        <v>2180.3288194444449</v>
      </c>
      <c r="O2248" s="4" t="str">
        <f t="shared" si="355"/>
        <v>买</v>
      </c>
      <c r="P2248" s="4" t="str">
        <f t="shared" si="351"/>
        <v/>
      </c>
      <c r="Q2248" s="3">
        <f>IF(O2247="买",E2248/E2247-1,0)-IF(P2248=1,计算结果!B$17,0)</f>
        <v>1.5697170578302888E-2</v>
      </c>
      <c r="R2248" s="2">
        <f t="shared" si="352"/>
        <v>5.548494336754886</v>
      </c>
      <c r="S2248" s="3">
        <f>1-R2248/MAX(R$2:R2248)</f>
        <v>0.13850559670602014</v>
      </c>
    </row>
    <row r="2249" spans="1:19" x14ac:dyDescent="0.15">
      <c r="A2249" s="1">
        <v>41740</v>
      </c>
      <c r="B2249">
        <v>2269.56</v>
      </c>
      <c r="C2249">
        <v>2281.1</v>
      </c>
      <c r="D2249">
        <v>2261.13</v>
      </c>
      <c r="E2249" s="2">
        <v>2270.67</v>
      </c>
      <c r="F2249" s="16">
        <v>86154854400</v>
      </c>
      <c r="G2249" s="3">
        <f t="shared" si="350"/>
        <v>-1.3589824783618587E-3</v>
      </c>
      <c r="H2249" s="3">
        <f>1-E2249/MAX(E$2:E2249)</f>
        <v>0.61364765534608312</v>
      </c>
      <c r="I2249" s="2">
        <f t="shared" si="353"/>
        <v>2261.0166666666669</v>
      </c>
      <c r="J2249" s="2">
        <f t="shared" si="356"/>
        <v>2228.4749999999999</v>
      </c>
      <c r="K2249" s="2">
        <f t="shared" si="347"/>
        <v>2194.9758333333334</v>
      </c>
      <c r="L2249" s="2">
        <f t="shared" si="348"/>
        <v>2163.4275000000002</v>
      </c>
      <c r="M2249" s="2">
        <f t="shared" si="349"/>
        <v>2196.0058333333336</v>
      </c>
      <c r="N2249" s="2">
        <f t="shared" si="354"/>
        <v>2184.8030555555556</v>
      </c>
      <c r="O2249" s="4" t="str">
        <f t="shared" si="355"/>
        <v>买</v>
      </c>
      <c r="P2249" s="4" t="str">
        <f t="shared" si="351"/>
        <v/>
      </c>
      <c r="Q2249" s="3">
        <f>IF(O2248="买",E2249/E2248-1,0)-IF(P2249=1,计算结果!B$17,0)</f>
        <v>-1.3589824783618587E-3</v>
      </c>
      <c r="R2249" s="2">
        <f t="shared" si="352"/>
        <v>5.5409540301699458</v>
      </c>
      <c r="S2249" s="3">
        <f>1-R2249/MAX(R$2:R2249)</f>
        <v>0.13967635250530352</v>
      </c>
    </row>
    <row r="2250" spans="1:19" x14ac:dyDescent="0.15">
      <c r="A2250" s="1">
        <v>41743</v>
      </c>
      <c r="B2250">
        <v>2267.94</v>
      </c>
      <c r="C2250">
        <v>2275.83</v>
      </c>
      <c r="D2250">
        <v>2255.46</v>
      </c>
      <c r="E2250" s="2">
        <v>2268.61</v>
      </c>
      <c r="F2250" s="16">
        <v>60254150656</v>
      </c>
      <c r="G2250" s="3">
        <f t="shared" si="350"/>
        <v>-9.072212166453264E-4</v>
      </c>
      <c r="H2250" s="3">
        <f>1-E2250/MAX(E$2:E2250)</f>
        <v>0.61399816239025384</v>
      </c>
      <c r="I2250" s="2">
        <f t="shared" si="353"/>
        <v>2271.0133333333338</v>
      </c>
      <c r="J2250" s="2">
        <f t="shared" si="356"/>
        <v>2245.7416666666668</v>
      </c>
      <c r="K2250" s="2">
        <f t="shared" si="347"/>
        <v>2203.1058333333331</v>
      </c>
      <c r="L2250" s="2">
        <f t="shared" si="348"/>
        <v>2170.5450000000001</v>
      </c>
      <c r="M2250" s="2">
        <f t="shared" si="349"/>
        <v>2197.0214583333336</v>
      </c>
      <c r="N2250" s="2">
        <f t="shared" si="354"/>
        <v>2190.2240972222221</v>
      </c>
      <c r="O2250" s="4" t="str">
        <f t="shared" si="355"/>
        <v>买</v>
      </c>
      <c r="P2250" s="4" t="str">
        <f t="shared" si="351"/>
        <v/>
      </c>
      <c r="Q2250" s="3">
        <f>IF(O2249="买",E2250/E2249-1,0)-IF(P2250=1,计算结果!B$17,0)</f>
        <v>-9.072212166453264E-4</v>
      </c>
      <c r="R2250" s="2">
        <f t="shared" si="352"/>
        <v>5.535927159113319</v>
      </c>
      <c r="S2250" s="3">
        <f>1-R2250/MAX(R$2:R2250)</f>
        <v>0.14045685637149241</v>
      </c>
    </row>
    <row r="2251" spans="1:19" x14ac:dyDescent="0.15">
      <c r="A2251" s="1">
        <v>41744</v>
      </c>
      <c r="B2251">
        <v>2261.41</v>
      </c>
      <c r="C2251">
        <v>2261.4699999999998</v>
      </c>
      <c r="D2251">
        <v>2225.6799999999998</v>
      </c>
      <c r="E2251" s="2">
        <v>2229.46</v>
      </c>
      <c r="F2251" s="16">
        <v>62599114752</v>
      </c>
      <c r="G2251" s="3">
        <f t="shared" si="350"/>
        <v>-1.7257263258118494E-2</v>
      </c>
      <c r="H2251" s="3">
        <f>1-E2251/MAX(E$2:E2251)</f>
        <v>0.62065949772000273</v>
      </c>
      <c r="I2251" s="2">
        <f t="shared" si="353"/>
        <v>2256.2466666666669</v>
      </c>
      <c r="J2251" s="2">
        <f t="shared" si="356"/>
        <v>2253.0733333333337</v>
      </c>
      <c r="K2251" s="2">
        <f t="shared" si="347"/>
        <v>2209.2516666666666</v>
      </c>
      <c r="L2251" s="2">
        <f t="shared" si="348"/>
        <v>2175.5783333333334</v>
      </c>
      <c r="M2251" s="2">
        <f t="shared" si="349"/>
        <v>2197.0564583333339</v>
      </c>
      <c r="N2251" s="2">
        <f t="shared" si="354"/>
        <v>2193.9621527777781</v>
      </c>
      <c r="O2251" s="4" t="str">
        <f t="shared" si="355"/>
        <v>买</v>
      </c>
      <c r="P2251" s="4" t="str">
        <f t="shared" si="351"/>
        <v/>
      </c>
      <c r="Q2251" s="3">
        <f>IF(O2250="买",E2251/E2250-1,0)-IF(P2251=1,计算结果!B$17,0)</f>
        <v>-1.7257263258118494E-2</v>
      </c>
      <c r="R2251" s="2">
        <f t="shared" si="352"/>
        <v>5.4403922067507322</v>
      </c>
      <c r="S2251" s="3">
        <f>1-R2251/MAX(R$2:R2251)</f>
        <v>0.15529021868280035</v>
      </c>
    </row>
    <row r="2252" spans="1:19" x14ac:dyDescent="0.15">
      <c r="A2252" s="1">
        <v>41745</v>
      </c>
      <c r="B2252">
        <v>2223.4699999999998</v>
      </c>
      <c r="C2252">
        <v>2245.31</v>
      </c>
      <c r="D2252">
        <v>2221.15</v>
      </c>
      <c r="E2252" s="2">
        <v>2232.5300000000002</v>
      </c>
      <c r="F2252" s="16">
        <v>47770218496</v>
      </c>
      <c r="G2252" s="3">
        <f t="shared" si="350"/>
        <v>1.3770150619434318E-3</v>
      </c>
      <c r="H2252" s="3">
        <f>1-E2252/MAX(E$2:E2252)</f>
        <v>0.62013714013475796</v>
      </c>
      <c r="I2252" s="2">
        <f t="shared" si="353"/>
        <v>2243.5333333333333</v>
      </c>
      <c r="J2252" s="2">
        <f t="shared" si="356"/>
        <v>2252.2750000000001</v>
      </c>
      <c r="K2252" s="2">
        <f t="shared" si="347"/>
        <v>2215.9658333333332</v>
      </c>
      <c r="L2252" s="2">
        <f t="shared" si="348"/>
        <v>2180.5116666666668</v>
      </c>
      <c r="M2252" s="2">
        <f t="shared" si="349"/>
        <v>2197.6831250000005</v>
      </c>
      <c r="N2252" s="2">
        <f t="shared" si="354"/>
        <v>2198.0535416666667</v>
      </c>
      <c r="O2252" s="4" t="str">
        <f t="shared" si="355"/>
        <v>买</v>
      </c>
      <c r="P2252" s="4" t="str">
        <f t="shared" si="351"/>
        <v/>
      </c>
      <c r="Q2252" s="3">
        <f>IF(O2251="买",E2252/E2251-1,0)-IF(P2252=1,计算结果!B$17,0)</f>
        <v>1.3770150619434318E-3</v>
      </c>
      <c r="R2252" s="2">
        <f t="shared" si="352"/>
        <v>5.4478837087623075</v>
      </c>
      <c r="S2252" s="3">
        <f>1-R2252/MAX(R$2:R2252)</f>
        <v>0.15412704059095561</v>
      </c>
    </row>
    <row r="2253" spans="1:19" x14ac:dyDescent="0.15">
      <c r="A2253" s="1">
        <v>41746</v>
      </c>
      <c r="B2253">
        <v>2238.7800000000002</v>
      </c>
      <c r="C2253">
        <v>2241.62</v>
      </c>
      <c r="D2253">
        <v>2221.9499999999998</v>
      </c>
      <c r="E2253" s="2">
        <v>2224.8000000000002</v>
      </c>
      <c r="F2253" s="16">
        <v>45096435712</v>
      </c>
      <c r="G2253" s="3">
        <f t="shared" si="350"/>
        <v>-3.4624394744975362E-3</v>
      </c>
      <c r="H2253" s="3">
        <f>1-E2253/MAX(E$2:E2253)</f>
        <v>0.62145239229565097</v>
      </c>
      <c r="I2253" s="2">
        <f t="shared" si="353"/>
        <v>2228.9299999999998</v>
      </c>
      <c r="J2253" s="2">
        <f t="shared" si="356"/>
        <v>2249.9716666666668</v>
      </c>
      <c r="K2253" s="2">
        <f t="shared" si="347"/>
        <v>2222.5074999999997</v>
      </c>
      <c r="L2253" s="2">
        <f t="shared" si="348"/>
        <v>2184.03125</v>
      </c>
      <c r="M2253" s="2">
        <f t="shared" si="349"/>
        <v>2197.9397916666671</v>
      </c>
      <c r="N2253" s="2">
        <f t="shared" si="354"/>
        <v>2201.4928472222223</v>
      </c>
      <c r="O2253" s="4" t="str">
        <f t="shared" si="355"/>
        <v>买</v>
      </c>
      <c r="P2253" s="4" t="str">
        <f t="shared" si="351"/>
        <v/>
      </c>
      <c r="Q2253" s="3">
        <f>IF(O2252="买",E2253/E2252-1,0)-IF(P2253=1,计算结果!B$17,0)</f>
        <v>-3.4624394744975362E-3</v>
      </c>
      <c r="R2253" s="2">
        <f t="shared" si="352"/>
        <v>5.4290207411566165</v>
      </c>
      <c r="S2253" s="3">
        <f>1-R2253/MAX(R$2:R2253)</f>
        <v>0.15705582451602362</v>
      </c>
    </row>
    <row r="2254" spans="1:19" x14ac:dyDescent="0.15">
      <c r="A2254" s="1">
        <v>41747</v>
      </c>
      <c r="B2254">
        <v>2215.88</v>
      </c>
      <c r="C2254">
        <v>2228.77</v>
      </c>
      <c r="D2254">
        <v>2203.0500000000002</v>
      </c>
      <c r="E2254" s="2">
        <v>2224.48</v>
      </c>
      <c r="F2254" s="16">
        <v>45709615104</v>
      </c>
      <c r="G2254" s="3">
        <f t="shared" si="350"/>
        <v>-1.4383315354193904E-4</v>
      </c>
      <c r="H2254" s="3">
        <f>1-E2254/MAX(E$2:E2254)</f>
        <v>0.62150683999183287</v>
      </c>
      <c r="I2254" s="2">
        <f t="shared" si="353"/>
        <v>2227.27</v>
      </c>
      <c r="J2254" s="2">
        <f t="shared" si="356"/>
        <v>2241.7583333333332</v>
      </c>
      <c r="K2254" s="2">
        <f t="shared" ref="K2254:K2317" si="357">AVERAGE(E2243:E2254)</f>
        <v>2227.6216666666664</v>
      </c>
      <c r="L2254" s="2">
        <f t="shared" si="348"/>
        <v>2188.2662500000001</v>
      </c>
      <c r="M2254" s="2">
        <f t="shared" si="349"/>
        <v>2197.0429166666668</v>
      </c>
      <c r="N2254" s="2">
        <f t="shared" si="354"/>
        <v>2204.3102777777781</v>
      </c>
      <c r="O2254" s="4" t="str">
        <f t="shared" si="355"/>
        <v>买</v>
      </c>
      <c r="P2254" s="4" t="str">
        <f t="shared" si="351"/>
        <v/>
      </c>
      <c r="Q2254" s="3">
        <f>IF(O2253="买",E2254/E2253-1,0)-IF(P2254=1,计算结果!B$17,0)</f>
        <v>-1.4383315354193904E-4</v>
      </c>
      <c r="R2254" s="2">
        <f t="shared" si="352"/>
        <v>5.4282398679827715</v>
      </c>
      <c r="S2254" s="3">
        <f>1-R2254/MAX(R$2:R2254)</f>
        <v>0.15717706783504326</v>
      </c>
    </row>
    <row r="2255" spans="1:19" x14ac:dyDescent="0.15">
      <c r="A2255" s="1">
        <v>41750</v>
      </c>
      <c r="B2255">
        <v>2209.94</v>
      </c>
      <c r="C2255">
        <v>2231.71</v>
      </c>
      <c r="D2255">
        <v>2186.7600000000002</v>
      </c>
      <c r="E2255" s="2">
        <v>2187.25</v>
      </c>
      <c r="F2255" s="16">
        <v>51856113664</v>
      </c>
      <c r="G2255" s="3">
        <f t="shared" si="350"/>
        <v>-1.6736495720348188E-2</v>
      </c>
      <c r="H2255" s="3">
        <f>1-E2255/MAX(E$2:E2255)</f>
        <v>0.62784148914449056</v>
      </c>
      <c r="I2255" s="2">
        <f t="shared" si="353"/>
        <v>2212.1766666666667</v>
      </c>
      <c r="J2255" s="2">
        <f t="shared" si="356"/>
        <v>2227.855</v>
      </c>
      <c r="K2255" s="2">
        <f t="shared" si="357"/>
        <v>2228.1649999999995</v>
      </c>
      <c r="L2255" s="2">
        <f t="shared" si="348"/>
        <v>2190.1083333333336</v>
      </c>
      <c r="M2255" s="2">
        <f t="shared" si="349"/>
        <v>2194.994791666667</v>
      </c>
      <c r="N2255" s="2">
        <f t="shared" si="354"/>
        <v>2204.422708333333</v>
      </c>
      <c r="O2255" s="4" t="str">
        <f t="shared" si="355"/>
        <v>卖</v>
      </c>
      <c r="P2255" s="4">
        <f t="shared" si="351"/>
        <v>1</v>
      </c>
      <c r="Q2255" s="3">
        <f>IF(O2254="买",E2255/E2254-1,0)-IF(P2255=1,计算结果!B$17,0)</f>
        <v>-1.6736495720348188E-2</v>
      </c>
      <c r="R2255" s="2">
        <f t="shared" si="352"/>
        <v>5.3373901546632547</v>
      </c>
      <c r="S2255" s="3">
        <f>1-R2255/MAX(R$2:R2255)</f>
        <v>0.17128297023223338</v>
      </c>
    </row>
    <row r="2256" spans="1:19" x14ac:dyDescent="0.15">
      <c r="A2256" s="1">
        <v>41751</v>
      </c>
      <c r="B2256">
        <v>2184.02</v>
      </c>
      <c r="C2256">
        <v>2196.85</v>
      </c>
      <c r="D2256">
        <v>2165.0700000000002</v>
      </c>
      <c r="E2256" s="2">
        <v>2196.8000000000002</v>
      </c>
      <c r="F2256" s="16">
        <v>52351991808</v>
      </c>
      <c r="G2256" s="3">
        <f t="shared" si="350"/>
        <v>4.3662132815178722E-3</v>
      </c>
      <c r="H2256" s="3">
        <f>1-E2256/MAX(E$2:E2256)</f>
        <v>0.62621656571156326</v>
      </c>
      <c r="I2256" s="2">
        <f t="shared" si="353"/>
        <v>2202.8433333333332</v>
      </c>
      <c r="J2256" s="2">
        <f t="shared" si="356"/>
        <v>2215.8866666666668</v>
      </c>
      <c r="K2256" s="2">
        <f t="shared" si="357"/>
        <v>2230.8141666666666</v>
      </c>
      <c r="L2256" s="2">
        <f t="shared" si="348"/>
        <v>2192.552916666667</v>
      </c>
      <c r="M2256" s="2">
        <f t="shared" si="349"/>
        <v>2193.0270833333338</v>
      </c>
      <c r="N2256" s="2">
        <f t="shared" si="354"/>
        <v>2205.4647222222225</v>
      </c>
      <c r="O2256" s="4" t="str">
        <f t="shared" si="355"/>
        <v>卖</v>
      </c>
      <c r="P2256" s="4" t="str">
        <f t="shared" si="351"/>
        <v/>
      </c>
      <c r="Q2256" s="3">
        <f>IF(O2255="买",E2256/E2255-1,0)-IF(P2256=1,计算结果!B$17,0)</f>
        <v>0</v>
      </c>
      <c r="R2256" s="2">
        <f t="shared" si="352"/>
        <v>5.3373901546632547</v>
      </c>
      <c r="S2256" s="3">
        <f>1-R2256/MAX(R$2:R2256)</f>
        <v>0.17128297023223338</v>
      </c>
    </row>
    <row r="2257" spans="1:19" x14ac:dyDescent="0.15">
      <c r="A2257" s="1">
        <v>41752</v>
      </c>
      <c r="B2257">
        <v>2191.23</v>
      </c>
      <c r="C2257">
        <v>2205.59</v>
      </c>
      <c r="D2257">
        <v>2187.39</v>
      </c>
      <c r="E2257" s="2">
        <v>2194.67</v>
      </c>
      <c r="F2257" s="16">
        <v>45191151616</v>
      </c>
      <c r="G2257" s="3">
        <f t="shared" si="350"/>
        <v>-9.6959213401315303E-4</v>
      </c>
      <c r="H2257" s="3">
        <f>1-E2257/MAX(E$2:E2257)</f>
        <v>0.62657898318927385</v>
      </c>
      <c r="I2257" s="2">
        <f t="shared" si="353"/>
        <v>2192.9066666666668</v>
      </c>
      <c r="J2257" s="2">
        <f t="shared" si="356"/>
        <v>2210.0883333333336</v>
      </c>
      <c r="K2257" s="2">
        <f t="shared" si="357"/>
        <v>2231.5808333333334</v>
      </c>
      <c r="L2257" s="2">
        <f t="shared" si="348"/>
        <v>2195.6279166666668</v>
      </c>
      <c r="M2257" s="2">
        <f t="shared" si="349"/>
        <v>2191.2587500000004</v>
      </c>
      <c r="N2257" s="2">
        <f t="shared" si="354"/>
        <v>2206.1558333333337</v>
      </c>
      <c r="O2257" s="4" t="str">
        <f t="shared" si="355"/>
        <v>卖</v>
      </c>
      <c r="P2257" s="4" t="str">
        <f t="shared" si="351"/>
        <v/>
      </c>
      <c r="Q2257" s="3">
        <f>IF(O2256="买",E2257/E2256-1,0)-IF(P2257=1,计算结果!B$17,0)</f>
        <v>0</v>
      </c>
      <c r="R2257" s="2">
        <f t="shared" si="352"/>
        <v>5.3373901546632547</v>
      </c>
      <c r="S2257" s="3">
        <f>1-R2257/MAX(R$2:R2257)</f>
        <v>0.17128297023223338</v>
      </c>
    </row>
    <row r="2258" spans="1:19" x14ac:dyDescent="0.15">
      <c r="A2258" s="1">
        <v>41753</v>
      </c>
      <c r="B2258">
        <v>2192.77</v>
      </c>
      <c r="C2258">
        <v>2209.4499999999998</v>
      </c>
      <c r="D2258">
        <v>2186.7600000000002</v>
      </c>
      <c r="E2258" s="2">
        <v>2190.4699999999998</v>
      </c>
      <c r="F2258" s="16">
        <v>41927012352</v>
      </c>
      <c r="G2258" s="3">
        <f t="shared" si="350"/>
        <v>-1.9137273485309025E-3</v>
      </c>
      <c r="H2258" s="3">
        <f>1-E2258/MAX(E$2:E2258)</f>
        <v>0.62729360920166066</v>
      </c>
      <c r="I2258" s="2">
        <f t="shared" si="353"/>
        <v>2193.98</v>
      </c>
      <c r="J2258" s="2">
        <f t="shared" si="356"/>
        <v>2203.0783333333334</v>
      </c>
      <c r="K2258" s="2">
        <f t="shared" si="357"/>
        <v>2227.6766666666667</v>
      </c>
      <c r="L2258" s="2">
        <f t="shared" si="348"/>
        <v>2199.9404166666668</v>
      </c>
      <c r="M2258" s="2">
        <f t="shared" si="349"/>
        <v>2189.0691666666667</v>
      </c>
      <c r="N2258" s="2">
        <f t="shared" si="354"/>
        <v>2205.5620833333337</v>
      </c>
      <c r="O2258" s="4" t="str">
        <f t="shared" si="355"/>
        <v>卖</v>
      </c>
      <c r="P2258" s="4" t="str">
        <f t="shared" si="351"/>
        <v/>
      </c>
      <c r="Q2258" s="3">
        <f>IF(O2257="买",E2258/E2257-1,0)-IF(P2258=1,计算结果!B$17,0)</f>
        <v>0</v>
      </c>
      <c r="R2258" s="2">
        <f t="shared" si="352"/>
        <v>5.3373901546632547</v>
      </c>
      <c r="S2258" s="3">
        <f>1-R2258/MAX(R$2:R2258)</f>
        <v>0.17128297023223338</v>
      </c>
    </row>
    <row r="2259" spans="1:19" x14ac:dyDescent="0.15">
      <c r="A2259" s="1">
        <v>41754</v>
      </c>
      <c r="B2259">
        <v>2195.81</v>
      </c>
      <c r="C2259">
        <v>2201.71</v>
      </c>
      <c r="D2259">
        <v>2167.64</v>
      </c>
      <c r="E2259" s="2">
        <v>2167.83</v>
      </c>
      <c r="F2259" s="16">
        <v>52092022784</v>
      </c>
      <c r="G2259" s="3">
        <f t="shared" si="350"/>
        <v>-1.0335681383447315E-2</v>
      </c>
      <c r="H2259" s="3">
        <f>1-E2259/MAX(E$2:E2259)</f>
        <v>0.63114578370652685</v>
      </c>
      <c r="I2259" s="2">
        <f t="shared" si="353"/>
        <v>2184.3233333333333</v>
      </c>
      <c r="J2259" s="2">
        <f t="shared" si="356"/>
        <v>2193.5833333333335</v>
      </c>
      <c r="K2259" s="2">
        <f t="shared" si="357"/>
        <v>2221.7775000000001</v>
      </c>
      <c r="L2259" s="2">
        <f t="shared" si="348"/>
        <v>2200.3166666666671</v>
      </c>
      <c r="M2259" s="2">
        <f t="shared" si="349"/>
        <v>2186.072916666667</v>
      </c>
      <c r="N2259" s="2">
        <f t="shared" si="354"/>
        <v>2202.7223611111117</v>
      </c>
      <c r="O2259" s="4" t="str">
        <f t="shared" si="355"/>
        <v>卖</v>
      </c>
      <c r="P2259" s="4" t="str">
        <f t="shared" si="351"/>
        <v/>
      </c>
      <c r="Q2259" s="3">
        <f>IF(O2258="买",E2259/E2258-1,0)-IF(P2259=1,计算结果!B$17,0)</f>
        <v>0</v>
      </c>
      <c r="R2259" s="2">
        <f t="shared" si="352"/>
        <v>5.3373901546632547</v>
      </c>
      <c r="S2259" s="3">
        <f>1-R2259/MAX(R$2:R2259)</f>
        <v>0.17128297023223338</v>
      </c>
    </row>
    <row r="2260" spans="1:19" x14ac:dyDescent="0.15">
      <c r="A2260" s="1">
        <v>41757</v>
      </c>
      <c r="B2260">
        <v>2165.77</v>
      </c>
      <c r="C2260">
        <v>2171.39</v>
      </c>
      <c r="D2260">
        <v>2132.69</v>
      </c>
      <c r="E2260" s="2">
        <v>2134.9699999999998</v>
      </c>
      <c r="F2260" s="16">
        <v>49998811136</v>
      </c>
      <c r="G2260" s="3">
        <f t="shared" si="350"/>
        <v>-1.5158015158015181E-2</v>
      </c>
      <c r="H2260" s="3">
        <f>1-E2260/MAX(E$2:E2260)</f>
        <v>0.63673688150820118</v>
      </c>
      <c r="I2260" s="2">
        <f t="shared" si="353"/>
        <v>2164.4233333333327</v>
      </c>
      <c r="J2260" s="2">
        <f t="shared" si="356"/>
        <v>2178.665</v>
      </c>
      <c r="K2260" s="2">
        <f t="shared" si="357"/>
        <v>2210.2116666666666</v>
      </c>
      <c r="L2260" s="2">
        <f t="shared" si="348"/>
        <v>2198.584166666667</v>
      </c>
      <c r="M2260" s="2">
        <f t="shared" si="349"/>
        <v>2183.0006250000006</v>
      </c>
      <c r="N2260" s="2">
        <f t="shared" si="354"/>
        <v>2197.2654861111114</v>
      </c>
      <c r="O2260" s="4" t="str">
        <f t="shared" si="355"/>
        <v>卖</v>
      </c>
      <c r="P2260" s="4" t="str">
        <f t="shared" si="351"/>
        <v/>
      </c>
      <c r="Q2260" s="3">
        <f>IF(O2259="买",E2260/E2259-1,0)-IF(P2260=1,计算结果!B$17,0)</f>
        <v>0</v>
      </c>
      <c r="R2260" s="2">
        <f t="shared" si="352"/>
        <v>5.3373901546632547</v>
      </c>
      <c r="S2260" s="3">
        <f>1-R2260/MAX(R$2:R2260)</f>
        <v>0.17128297023223338</v>
      </c>
    </row>
    <row r="2261" spans="1:19" x14ac:dyDescent="0.15">
      <c r="A2261" s="1">
        <v>41758</v>
      </c>
      <c r="B2261">
        <v>2134.41</v>
      </c>
      <c r="C2261">
        <v>2159.38</v>
      </c>
      <c r="D2261">
        <v>2131.7800000000002</v>
      </c>
      <c r="E2261" s="2">
        <v>2158.4699999999998</v>
      </c>
      <c r="F2261" s="16">
        <v>41550352384</v>
      </c>
      <c r="G2261" s="3">
        <f t="shared" si="350"/>
        <v>1.1007180428764807E-2</v>
      </c>
      <c r="H2261" s="3">
        <f>1-E2261/MAX(E$2:E2261)</f>
        <v>0.63273837881984618</v>
      </c>
      <c r="I2261" s="2">
        <f t="shared" si="353"/>
        <v>2153.7566666666662</v>
      </c>
      <c r="J2261" s="2">
        <f t="shared" si="356"/>
        <v>2173.8683333333333</v>
      </c>
      <c r="K2261" s="2">
        <f t="shared" si="357"/>
        <v>2200.8616666666671</v>
      </c>
      <c r="L2261" s="2">
        <f t="shared" si="348"/>
        <v>2197.9187500000003</v>
      </c>
      <c r="M2261" s="2">
        <f t="shared" si="349"/>
        <v>2179.8716666666674</v>
      </c>
      <c r="N2261" s="2">
        <f t="shared" si="354"/>
        <v>2192.8840277777781</v>
      </c>
      <c r="O2261" s="4" t="str">
        <f t="shared" si="355"/>
        <v>卖</v>
      </c>
      <c r="P2261" s="4" t="str">
        <f t="shared" si="351"/>
        <v/>
      </c>
      <c r="Q2261" s="3">
        <f>IF(O2260="买",E2261/E2260-1,0)-IF(P2261=1,计算结果!B$17,0)</f>
        <v>0</v>
      </c>
      <c r="R2261" s="2">
        <f t="shared" si="352"/>
        <v>5.3373901546632547</v>
      </c>
      <c r="S2261" s="3">
        <f>1-R2261/MAX(R$2:R2261)</f>
        <v>0.17128297023223338</v>
      </c>
    </row>
    <row r="2262" spans="1:19" x14ac:dyDescent="0.15">
      <c r="A2262" s="1">
        <v>41759</v>
      </c>
      <c r="B2262">
        <v>2158.7600000000002</v>
      </c>
      <c r="C2262">
        <v>2164.17</v>
      </c>
      <c r="D2262">
        <v>2153.12</v>
      </c>
      <c r="E2262" s="2">
        <v>2158.66</v>
      </c>
      <c r="F2262" s="16">
        <v>39493021696</v>
      </c>
      <c r="G2262" s="3">
        <f t="shared" si="350"/>
        <v>8.8025314227246909E-5</v>
      </c>
      <c r="H2262" s="3">
        <f>1-E2262/MAX(E$2:E2262)</f>
        <v>0.6327060505002382</v>
      </c>
      <c r="I2262" s="2">
        <f t="shared" si="353"/>
        <v>2150.6999999999998</v>
      </c>
      <c r="J2262" s="2">
        <f t="shared" si="356"/>
        <v>2167.5116666666663</v>
      </c>
      <c r="K2262" s="2">
        <f t="shared" si="357"/>
        <v>2191.6991666666668</v>
      </c>
      <c r="L2262" s="2">
        <f t="shared" si="348"/>
        <v>2197.4025000000001</v>
      </c>
      <c r="M2262" s="2">
        <f t="shared" si="349"/>
        <v>2177.1887500000007</v>
      </c>
      <c r="N2262" s="2">
        <f t="shared" si="354"/>
        <v>2188.7634722222228</v>
      </c>
      <c r="O2262" s="4" t="str">
        <f t="shared" si="355"/>
        <v>卖</v>
      </c>
      <c r="P2262" s="4" t="str">
        <f t="shared" si="351"/>
        <v/>
      </c>
      <c r="Q2262" s="3">
        <f>IF(O2261="买",E2262/E2261-1,0)-IF(P2262=1,计算结果!B$17,0)</f>
        <v>0</v>
      </c>
      <c r="R2262" s="2">
        <f t="shared" si="352"/>
        <v>5.3373901546632547</v>
      </c>
      <c r="S2262" s="3">
        <f>1-R2262/MAX(R$2:R2262)</f>
        <v>0.17128297023223338</v>
      </c>
    </row>
    <row r="2263" spans="1:19" x14ac:dyDescent="0.15">
      <c r="A2263" s="1">
        <v>41764</v>
      </c>
      <c r="B2263">
        <v>2152.59</v>
      </c>
      <c r="C2263">
        <v>2161.6999999999998</v>
      </c>
      <c r="D2263">
        <v>2131.23</v>
      </c>
      <c r="E2263" s="2">
        <v>2156.4699999999998</v>
      </c>
      <c r="F2263" s="16">
        <v>41470451712</v>
      </c>
      <c r="G2263" s="3">
        <f t="shared" si="350"/>
        <v>-1.0145182659613283E-3</v>
      </c>
      <c r="H2263" s="3">
        <f>1-E2263/MAX(E$2:E2263)</f>
        <v>0.63307867692098285</v>
      </c>
      <c r="I2263" s="2">
        <f t="shared" si="353"/>
        <v>2157.8666666666663</v>
      </c>
      <c r="J2263" s="2">
        <f t="shared" si="356"/>
        <v>2161.1449999999995</v>
      </c>
      <c r="K2263" s="2">
        <f t="shared" si="357"/>
        <v>2185.6166666666672</v>
      </c>
      <c r="L2263" s="2">
        <f t="shared" si="348"/>
        <v>2197.4341666666664</v>
      </c>
      <c r="M2263" s="2">
        <f t="shared" si="349"/>
        <v>2174.9425000000006</v>
      </c>
      <c r="N2263" s="2">
        <f t="shared" si="354"/>
        <v>2185.9977777777781</v>
      </c>
      <c r="O2263" s="4" t="str">
        <f t="shared" si="355"/>
        <v>卖</v>
      </c>
      <c r="P2263" s="4" t="str">
        <f t="shared" si="351"/>
        <v/>
      </c>
      <c r="Q2263" s="3">
        <f>IF(O2262="买",E2263/E2262-1,0)-IF(P2263=1,计算结果!B$17,0)</f>
        <v>0</v>
      </c>
      <c r="R2263" s="2">
        <f t="shared" si="352"/>
        <v>5.3373901546632547</v>
      </c>
      <c r="S2263" s="3">
        <f>1-R2263/MAX(R$2:R2263)</f>
        <v>0.17128297023223338</v>
      </c>
    </row>
    <row r="2264" spans="1:19" x14ac:dyDescent="0.15">
      <c r="A2264" s="1">
        <v>41765</v>
      </c>
      <c r="B2264">
        <v>2151.39</v>
      </c>
      <c r="C2264">
        <v>2173.62</v>
      </c>
      <c r="D2264">
        <v>2150.11</v>
      </c>
      <c r="E2264" s="2">
        <v>2157.33</v>
      </c>
      <c r="F2264" s="16">
        <v>41486450688</v>
      </c>
      <c r="G2264" s="3">
        <f t="shared" si="350"/>
        <v>3.9879989056190723E-4</v>
      </c>
      <c r="H2264" s="3">
        <f>1-E2264/MAX(E$2:E2264)</f>
        <v>0.63293234873749404</v>
      </c>
      <c r="I2264" s="2">
        <f t="shared" si="353"/>
        <v>2157.4866666666662</v>
      </c>
      <c r="J2264" s="2">
        <f t="shared" si="356"/>
        <v>2155.6216666666664</v>
      </c>
      <c r="K2264" s="2">
        <f t="shared" si="357"/>
        <v>2179.3500000000004</v>
      </c>
      <c r="L2264" s="2">
        <f t="shared" si="348"/>
        <v>2197.657916666667</v>
      </c>
      <c r="M2264" s="2">
        <f t="shared" si="349"/>
        <v>2173.7512500000007</v>
      </c>
      <c r="N2264" s="2">
        <f t="shared" si="354"/>
        <v>2183.5863888888894</v>
      </c>
      <c r="O2264" s="4" t="str">
        <f t="shared" si="355"/>
        <v>卖</v>
      </c>
      <c r="P2264" s="4" t="str">
        <f t="shared" si="351"/>
        <v/>
      </c>
      <c r="Q2264" s="3">
        <f>IF(O2263="买",E2264/E2263-1,0)-IF(P2264=1,计算结果!B$17,0)</f>
        <v>0</v>
      </c>
      <c r="R2264" s="2">
        <f t="shared" si="352"/>
        <v>5.3373901546632547</v>
      </c>
      <c r="S2264" s="3">
        <f>1-R2264/MAX(R$2:R2264)</f>
        <v>0.17128297023223338</v>
      </c>
    </row>
    <row r="2265" spans="1:19" x14ac:dyDescent="0.15">
      <c r="A2265" s="1">
        <v>41766</v>
      </c>
      <c r="B2265">
        <v>2151.4699999999998</v>
      </c>
      <c r="C2265">
        <v>2153.7199999999998</v>
      </c>
      <c r="D2265">
        <v>2136.9899999999998</v>
      </c>
      <c r="E2265" s="2">
        <v>2137.3200000000002</v>
      </c>
      <c r="F2265" s="16">
        <v>37751021568</v>
      </c>
      <c r="G2265" s="3">
        <f t="shared" si="350"/>
        <v>-9.2753542573458247E-3</v>
      </c>
      <c r="H2265" s="3">
        <f>1-E2265/MAX(E$2:E2265)</f>
        <v>0.63633703123936569</v>
      </c>
      <c r="I2265" s="2">
        <f t="shared" si="353"/>
        <v>2150.373333333333</v>
      </c>
      <c r="J2265" s="2">
        <f t="shared" si="356"/>
        <v>2150.5366666666664</v>
      </c>
      <c r="K2265" s="2">
        <f t="shared" si="357"/>
        <v>2172.06</v>
      </c>
      <c r="L2265" s="2">
        <f t="shared" si="348"/>
        <v>2197.2837500000001</v>
      </c>
      <c r="M2265" s="2">
        <f t="shared" si="349"/>
        <v>2173.3222916666678</v>
      </c>
      <c r="N2265" s="2">
        <f t="shared" si="354"/>
        <v>2180.8886805555558</v>
      </c>
      <c r="O2265" s="4" t="str">
        <f t="shared" si="355"/>
        <v>卖</v>
      </c>
      <c r="P2265" s="4" t="str">
        <f t="shared" si="351"/>
        <v/>
      </c>
      <c r="Q2265" s="3">
        <f>IF(O2264="买",E2265/E2264-1,0)-IF(P2265=1,计算结果!B$17,0)</f>
        <v>0</v>
      </c>
      <c r="R2265" s="2">
        <f t="shared" si="352"/>
        <v>5.3373901546632547</v>
      </c>
      <c r="S2265" s="3">
        <f>1-R2265/MAX(R$2:R2265)</f>
        <v>0.17128297023223338</v>
      </c>
    </row>
    <row r="2266" spans="1:19" x14ac:dyDescent="0.15">
      <c r="A2266" s="1">
        <v>41767</v>
      </c>
      <c r="B2266">
        <v>2132.04</v>
      </c>
      <c r="C2266">
        <v>2168.21</v>
      </c>
      <c r="D2266">
        <v>2128.3200000000002</v>
      </c>
      <c r="E2266" s="2">
        <v>2135.5</v>
      </c>
      <c r="F2266" s="16">
        <v>40729772032</v>
      </c>
      <c r="G2266" s="3">
        <f t="shared" si="350"/>
        <v>-8.5153369640489363E-4</v>
      </c>
      <c r="H2266" s="3">
        <f>1-E2266/MAX(E$2:E2266)</f>
        <v>0.63664670251139999</v>
      </c>
      <c r="I2266" s="2">
        <f t="shared" si="353"/>
        <v>2143.3833333333332</v>
      </c>
      <c r="J2266" s="2">
        <f t="shared" si="356"/>
        <v>2150.6249999999995</v>
      </c>
      <c r="K2266" s="2">
        <f t="shared" si="357"/>
        <v>2164.645</v>
      </c>
      <c r="L2266" s="2">
        <f t="shared" ref="L2266:L2329" si="358">AVERAGE(E2243:E2266)</f>
        <v>2196.1333333333337</v>
      </c>
      <c r="M2266" s="2">
        <f t="shared" si="349"/>
        <v>2172.7410416666676</v>
      </c>
      <c r="N2266" s="2">
        <f t="shared" si="354"/>
        <v>2177.8397916666672</v>
      </c>
      <c r="O2266" s="4" t="str">
        <f t="shared" si="355"/>
        <v>卖</v>
      </c>
      <c r="P2266" s="4" t="str">
        <f t="shared" si="351"/>
        <v/>
      </c>
      <c r="Q2266" s="3">
        <f>IF(O2265="买",E2266/E2265-1,0)-IF(P2266=1,计算结果!B$17,0)</f>
        <v>0</v>
      </c>
      <c r="R2266" s="2">
        <f t="shared" si="352"/>
        <v>5.3373901546632547</v>
      </c>
      <c r="S2266" s="3">
        <f>1-R2266/MAX(R$2:R2266)</f>
        <v>0.17128297023223338</v>
      </c>
    </row>
    <row r="2267" spans="1:19" x14ac:dyDescent="0.15">
      <c r="A2267" s="1">
        <v>41768</v>
      </c>
      <c r="B2267">
        <v>2138.84</v>
      </c>
      <c r="C2267">
        <v>2141.56</v>
      </c>
      <c r="D2267">
        <v>2120.6</v>
      </c>
      <c r="E2267" s="2">
        <v>2133.91</v>
      </c>
      <c r="F2267" s="16">
        <v>40242745344</v>
      </c>
      <c r="G2267" s="3">
        <f t="shared" si="350"/>
        <v>-7.445563099977015E-4</v>
      </c>
      <c r="H2267" s="3">
        <f>1-E2267/MAX(E$2:E2267)</f>
        <v>0.63691723950180357</v>
      </c>
      <c r="I2267" s="2">
        <f t="shared" si="353"/>
        <v>2135.5766666666664</v>
      </c>
      <c r="J2267" s="2">
        <f t="shared" si="356"/>
        <v>2146.5316666666663</v>
      </c>
      <c r="K2267" s="2">
        <f t="shared" si="357"/>
        <v>2160.1999999999998</v>
      </c>
      <c r="L2267" s="2">
        <f t="shared" si="358"/>
        <v>2194.1825000000003</v>
      </c>
      <c r="M2267" s="2">
        <f t="shared" si="349"/>
        <v>2172.3202083333344</v>
      </c>
      <c r="N2267" s="2">
        <f t="shared" si="354"/>
        <v>2175.5675694444449</v>
      </c>
      <c r="O2267" s="4" t="str">
        <f t="shared" si="355"/>
        <v>卖</v>
      </c>
      <c r="P2267" s="4" t="str">
        <f t="shared" si="351"/>
        <v/>
      </c>
      <c r="Q2267" s="3">
        <f>IF(O2266="买",E2267/E2266-1,0)-IF(P2267=1,计算结果!B$17,0)</f>
        <v>0</v>
      </c>
      <c r="R2267" s="2">
        <f t="shared" si="352"/>
        <v>5.3373901546632547</v>
      </c>
      <c r="S2267" s="3">
        <f>1-R2267/MAX(R$2:R2267)</f>
        <v>0.17128297023223338</v>
      </c>
    </row>
    <row r="2268" spans="1:19" x14ac:dyDescent="0.15">
      <c r="A2268" s="1">
        <v>41771</v>
      </c>
      <c r="B2268">
        <v>2150.31</v>
      </c>
      <c r="C2268">
        <v>2184.33</v>
      </c>
      <c r="D2268">
        <v>2139.48</v>
      </c>
      <c r="E2268" s="2">
        <v>2180.0500000000002</v>
      </c>
      <c r="F2268" s="16">
        <v>66275508224</v>
      </c>
      <c r="G2268" s="3">
        <f t="shared" si="350"/>
        <v>2.1622280227376223E-2</v>
      </c>
      <c r="H2268" s="3">
        <f>1-E2268/MAX(E$2:E2268)</f>
        <v>0.62906656230858227</v>
      </c>
      <c r="I2268" s="2">
        <f t="shared" si="353"/>
        <v>2149.8200000000002</v>
      </c>
      <c r="J2268" s="2">
        <f t="shared" si="356"/>
        <v>2150.0966666666664</v>
      </c>
      <c r="K2268" s="2">
        <f t="shared" si="357"/>
        <v>2158.8041666666663</v>
      </c>
      <c r="L2268" s="2">
        <f t="shared" si="358"/>
        <v>2194.8091666666664</v>
      </c>
      <c r="M2268" s="2">
        <f t="shared" si="349"/>
        <v>2172.3427083333345</v>
      </c>
      <c r="N2268" s="2">
        <f t="shared" si="354"/>
        <v>2175.3186805555556</v>
      </c>
      <c r="O2268" s="4" t="str">
        <f t="shared" si="355"/>
        <v>买</v>
      </c>
      <c r="P2268" s="4">
        <f t="shared" si="351"/>
        <v>1</v>
      </c>
      <c r="Q2268" s="3">
        <f>IF(O2267="买",E2268/E2267-1,0)-IF(P2268=1,计算结果!B$17,0)</f>
        <v>0</v>
      </c>
      <c r="R2268" s="2">
        <f t="shared" si="352"/>
        <v>5.3373901546632547</v>
      </c>
      <c r="S2268" s="3">
        <f>1-R2268/MAX(R$2:R2268)</f>
        <v>0.17128297023223338</v>
      </c>
    </row>
    <row r="2269" spans="1:19" x14ac:dyDescent="0.15">
      <c r="A2269" s="1">
        <v>41772</v>
      </c>
      <c r="B2269">
        <v>2180.06</v>
      </c>
      <c r="C2269">
        <v>2185.0500000000002</v>
      </c>
      <c r="D2269">
        <v>2167.77</v>
      </c>
      <c r="E2269" s="2">
        <v>2174.85</v>
      </c>
      <c r="F2269" s="16">
        <v>50241277952</v>
      </c>
      <c r="G2269" s="3">
        <f t="shared" si="350"/>
        <v>-2.3852663929727624E-3</v>
      </c>
      <c r="H2269" s="3">
        <f>1-E2269/MAX(E$2:E2269)</f>
        <v>0.62995133737153752</v>
      </c>
      <c r="I2269" s="2">
        <f t="shared" si="353"/>
        <v>2162.9366666666665</v>
      </c>
      <c r="J2269" s="2">
        <f t="shared" si="356"/>
        <v>2153.1600000000003</v>
      </c>
      <c r="K2269" s="2">
        <f t="shared" si="357"/>
        <v>2157.1524999999997</v>
      </c>
      <c r="L2269" s="2">
        <f t="shared" si="358"/>
        <v>2194.3666666666672</v>
      </c>
      <c r="M2269" s="2">
        <f t="shared" si="349"/>
        <v>2172.0193750000012</v>
      </c>
      <c r="N2269" s="2">
        <f t="shared" si="354"/>
        <v>2174.5128472222227</v>
      </c>
      <c r="O2269" s="4" t="str">
        <f t="shared" si="355"/>
        <v>买</v>
      </c>
      <c r="P2269" s="4" t="str">
        <f t="shared" si="351"/>
        <v/>
      </c>
      <c r="Q2269" s="3">
        <f>IF(O2268="买",E2269/E2268-1,0)-IF(P2269=1,计算结果!B$17,0)</f>
        <v>-2.3852663929727624E-3</v>
      </c>
      <c r="R2269" s="2">
        <f t="shared" si="352"/>
        <v>5.3246590573011527</v>
      </c>
      <c r="S2269" s="3">
        <f>1-R2269/MAX(R$2:R2269)</f>
        <v>0.17325968111262258</v>
      </c>
    </row>
    <row r="2270" spans="1:19" x14ac:dyDescent="0.15">
      <c r="A2270" s="1">
        <v>41773</v>
      </c>
      <c r="B2270">
        <v>2175.09</v>
      </c>
      <c r="C2270">
        <v>2184.2199999999998</v>
      </c>
      <c r="D2270">
        <v>2169</v>
      </c>
      <c r="E2270" s="2">
        <v>2172.37</v>
      </c>
      <c r="F2270" s="16">
        <v>39214125056</v>
      </c>
      <c r="G2270" s="3">
        <f t="shared" si="350"/>
        <v>-1.140308527024847E-3</v>
      </c>
      <c r="H2270" s="3">
        <f>1-E2270/MAX(E$2:E2270)</f>
        <v>0.63037330701694683</v>
      </c>
      <c r="I2270" s="2">
        <f t="shared" si="353"/>
        <v>2175.7566666666667</v>
      </c>
      <c r="J2270" s="2">
        <f t="shared" si="356"/>
        <v>2155.6666666666665</v>
      </c>
      <c r="K2270" s="2">
        <f t="shared" si="357"/>
        <v>2155.644166666666</v>
      </c>
      <c r="L2270" s="2">
        <f t="shared" si="358"/>
        <v>2191.6604166666671</v>
      </c>
      <c r="M2270" s="2">
        <f t="shared" si="349"/>
        <v>2171.7714583333341</v>
      </c>
      <c r="N2270" s="2">
        <f t="shared" si="354"/>
        <v>2173.0253472222225</v>
      </c>
      <c r="O2270" s="4" t="str">
        <f t="shared" si="355"/>
        <v>卖</v>
      </c>
      <c r="P2270" s="4">
        <f t="shared" si="351"/>
        <v>1</v>
      </c>
      <c r="Q2270" s="3">
        <f>IF(O2269="买",E2270/E2269-1,0)-IF(P2270=1,计算结果!B$17,0)</f>
        <v>-1.140308527024847E-3</v>
      </c>
      <c r="R2270" s="2">
        <f t="shared" si="352"/>
        <v>5.3185873031746125</v>
      </c>
      <c r="S2270" s="3">
        <f>1-R2270/MAX(R$2:R2270)</f>
        <v>0.17420242014788512</v>
      </c>
    </row>
    <row r="2271" spans="1:19" x14ac:dyDescent="0.15">
      <c r="A2271" s="1">
        <v>41774</v>
      </c>
      <c r="B2271">
        <v>2169.2800000000002</v>
      </c>
      <c r="C2271">
        <v>2171.4499999999998</v>
      </c>
      <c r="D2271">
        <v>2142.34</v>
      </c>
      <c r="E2271" s="2">
        <v>2144.08</v>
      </c>
      <c r="F2271" s="16">
        <v>38938529792</v>
      </c>
      <c r="G2271" s="3">
        <f t="shared" si="350"/>
        <v>-1.3022643472336615E-2</v>
      </c>
      <c r="H2271" s="3">
        <f>1-E2271/MAX(E$2:E2271)</f>
        <v>0.63518682365752399</v>
      </c>
      <c r="I2271" s="2">
        <f t="shared" si="353"/>
        <v>2163.7666666666664</v>
      </c>
      <c r="J2271" s="2">
        <f t="shared" si="356"/>
        <v>2156.7933333333335</v>
      </c>
      <c r="K2271" s="2">
        <f t="shared" si="357"/>
        <v>2153.6649999999995</v>
      </c>
      <c r="L2271" s="2">
        <f t="shared" si="358"/>
        <v>2187.7212500000005</v>
      </c>
      <c r="M2271" s="2">
        <f t="shared" si="349"/>
        <v>2171.3568750000009</v>
      </c>
      <c r="N2271" s="2">
        <f t="shared" si="354"/>
        <v>2170.9143750000003</v>
      </c>
      <c r="O2271" s="4" t="str">
        <f t="shared" si="355"/>
        <v>卖</v>
      </c>
      <c r="P2271" s="4" t="str">
        <f t="shared" si="351"/>
        <v/>
      </c>
      <c r="Q2271" s="3">
        <f>IF(O2270="买",E2271/E2270-1,0)-IF(P2271=1,计算结果!B$17,0)</f>
        <v>0</v>
      </c>
      <c r="R2271" s="2">
        <f t="shared" si="352"/>
        <v>5.3185873031746125</v>
      </c>
      <c r="S2271" s="3">
        <f>1-R2271/MAX(R$2:R2271)</f>
        <v>0.17420242014788512</v>
      </c>
    </row>
    <row r="2272" spans="1:19" x14ac:dyDescent="0.15">
      <c r="A2272" s="1">
        <v>41775</v>
      </c>
      <c r="B2272">
        <v>2143.9299999999998</v>
      </c>
      <c r="C2272">
        <v>2150.5</v>
      </c>
      <c r="D2272">
        <v>2132.19</v>
      </c>
      <c r="E2272" s="2">
        <v>2145.9499999999998</v>
      </c>
      <c r="F2272" s="16">
        <v>34987585536</v>
      </c>
      <c r="G2272" s="3">
        <f t="shared" si="350"/>
        <v>8.7216894891972707E-4</v>
      </c>
      <c r="H2272" s="3">
        <f>1-E2272/MAX(E$2:E2272)</f>
        <v>0.63486864493296125</v>
      </c>
      <c r="I2272" s="2">
        <f t="shared" si="353"/>
        <v>2154.1333333333332</v>
      </c>
      <c r="J2272" s="2">
        <f t="shared" si="356"/>
        <v>2158.5349999999999</v>
      </c>
      <c r="K2272" s="2">
        <f t="shared" si="357"/>
        <v>2154.5799999999995</v>
      </c>
      <c r="L2272" s="2">
        <f t="shared" si="358"/>
        <v>2182.3958333333335</v>
      </c>
      <c r="M2272" s="2">
        <f t="shared" si="349"/>
        <v>2170.780208333334</v>
      </c>
      <c r="N2272" s="2">
        <f t="shared" si="354"/>
        <v>2169.252013888889</v>
      </c>
      <c r="O2272" s="4" t="str">
        <f t="shared" si="355"/>
        <v>卖</v>
      </c>
      <c r="P2272" s="4" t="str">
        <f t="shared" si="351"/>
        <v/>
      </c>
      <c r="Q2272" s="3">
        <f>IF(O2271="买",E2272/E2271-1,0)-IF(P2272=1,计算结果!B$17,0)</f>
        <v>0</v>
      </c>
      <c r="R2272" s="2">
        <f t="shared" si="352"/>
        <v>5.3185873031746125</v>
      </c>
      <c r="S2272" s="3">
        <f>1-R2272/MAX(R$2:R2272)</f>
        <v>0.17420242014788512</v>
      </c>
    </row>
    <row r="2273" spans="1:19" x14ac:dyDescent="0.15">
      <c r="A2273" s="1">
        <v>41778</v>
      </c>
      <c r="B2273">
        <v>2139.36</v>
      </c>
      <c r="C2273">
        <v>2139.36</v>
      </c>
      <c r="D2273">
        <v>2105.71</v>
      </c>
      <c r="E2273" s="2">
        <v>2115.14</v>
      </c>
      <c r="F2273" s="16">
        <v>37135949824</v>
      </c>
      <c r="G2273" s="3">
        <f t="shared" si="350"/>
        <v>-1.4357277662573664E-2</v>
      </c>
      <c r="H2273" s="3">
        <f>1-E2273/MAX(E$2:E2273)</f>
        <v>0.64011093718097056</v>
      </c>
      <c r="I2273" s="2">
        <f t="shared" si="353"/>
        <v>2135.0566666666668</v>
      </c>
      <c r="J2273" s="2">
        <f t="shared" si="356"/>
        <v>2155.4066666666663</v>
      </c>
      <c r="K2273" s="2">
        <f t="shared" si="357"/>
        <v>2150.9691666666663</v>
      </c>
      <c r="L2273" s="2">
        <f t="shared" si="358"/>
        <v>2175.9154166666667</v>
      </c>
      <c r="M2273" s="2">
        <f t="shared" si="349"/>
        <v>2169.6714583333342</v>
      </c>
      <c r="N2273" s="2">
        <f t="shared" si="354"/>
        <v>2165.5186805555554</v>
      </c>
      <c r="O2273" s="4" t="str">
        <f t="shared" si="355"/>
        <v>卖</v>
      </c>
      <c r="P2273" s="4" t="str">
        <f t="shared" si="351"/>
        <v/>
      </c>
      <c r="Q2273" s="3">
        <f>IF(O2272="买",E2273/E2272-1,0)-IF(P2273=1,计算结果!B$17,0)</f>
        <v>0</v>
      </c>
      <c r="R2273" s="2">
        <f t="shared" si="352"/>
        <v>5.3185873031746125</v>
      </c>
      <c r="S2273" s="3">
        <f>1-R2273/MAX(R$2:R2273)</f>
        <v>0.17420242014788512</v>
      </c>
    </row>
    <row r="2274" spans="1:19" x14ac:dyDescent="0.15">
      <c r="A2274" s="1">
        <v>41779</v>
      </c>
      <c r="B2274">
        <v>2124.71</v>
      </c>
      <c r="C2274">
        <v>2131.5700000000002</v>
      </c>
      <c r="D2274">
        <v>2110.7199999999998</v>
      </c>
      <c r="E2274" s="2">
        <v>2115.77</v>
      </c>
      <c r="F2274" s="16">
        <v>31576338432</v>
      </c>
      <c r="G2274" s="3">
        <f t="shared" si="350"/>
        <v>2.9785262441262006E-4</v>
      </c>
      <c r="H2274" s="3">
        <f>1-E2274/MAX(E$2:E2274)</f>
        <v>0.64000374327911247</v>
      </c>
      <c r="I2274" s="2">
        <f t="shared" si="353"/>
        <v>2125.6200000000003</v>
      </c>
      <c r="J2274" s="2">
        <f t="shared" si="356"/>
        <v>2144.6933333333332</v>
      </c>
      <c r="K2274" s="2">
        <f t="shared" si="357"/>
        <v>2147.395</v>
      </c>
      <c r="L2274" s="2">
        <f t="shared" si="358"/>
        <v>2169.5470833333334</v>
      </c>
      <c r="M2274" s="2">
        <f t="shared" si="349"/>
        <v>2170.0460416666674</v>
      </c>
      <c r="N2274" s="2">
        <f t="shared" si="354"/>
        <v>2162.3293750000003</v>
      </c>
      <c r="O2274" s="4" t="str">
        <f t="shared" si="355"/>
        <v>卖</v>
      </c>
      <c r="P2274" s="4" t="str">
        <f t="shared" si="351"/>
        <v/>
      </c>
      <c r="Q2274" s="3">
        <f>IF(O2273="买",E2274/E2273-1,0)-IF(P2274=1,计算结果!B$17,0)</f>
        <v>0</v>
      </c>
      <c r="R2274" s="2">
        <f t="shared" si="352"/>
        <v>5.3185873031746125</v>
      </c>
      <c r="S2274" s="3">
        <f>1-R2274/MAX(R$2:R2274)</f>
        <v>0.17420242014788512</v>
      </c>
    </row>
    <row r="2275" spans="1:19" x14ac:dyDescent="0.15">
      <c r="A2275" s="1">
        <v>41780</v>
      </c>
      <c r="B2275">
        <v>2106.7600000000002</v>
      </c>
      <c r="C2275">
        <v>2136.1</v>
      </c>
      <c r="D2275">
        <v>2096.5100000000002</v>
      </c>
      <c r="E2275" s="2">
        <v>2135.9</v>
      </c>
      <c r="F2275" s="16">
        <v>32246808576</v>
      </c>
      <c r="G2275" s="3">
        <f t="shared" si="350"/>
        <v>9.5142666735987813E-3</v>
      </c>
      <c r="H2275" s="3">
        <f>1-E2275/MAX(E$2:E2275)</f>
        <v>0.63657864289117261</v>
      </c>
      <c r="I2275" s="2">
        <f t="shared" si="353"/>
        <v>2122.27</v>
      </c>
      <c r="J2275" s="2">
        <f t="shared" si="356"/>
        <v>2138.2016666666664</v>
      </c>
      <c r="K2275" s="2">
        <f t="shared" si="357"/>
        <v>2145.6808333333338</v>
      </c>
      <c r="L2275" s="2">
        <f t="shared" si="358"/>
        <v>2165.6487500000003</v>
      </c>
      <c r="M2275" s="2">
        <f t="shared" si="349"/>
        <v>2170.6135416666671</v>
      </c>
      <c r="N2275" s="2">
        <f t="shared" si="354"/>
        <v>2160.6477083333339</v>
      </c>
      <c r="O2275" s="4" t="str">
        <f t="shared" si="355"/>
        <v>卖</v>
      </c>
      <c r="P2275" s="4" t="str">
        <f t="shared" si="351"/>
        <v/>
      </c>
      <c r="Q2275" s="3">
        <f>IF(O2274="买",E2275/E2274-1,0)-IF(P2275=1,计算结果!B$17,0)</f>
        <v>0</v>
      </c>
      <c r="R2275" s="2">
        <f t="shared" si="352"/>
        <v>5.3185873031746125</v>
      </c>
      <c r="S2275" s="3">
        <f>1-R2275/MAX(R$2:R2275)</f>
        <v>0.17420242014788512</v>
      </c>
    </row>
    <row r="2276" spans="1:19" x14ac:dyDescent="0.15">
      <c r="A2276" s="1">
        <v>41781</v>
      </c>
      <c r="B2276">
        <v>2134.09</v>
      </c>
      <c r="C2276">
        <v>2160.91</v>
      </c>
      <c r="D2276">
        <v>2128.86</v>
      </c>
      <c r="E2276" s="2">
        <v>2130.87</v>
      </c>
      <c r="F2276" s="16">
        <v>39227551744</v>
      </c>
      <c r="G2276" s="3">
        <f t="shared" si="350"/>
        <v>-2.3549791656913843E-3</v>
      </c>
      <c r="H2276" s="3">
        <f>1-E2276/MAX(E$2:E2276)</f>
        <v>0.6374344926155312</v>
      </c>
      <c r="I2276" s="2">
        <f t="shared" si="353"/>
        <v>2127.5133333333333</v>
      </c>
      <c r="J2276" s="2">
        <f t="shared" si="356"/>
        <v>2131.2849999999999</v>
      </c>
      <c r="K2276" s="2">
        <f t="shared" si="357"/>
        <v>2143.4758333333334</v>
      </c>
      <c r="L2276" s="2">
        <f t="shared" si="358"/>
        <v>2161.4129166666667</v>
      </c>
      <c r="M2276" s="2">
        <f t="shared" si="349"/>
        <v>2170.9622916666672</v>
      </c>
      <c r="N2276" s="2">
        <f t="shared" si="354"/>
        <v>2158.6170138888888</v>
      </c>
      <c r="O2276" s="4" t="str">
        <f t="shared" si="355"/>
        <v>卖</v>
      </c>
      <c r="P2276" s="4" t="str">
        <f t="shared" si="351"/>
        <v/>
      </c>
      <c r="Q2276" s="3">
        <f>IF(O2275="买",E2276/E2275-1,0)-IF(P2276=1,计算结果!B$17,0)</f>
        <v>0</v>
      </c>
      <c r="R2276" s="2">
        <f t="shared" si="352"/>
        <v>5.3185873031746125</v>
      </c>
      <c r="S2276" s="3">
        <f>1-R2276/MAX(R$2:R2276)</f>
        <v>0.17420242014788512</v>
      </c>
    </row>
    <row r="2277" spans="1:19" x14ac:dyDescent="0.15">
      <c r="A2277" s="1">
        <v>41782</v>
      </c>
      <c r="B2277">
        <v>2130.77</v>
      </c>
      <c r="C2277">
        <v>2148.58</v>
      </c>
      <c r="D2277">
        <v>2128.66</v>
      </c>
      <c r="E2277" s="2">
        <v>2148.41</v>
      </c>
      <c r="F2277" s="16">
        <v>32420020224</v>
      </c>
      <c r="G2277" s="3">
        <f t="shared" si="350"/>
        <v>8.231379671214123E-3</v>
      </c>
      <c r="H2277" s="3">
        <f>1-E2277/MAX(E$2:E2277)</f>
        <v>0.63445007826856326</v>
      </c>
      <c r="I2277" s="2">
        <f t="shared" si="353"/>
        <v>2138.3933333333334</v>
      </c>
      <c r="J2277" s="2">
        <f t="shared" si="356"/>
        <v>2132.0066666666667</v>
      </c>
      <c r="K2277" s="2">
        <f t="shared" si="357"/>
        <v>2144.4</v>
      </c>
      <c r="L2277" s="2">
        <f t="shared" si="358"/>
        <v>2158.23</v>
      </c>
      <c r="M2277" s="2">
        <f t="shared" si="349"/>
        <v>2171.1306250000002</v>
      </c>
      <c r="N2277" s="2">
        <f t="shared" si="354"/>
        <v>2157.9202083333334</v>
      </c>
      <c r="O2277" s="4" t="str">
        <f t="shared" si="355"/>
        <v>卖</v>
      </c>
      <c r="P2277" s="4" t="str">
        <f t="shared" si="351"/>
        <v/>
      </c>
      <c r="Q2277" s="3">
        <f>IF(O2276="买",E2277/E2276-1,0)-IF(P2277=1,计算结果!B$17,0)</f>
        <v>0</v>
      </c>
      <c r="R2277" s="2">
        <f t="shared" si="352"/>
        <v>5.3185873031746125</v>
      </c>
      <c r="S2277" s="3">
        <f>1-R2277/MAX(R$2:R2277)</f>
        <v>0.17420242014788512</v>
      </c>
    </row>
    <row r="2278" spans="1:19" x14ac:dyDescent="0.15">
      <c r="A2278" s="1">
        <v>41785</v>
      </c>
      <c r="B2278">
        <v>2161.89</v>
      </c>
      <c r="C2278">
        <v>2165.42</v>
      </c>
      <c r="D2278">
        <v>2147.4499999999998</v>
      </c>
      <c r="E2278" s="2">
        <v>2155.98</v>
      </c>
      <c r="F2278" s="16">
        <v>37788483584</v>
      </c>
      <c r="G2278" s="3">
        <f t="shared" si="350"/>
        <v>3.5235360103518243E-3</v>
      </c>
      <c r="H2278" s="3">
        <f>1-E2278/MAX(E$2:E2278)</f>
        <v>0.63316204995576131</v>
      </c>
      <c r="I2278" s="2">
        <f t="shared" si="353"/>
        <v>2145.0866666666666</v>
      </c>
      <c r="J2278" s="2">
        <f t="shared" si="356"/>
        <v>2133.6783333333333</v>
      </c>
      <c r="K2278" s="2">
        <f t="shared" si="357"/>
        <v>2146.1066666666666</v>
      </c>
      <c r="L2278" s="2">
        <f t="shared" si="358"/>
        <v>2155.375833333333</v>
      </c>
      <c r="M2278" s="2">
        <f t="shared" si="349"/>
        <v>2171.821041666667</v>
      </c>
      <c r="N2278" s="2">
        <f t="shared" si="354"/>
        <v>2157.7678472222224</v>
      </c>
      <c r="O2278" s="4" t="str">
        <f t="shared" si="355"/>
        <v>卖</v>
      </c>
      <c r="P2278" s="4" t="str">
        <f t="shared" si="351"/>
        <v/>
      </c>
      <c r="Q2278" s="3">
        <f>IF(O2277="买",E2278/E2277-1,0)-IF(P2278=1,计算结果!B$17,0)</f>
        <v>0</v>
      </c>
      <c r="R2278" s="2">
        <f t="shared" si="352"/>
        <v>5.3185873031746125</v>
      </c>
      <c r="S2278" s="3">
        <f>1-R2278/MAX(R$2:R2278)</f>
        <v>0.17420242014788512</v>
      </c>
    </row>
    <row r="2279" spans="1:19" x14ac:dyDescent="0.15">
      <c r="A2279" s="1">
        <v>41786</v>
      </c>
      <c r="B2279">
        <v>2154.4</v>
      </c>
      <c r="C2279">
        <v>2160.0300000000002</v>
      </c>
      <c r="D2279">
        <v>2145.75</v>
      </c>
      <c r="E2279" s="2">
        <v>2147.2800000000002</v>
      </c>
      <c r="F2279" s="16">
        <v>32374255616</v>
      </c>
      <c r="G2279" s="3">
        <f t="shared" si="350"/>
        <v>-4.0352878969192041E-3</v>
      </c>
      <c r="H2279" s="3">
        <f>1-E2279/MAX(E$2:E2279)</f>
        <v>0.63464234669570541</v>
      </c>
      <c r="I2279" s="2">
        <f t="shared" si="353"/>
        <v>2150.5566666666668</v>
      </c>
      <c r="J2279" s="2">
        <f t="shared" si="356"/>
        <v>2139.0350000000003</v>
      </c>
      <c r="K2279" s="2">
        <f t="shared" si="357"/>
        <v>2147.2208333333333</v>
      </c>
      <c r="L2279" s="2">
        <f t="shared" si="358"/>
        <v>2153.7104166666663</v>
      </c>
      <c r="M2279" s="2">
        <f t="shared" si="349"/>
        <v>2171.9093750000006</v>
      </c>
      <c r="N2279" s="2">
        <f t="shared" si="354"/>
        <v>2157.6135416666671</v>
      </c>
      <c r="O2279" s="4" t="str">
        <f t="shared" si="355"/>
        <v>卖</v>
      </c>
      <c r="P2279" s="4" t="str">
        <f t="shared" si="351"/>
        <v/>
      </c>
      <c r="Q2279" s="3">
        <f>IF(O2278="买",E2279/E2278-1,0)-IF(P2279=1,计算结果!B$17,0)</f>
        <v>0</v>
      </c>
      <c r="R2279" s="2">
        <f t="shared" si="352"/>
        <v>5.3185873031746125</v>
      </c>
      <c r="S2279" s="3">
        <f>1-R2279/MAX(R$2:R2279)</f>
        <v>0.17420242014788512</v>
      </c>
    </row>
    <row r="2280" spans="1:19" x14ac:dyDescent="0.15">
      <c r="A2280" s="1">
        <v>41787</v>
      </c>
      <c r="B2280">
        <v>2147.4699999999998</v>
      </c>
      <c r="C2280">
        <v>2171.17</v>
      </c>
      <c r="D2280">
        <v>2142.0100000000002</v>
      </c>
      <c r="E2280" s="2">
        <v>2169.35</v>
      </c>
      <c r="F2280" s="16">
        <v>45627621376</v>
      </c>
      <c r="G2280" s="3">
        <f t="shared" si="350"/>
        <v>1.0278119295108024E-2</v>
      </c>
      <c r="H2280" s="3">
        <f>1-E2280/MAX(E$2:E2280)</f>
        <v>0.63088715714966304</v>
      </c>
      <c r="I2280" s="2">
        <f t="shared" si="353"/>
        <v>2157.5366666666669</v>
      </c>
      <c r="J2280" s="2">
        <f t="shared" si="356"/>
        <v>2147.9650000000001</v>
      </c>
      <c r="K2280" s="2">
        <f t="shared" si="357"/>
        <v>2146.3291666666664</v>
      </c>
      <c r="L2280" s="2">
        <f t="shared" si="358"/>
        <v>2152.5666666666662</v>
      </c>
      <c r="M2280" s="2">
        <f t="shared" si="349"/>
        <v>2172.559791666667</v>
      </c>
      <c r="N2280" s="2">
        <f t="shared" si="354"/>
        <v>2157.1518749999996</v>
      </c>
      <c r="O2280" s="4" t="str">
        <f t="shared" si="355"/>
        <v>买</v>
      </c>
      <c r="P2280" s="4">
        <f t="shared" si="351"/>
        <v>1</v>
      </c>
      <c r="Q2280" s="3">
        <f>IF(O2279="买",E2280/E2279-1,0)-IF(P2280=1,计算结果!B$17,0)</f>
        <v>0</v>
      </c>
      <c r="R2280" s="2">
        <f t="shared" si="352"/>
        <v>5.3185873031746125</v>
      </c>
      <c r="S2280" s="3">
        <f>1-R2280/MAX(R$2:R2280)</f>
        <v>0.17420242014788512</v>
      </c>
    </row>
    <row r="2281" spans="1:19" x14ac:dyDescent="0.15">
      <c r="A2281" s="1">
        <v>41788</v>
      </c>
      <c r="B2281">
        <v>2171.2600000000002</v>
      </c>
      <c r="C2281">
        <v>2178.09</v>
      </c>
      <c r="D2281">
        <v>2154.92</v>
      </c>
      <c r="E2281" s="2">
        <v>2155.16</v>
      </c>
      <c r="F2281" s="16">
        <v>41076912128</v>
      </c>
      <c r="G2281" s="3">
        <f t="shared" si="350"/>
        <v>-6.5411298315163346E-3</v>
      </c>
      <c r="H2281" s="3">
        <f>1-E2281/MAX(E$2:E2281)</f>
        <v>0.63330157217722727</v>
      </c>
      <c r="I2281" s="2">
        <f t="shared" si="353"/>
        <v>2157.2633333333333</v>
      </c>
      <c r="J2281" s="2">
        <f t="shared" si="356"/>
        <v>2151.1750000000002</v>
      </c>
      <c r="K2281" s="2">
        <f t="shared" si="357"/>
        <v>2144.688333333333</v>
      </c>
      <c r="L2281" s="2">
        <f t="shared" si="358"/>
        <v>2150.9204166666664</v>
      </c>
      <c r="M2281" s="2">
        <f t="shared" si="349"/>
        <v>2173.274166666667</v>
      </c>
      <c r="N2281" s="2">
        <f t="shared" si="354"/>
        <v>2156.2943055555556</v>
      </c>
      <c r="O2281" s="4" t="str">
        <f t="shared" si="355"/>
        <v>卖</v>
      </c>
      <c r="P2281" s="4">
        <f t="shared" si="351"/>
        <v>1</v>
      </c>
      <c r="Q2281" s="3">
        <f>IF(O2280="买",E2281/E2280-1,0)-IF(P2281=1,计算结果!B$17,0)</f>
        <v>-6.5411298315163346E-3</v>
      </c>
      <c r="R2281" s="2">
        <f t="shared" si="352"/>
        <v>5.2837977331042927</v>
      </c>
      <c r="S2281" s="3">
        <f>1-R2281/MAX(R$2:R2281)</f>
        <v>0.17960406933224982</v>
      </c>
    </row>
    <row r="2282" spans="1:19" x14ac:dyDescent="0.15">
      <c r="A2282" s="1">
        <v>41789</v>
      </c>
      <c r="B2282">
        <v>2156.38</v>
      </c>
      <c r="C2282">
        <v>2166.91</v>
      </c>
      <c r="D2282">
        <v>2146.2199999999998</v>
      </c>
      <c r="E2282" s="2">
        <v>2156.46</v>
      </c>
      <c r="F2282" s="16">
        <v>39769198592</v>
      </c>
      <c r="G2282" s="3">
        <f t="shared" si="350"/>
        <v>6.0320347445208533E-4</v>
      </c>
      <c r="H2282" s="3">
        <f>1-E2282/MAX(E$2:E2282)</f>
        <v>0.63308037841148845</v>
      </c>
      <c r="I2282" s="2">
        <f t="shared" si="353"/>
        <v>2160.3233333333333</v>
      </c>
      <c r="J2282" s="2">
        <f t="shared" si="356"/>
        <v>2155.44</v>
      </c>
      <c r="K2282" s="2">
        <f t="shared" si="357"/>
        <v>2143.3624999999997</v>
      </c>
      <c r="L2282" s="2">
        <f t="shared" si="358"/>
        <v>2149.5033333333331</v>
      </c>
      <c r="M2282" s="2">
        <f t="shared" si="349"/>
        <v>2174.7218750000006</v>
      </c>
      <c r="N2282" s="2">
        <f t="shared" si="354"/>
        <v>2155.8625694444449</v>
      </c>
      <c r="O2282" s="4" t="str">
        <f t="shared" si="355"/>
        <v>买</v>
      </c>
      <c r="P2282" s="4">
        <f t="shared" si="351"/>
        <v>1</v>
      </c>
      <c r="Q2282" s="3">
        <f>IF(O2281="买",E2282/E2281-1,0)-IF(P2282=1,计算结果!B$17,0)</f>
        <v>0</v>
      </c>
      <c r="R2282" s="2">
        <f t="shared" si="352"/>
        <v>5.2837977331042927</v>
      </c>
      <c r="S2282" s="3">
        <f>1-R2282/MAX(R$2:R2282)</f>
        <v>0.17960406933224982</v>
      </c>
    </row>
    <row r="2283" spans="1:19" x14ac:dyDescent="0.15">
      <c r="A2283" s="1">
        <v>41793</v>
      </c>
      <c r="B2283">
        <v>2157.64</v>
      </c>
      <c r="C2283">
        <v>2168.9899999999998</v>
      </c>
      <c r="D2283">
        <v>2149.29</v>
      </c>
      <c r="E2283" s="2">
        <v>2149.92</v>
      </c>
      <c r="F2283" s="16">
        <v>37906227200</v>
      </c>
      <c r="G2283" s="3">
        <f t="shared" si="350"/>
        <v>-3.0327481149662328E-3</v>
      </c>
      <c r="H2283" s="3">
        <f>1-E2283/MAX(E$2:E2283)</f>
        <v>0.63419315320220515</v>
      </c>
      <c r="I2283" s="2">
        <f t="shared" si="353"/>
        <v>2153.8466666666668</v>
      </c>
      <c r="J2283" s="2">
        <f t="shared" si="356"/>
        <v>2155.6916666666666</v>
      </c>
      <c r="K2283" s="2">
        <f t="shared" si="357"/>
        <v>2143.8491666666664</v>
      </c>
      <c r="L2283" s="2">
        <f t="shared" si="358"/>
        <v>2148.7570833333334</v>
      </c>
      <c r="M2283" s="2">
        <f t="shared" si="349"/>
        <v>2174.5368750000007</v>
      </c>
      <c r="N2283" s="2">
        <f t="shared" si="354"/>
        <v>2155.714375</v>
      </c>
      <c r="O2283" s="4" t="str">
        <f t="shared" si="355"/>
        <v>卖</v>
      </c>
      <c r="P2283" s="4">
        <f t="shared" si="351"/>
        <v>1</v>
      </c>
      <c r="Q2283" s="3">
        <f>IF(O2282="买",E2283/E2282-1,0)-IF(P2283=1,计算结果!B$17,0)</f>
        <v>-3.0327481149662328E-3</v>
      </c>
      <c r="R2283" s="2">
        <f t="shared" si="352"/>
        <v>5.2677733054893574</v>
      </c>
      <c r="S2283" s="3">
        <f>1-R2283/MAX(R$2:R2283)</f>
        <v>0.18209212354450843</v>
      </c>
    </row>
    <row r="2284" spans="1:19" x14ac:dyDescent="0.15">
      <c r="A2284" s="1">
        <v>41794</v>
      </c>
      <c r="B2284">
        <v>2149.41</v>
      </c>
      <c r="C2284">
        <v>2149.4499999999998</v>
      </c>
      <c r="D2284">
        <v>2117.31</v>
      </c>
      <c r="E2284" s="2">
        <v>2128.27</v>
      </c>
      <c r="F2284" s="16">
        <v>35607023616</v>
      </c>
      <c r="G2284" s="3">
        <f t="shared" si="350"/>
        <v>-1.0070142144824046E-2</v>
      </c>
      <c r="H2284" s="3">
        <f>1-E2284/MAX(E$2:E2284)</f>
        <v>0.63787688014700872</v>
      </c>
      <c r="I2284" s="2">
        <f t="shared" si="353"/>
        <v>2144.8833333333332</v>
      </c>
      <c r="J2284" s="2">
        <f t="shared" si="356"/>
        <v>2151.0733333333333</v>
      </c>
      <c r="K2284" s="2">
        <f t="shared" si="357"/>
        <v>2142.375833333333</v>
      </c>
      <c r="L2284" s="2">
        <f t="shared" si="358"/>
        <v>2148.4779166666667</v>
      </c>
      <c r="M2284" s="2">
        <f t="shared" si="349"/>
        <v>2173.5310416666675</v>
      </c>
      <c r="N2284" s="2">
        <f t="shared" si="354"/>
        <v>2154.7949305555558</v>
      </c>
      <c r="O2284" s="4" t="str">
        <f t="shared" si="355"/>
        <v>卖</v>
      </c>
      <c r="P2284" s="4" t="str">
        <f t="shared" si="351"/>
        <v/>
      </c>
      <c r="Q2284" s="3">
        <f>IF(O2283="买",E2284/E2283-1,0)-IF(P2284=1,计算结果!B$17,0)</f>
        <v>0</v>
      </c>
      <c r="R2284" s="2">
        <f t="shared" si="352"/>
        <v>5.2677733054893574</v>
      </c>
      <c r="S2284" s="3">
        <f>1-R2284/MAX(R$2:R2284)</f>
        <v>0.18209212354450843</v>
      </c>
    </row>
    <row r="2285" spans="1:19" x14ac:dyDescent="0.15">
      <c r="A2285" s="1">
        <v>41795</v>
      </c>
      <c r="B2285">
        <v>2126.61</v>
      </c>
      <c r="C2285">
        <v>2150.9299999999998</v>
      </c>
      <c r="D2285">
        <v>2123.52</v>
      </c>
      <c r="E2285" s="2">
        <v>2150.6</v>
      </c>
      <c r="F2285" s="16">
        <v>33050775552</v>
      </c>
      <c r="G2285" s="3">
        <f t="shared" si="350"/>
        <v>1.0492089819430728E-2</v>
      </c>
      <c r="H2285" s="3">
        <f>1-E2285/MAX(E$2:E2285)</f>
        <v>0.63407745184781872</v>
      </c>
      <c r="I2285" s="2">
        <f t="shared" si="353"/>
        <v>2142.9300000000003</v>
      </c>
      <c r="J2285" s="2">
        <f t="shared" si="356"/>
        <v>2151.6266666666666</v>
      </c>
      <c r="K2285" s="2">
        <f t="shared" si="357"/>
        <v>2145.330833333333</v>
      </c>
      <c r="L2285" s="2">
        <f t="shared" si="358"/>
        <v>2148.1499999999992</v>
      </c>
      <c r="M2285" s="2">
        <f t="shared" si="349"/>
        <v>2173.0343750000006</v>
      </c>
      <c r="N2285" s="2">
        <f t="shared" si="354"/>
        <v>2155.505069444444</v>
      </c>
      <c r="O2285" s="4" t="str">
        <f t="shared" si="355"/>
        <v>卖</v>
      </c>
      <c r="P2285" s="4" t="str">
        <f t="shared" si="351"/>
        <v/>
      </c>
      <c r="Q2285" s="3">
        <f>IF(O2284="买",E2285/E2284-1,0)-IF(P2285=1,计算结果!B$17,0)</f>
        <v>0</v>
      </c>
      <c r="R2285" s="2">
        <f t="shared" si="352"/>
        <v>5.2677733054893574</v>
      </c>
      <c r="S2285" s="3">
        <f>1-R2285/MAX(R$2:R2285)</f>
        <v>0.18209212354450843</v>
      </c>
    </row>
    <row r="2286" spans="1:19" x14ac:dyDescent="0.15">
      <c r="A2286" s="1">
        <v>41796</v>
      </c>
      <c r="B2286">
        <v>2149.21</v>
      </c>
      <c r="C2286">
        <v>2149.7800000000002</v>
      </c>
      <c r="D2286">
        <v>2123.98</v>
      </c>
      <c r="E2286" s="2">
        <v>2134.7199999999998</v>
      </c>
      <c r="F2286" s="16">
        <v>32415598592</v>
      </c>
      <c r="G2286" s="3">
        <f t="shared" si="350"/>
        <v>-7.3839858644100254E-3</v>
      </c>
      <c r="H2286" s="3">
        <f>1-E2286/MAX(E$2:E2286)</f>
        <v>0.63677941877084332</v>
      </c>
      <c r="I2286" s="2">
        <f t="shared" si="353"/>
        <v>2137.8633333333332</v>
      </c>
      <c r="J2286" s="2">
        <f t="shared" si="356"/>
        <v>2145.855</v>
      </c>
      <c r="K2286" s="2">
        <f t="shared" si="357"/>
        <v>2146.9100000000003</v>
      </c>
      <c r="L2286" s="2">
        <f t="shared" si="358"/>
        <v>2147.1524999999997</v>
      </c>
      <c r="M2286" s="2">
        <f t="shared" si="349"/>
        <v>2172.2775000000006</v>
      </c>
      <c r="N2286" s="2">
        <f t="shared" si="354"/>
        <v>2155.4466666666667</v>
      </c>
      <c r="O2286" s="4" t="str">
        <f t="shared" si="355"/>
        <v>卖</v>
      </c>
      <c r="P2286" s="4" t="str">
        <f t="shared" si="351"/>
        <v/>
      </c>
      <c r="Q2286" s="3">
        <f>IF(O2285="买",E2286/E2285-1,0)-IF(P2286=1,计算结果!B$17,0)</f>
        <v>0</v>
      </c>
      <c r="R2286" s="2">
        <f t="shared" si="352"/>
        <v>5.2677733054893574</v>
      </c>
      <c r="S2286" s="3">
        <f>1-R2286/MAX(R$2:R2286)</f>
        <v>0.18209212354450843</v>
      </c>
    </row>
    <row r="2287" spans="1:19" x14ac:dyDescent="0.15">
      <c r="A2287" s="1">
        <v>41799</v>
      </c>
      <c r="B2287">
        <v>2128.2199999999998</v>
      </c>
      <c r="C2287">
        <v>2153.9</v>
      </c>
      <c r="D2287">
        <v>2126.67</v>
      </c>
      <c r="E2287" s="2">
        <v>2134.2800000000002</v>
      </c>
      <c r="F2287" s="16">
        <v>35326730240</v>
      </c>
      <c r="G2287" s="3">
        <f t="shared" si="350"/>
        <v>-2.0611602458386891E-4</v>
      </c>
      <c r="H2287" s="3">
        <f>1-E2287/MAX(E$2:E2287)</f>
        <v>0.63685428435309333</v>
      </c>
      <c r="I2287" s="2">
        <f t="shared" si="353"/>
        <v>2139.8666666666668</v>
      </c>
      <c r="J2287" s="2">
        <f t="shared" si="356"/>
        <v>2142.375</v>
      </c>
      <c r="K2287" s="2">
        <f t="shared" si="357"/>
        <v>2146.7750000000001</v>
      </c>
      <c r="L2287" s="2">
        <f t="shared" si="358"/>
        <v>2146.2279166666663</v>
      </c>
      <c r="M2287" s="2">
        <f t="shared" si="349"/>
        <v>2171.8310416666668</v>
      </c>
      <c r="N2287" s="2">
        <f t="shared" si="354"/>
        <v>2154.9446527777777</v>
      </c>
      <c r="O2287" s="4" t="str">
        <f t="shared" si="355"/>
        <v>卖</v>
      </c>
      <c r="P2287" s="4" t="str">
        <f t="shared" si="351"/>
        <v/>
      </c>
      <c r="Q2287" s="3">
        <f>IF(O2286="买",E2287/E2286-1,0)-IF(P2287=1,计算结果!B$17,0)</f>
        <v>0</v>
      </c>
      <c r="R2287" s="2">
        <f t="shared" si="352"/>
        <v>5.2677733054893574</v>
      </c>
      <c r="S2287" s="3">
        <f>1-R2287/MAX(R$2:R2287)</f>
        <v>0.18209212354450843</v>
      </c>
    </row>
    <row r="2288" spans="1:19" x14ac:dyDescent="0.15">
      <c r="A2288" s="1">
        <v>41800</v>
      </c>
      <c r="B2288">
        <v>2138.67</v>
      </c>
      <c r="C2288">
        <v>2161.5300000000002</v>
      </c>
      <c r="D2288">
        <v>2132.4499999999998</v>
      </c>
      <c r="E2288" s="2">
        <v>2161.27</v>
      </c>
      <c r="F2288" s="16">
        <v>44416139264</v>
      </c>
      <c r="G2288" s="3">
        <f t="shared" si="350"/>
        <v>1.2645950859305977E-2</v>
      </c>
      <c r="H2288" s="3">
        <f>1-E2288/MAX(E$2:E2288)</f>
        <v>0.63226196147825497</v>
      </c>
      <c r="I2288" s="2">
        <f t="shared" si="353"/>
        <v>2143.4233333333336</v>
      </c>
      <c r="J2288" s="2">
        <f t="shared" si="356"/>
        <v>2143.1766666666667</v>
      </c>
      <c r="K2288" s="2">
        <f t="shared" si="357"/>
        <v>2149.3083333333329</v>
      </c>
      <c r="L2288" s="2">
        <f t="shared" si="358"/>
        <v>2146.3920833333327</v>
      </c>
      <c r="M2288" s="2">
        <f t="shared" si="349"/>
        <v>2172.0250000000005</v>
      </c>
      <c r="N2288" s="2">
        <f t="shared" si="354"/>
        <v>2155.9084722222219</v>
      </c>
      <c r="O2288" s="4" t="str">
        <f t="shared" si="355"/>
        <v>买</v>
      </c>
      <c r="P2288" s="4">
        <f t="shared" si="351"/>
        <v>1</v>
      </c>
      <c r="Q2288" s="3">
        <f>IF(O2287="买",E2288/E2287-1,0)-IF(P2288=1,计算结果!B$17,0)</f>
        <v>0</v>
      </c>
      <c r="R2288" s="2">
        <f t="shared" si="352"/>
        <v>5.2677733054893574</v>
      </c>
      <c r="S2288" s="3">
        <f>1-R2288/MAX(R$2:R2288)</f>
        <v>0.18209212354450843</v>
      </c>
    </row>
    <row r="2289" spans="1:19" x14ac:dyDescent="0.15">
      <c r="A2289" s="1">
        <v>41801</v>
      </c>
      <c r="B2289">
        <v>2156.15</v>
      </c>
      <c r="C2289">
        <v>2163.61</v>
      </c>
      <c r="D2289">
        <v>2152.08</v>
      </c>
      <c r="E2289" s="2">
        <v>2160.77</v>
      </c>
      <c r="F2289" s="16">
        <v>37311082496</v>
      </c>
      <c r="G2289" s="3">
        <f t="shared" si="350"/>
        <v>-2.3134545892000702E-4</v>
      </c>
      <c r="H2289" s="3">
        <f>1-E2289/MAX(E$2:E2289)</f>
        <v>0.63234703600353903</v>
      </c>
      <c r="I2289" s="2">
        <f t="shared" si="353"/>
        <v>2152.1066666666666</v>
      </c>
      <c r="J2289" s="2">
        <f t="shared" si="356"/>
        <v>2144.9850000000001</v>
      </c>
      <c r="K2289" s="2">
        <f t="shared" si="357"/>
        <v>2150.3383333333336</v>
      </c>
      <c r="L2289" s="2">
        <f t="shared" si="358"/>
        <v>2147.3691666666659</v>
      </c>
      <c r="M2289" s="2">
        <f t="shared" si="349"/>
        <v>2172.3264583333339</v>
      </c>
      <c r="N2289" s="2">
        <f t="shared" si="354"/>
        <v>2156.6779861111113</v>
      </c>
      <c r="O2289" s="4" t="str">
        <f t="shared" si="355"/>
        <v>买</v>
      </c>
      <c r="P2289" s="4" t="str">
        <f t="shared" si="351"/>
        <v/>
      </c>
      <c r="Q2289" s="3">
        <f>IF(O2288="买",E2289/E2288-1,0)-IF(P2289=1,计算结果!B$17,0)</f>
        <v>-2.3134545892000702E-4</v>
      </c>
      <c r="R2289" s="2">
        <f t="shared" si="352"/>
        <v>5.266554630056512</v>
      </c>
      <c r="S2289" s="3">
        <f>1-R2289/MAX(R$2:R2289)</f>
        <v>0.18228134281754138</v>
      </c>
    </row>
    <row r="2290" spans="1:19" x14ac:dyDescent="0.15">
      <c r="A2290" s="1">
        <v>41802</v>
      </c>
      <c r="B2290">
        <v>2156.7600000000002</v>
      </c>
      <c r="C2290">
        <v>2160.9899999999998</v>
      </c>
      <c r="D2290">
        <v>2148.41</v>
      </c>
      <c r="E2290" s="2">
        <v>2153.41</v>
      </c>
      <c r="F2290" s="16">
        <v>37252042752</v>
      </c>
      <c r="G2290" s="3">
        <f t="shared" si="350"/>
        <v>-3.4061931626226949E-3</v>
      </c>
      <c r="H2290" s="3">
        <f>1-E2290/MAX(E$2:E2290)</f>
        <v>0.6335993330157218</v>
      </c>
      <c r="I2290" s="2">
        <f t="shared" si="353"/>
        <v>2158.4833333333331</v>
      </c>
      <c r="J2290" s="2">
        <f t="shared" si="356"/>
        <v>2149.1750000000002</v>
      </c>
      <c r="K2290" s="2">
        <f t="shared" si="357"/>
        <v>2150.124166666667</v>
      </c>
      <c r="L2290" s="2">
        <f t="shared" si="358"/>
        <v>2148.1154166666661</v>
      </c>
      <c r="M2290" s="2">
        <f t="shared" ref="M2290:M2353" si="359">AVERAGE(E2243:E2290)</f>
        <v>2172.1243750000008</v>
      </c>
      <c r="N2290" s="2">
        <f t="shared" si="354"/>
        <v>2156.787986111111</v>
      </c>
      <c r="O2290" s="4" t="str">
        <f t="shared" si="355"/>
        <v>卖</v>
      </c>
      <c r="P2290" s="4">
        <f t="shared" si="351"/>
        <v>1</v>
      </c>
      <c r="Q2290" s="3">
        <f>IF(O2289="买",E2290/E2289-1,0)-IF(P2290=1,计算结果!B$17,0)</f>
        <v>-3.4061931626226949E-3</v>
      </c>
      <c r="R2290" s="2">
        <f t="shared" si="352"/>
        <v>5.2486157276850349</v>
      </c>
      <c r="S2290" s="3">
        <f>1-R2290/MAX(R$2:R2290)</f>
        <v>0.18506665051658522</v>
      </c>
    </row>
    <row r="2291" spans="1:19" x14ac:dyDescent="0.15">
      <c r="A2291" s="1">
        <v>41803</v>
      </c>
      <c r="B2291">
        <v>2150.9899999999998</v>
      </c>
      <c r="C2291">
        <v>2183.64</v>
      </c>
      <c r="D2291">
        <v>2150.5700000000002</v>
      </c>
      <c r="E2291" s="2">
        <v>2176.2399999999998</v>
      </c>
      <c r="F2291" s="16">
        <v>51765510144</v>
      </c>
      <c r="G2291" s="3">
        <f t="shared" si="350"/>
        <v>1.0601789719560939E-2</v>
      </c>
      <c r="H2291" s="3">
        <f>1-E2291/MAX(E$2:E2291)</f>
        <v>0.62971483019124763</v>
      </c>
      <c r="I2291" s="2">
        <f t="shared" si="353"/>
        <v>2163.4733333333334</v>
      </c>
      <c r="J2291" s="2">
        <f t="shared" si="356"/>
        <v>2153.4483333333333</v>
      </c>
      <c r="K2291" s="2">
        <f t="shared" si="357"/>
        <v>2152.5374999999999</v>
      </c>
      <c r="L2291" s="2">
        <f t="shared" si="358"/>
        <v>2149.8791666666662</v>
      </c>
      <c r="M2291" s="2">
        <f t="shared" si="359"/>
        <v>2172.0308333333342</v>
      </c>
      <c r="N2291" s="2">
        <f t="shared" si="354"/>
        <v>2158.1491666666666</v>
      </c>
      <c r="O2291" s="4" t="str">
        <f t="shared" si="355"/>
        <v>买</v>
      </c>
      <c r="P2291" s="4">
        <f t="shared" si="351"/>
        <v>1</v>
      </c>
      <c r="Q2291" s="3">
        <f>IF(O2290="买",E2291/E2290-1,0)-IF(P2291=1,计算结果!B$17,0)</f>
        <v>0</v>
      </c>
      <c r="R2291" s="2">
        <f t="shared" si="352"/>
        <v>5.2486157276850349</v>
      </c>
      <c r="S2291" s="3">
        <f>1-R2291/MAX(R$2:R2291)</f>
        <v>0.18506665051658522</v>
      </c>
    </row>
    <row r="2292" spans="1:19" x14ac:dyDescent="0.15">
      <c r="A2292" s="1">
        <v>41806</v>
      </c>
      <c r="B2292">
        <v>2176.44</v>
      </c>
      <c r="C2292">
        <v>2196.34</v>
      </c>
      <c r="D2292">
        <v>2174.2800000000002</v>
      </c>
      <c r="E2292" s="2">
        <v>2191.86</v>
      </c>
      <c r="F2292" s="16">
        <v>56904298496</v>
      </c>
      <c r="G2292" s="3">
        <f t="shared" si="350"/>
        <v>7.1775171856047759E-3</v>
      </c>
      <c r="H2292" s="3">
        <f>1-E2292/MAX(E$2:E2292)</f>
        <v>0.62705710202137066</v>
      </c>
      <c r="I2292" s="2">
        <f t="shared" si="353"/>
        <v>2173.8366666666666</v>
      </c>
      <c r="J2292" s="2">
        <f t="shared" si="356"/>
        <v>2162.9716666666668</v>
      </c>
      <c r="K2292" s="2">
        <f t="shared" si="357"/>
        <v>2154.4133333333334</v>
      </c>
      <c r="L2292" s="2">
        <f t="shared" si="358"/>
        <v>2150.3712499999992</v>
      </c>
      <c r="M2292" s="2">
        <f t="shared" si="359"/>
        <v>2172.590208333334</v>
      </c>
      <c r="N2292" s="2">
        <f t="shared" si="354"/>
        <v>2159.1249305555552</v>
      </c>
      <c r="O2292" s="4" t="str">
        <f t="shared" si="355"/>
        <v>买</v>
      </c>
      <c r="P2292" s="4" t="str">
        <f t="shared" si="351"/>
        <v/>
      </c>
      <c r="Q2292" s="3">
        <f>IF(O2291="买",E2292/E2291-1,0)-IF(P2292=1,计算结果!B$17,0)</f>
        <v>7.1775171856047759E-3</v>
      </c>
      <c r="R2292" s="2">
        <f t="shared" si="352"/>
        <v>5.28628775727113</v>
      </c>
      <c r="S2292" s="3">
        <f>1-R2292/MAX(R$2:R2292)</f>
        <v>0.17921745239554554</v>
      </c>
    </row>
    <row r="2293" spans="1:19" x14ac:dyDescent="0.15">
      <c r="A2293" s="1">
        <v>41807</v>
      </c>
      <c r="B2293">
        <v>2185.6799999999998</v>
      </c>
      <c r="C2293">
        <v>2185.6799999999998</v>
      </c>
      <c r="D2293">
        <v>2168.44</v>
      </c>
      <c r="E2293" s="2">
        <v>2169.67</v>
      </c>
      <c r="F2293" s="16">
        <v>46244978688</v>
      </c>
      <c r="G2293" s="3">
        <f t="shared" si="350"/>
        <v>-1.012382177693838E-2</v>
      </c>
      <c r="H2293" s="3">
        <f>1-E2293/MAX(E$2:E2293)</f>
        <v>0.63083270945348124</v>
      </c>
      <c r="I2293" s="2">
        <f t="shared" si="353"/>
        <v>2179.2566666666667</v>
      </c>
      <c r="J2293" s="2">
        <f t="shared" si="356"/>
        <v>2168.87</v>
      </c>
      <c r="K2293" s="2">
        <f t="shared" si="357"/>
        <v>2155.6224999999999</v>
      </c>
      <c r="L2293" s="2">
        <f t="shared" si="358"/>
        <v>2150.155416666666</v>
      </c>
      <c r="M2293" s="2">
        <f t="shared" si="359"/>
        <v>2172.2610416666676</v>
      </c>
      <c r="N2293" s="2">
        <f t="shared" si="354"/>
        <v>2159.3463194444444</v>
      </c>
      <c r="O2293" s="4" t="str">
        <f t="shared" si="355"/>
        <v>买</v>
      </c>
      <c r="P2293" s="4" t="str">
        <f t="shared" si="351"/>
        <v/>
      </c>
      <c r="Q2293" s="3">
        <f>IF(O2292="买",E2293/E2292-1,0)-IF(P2293=1,计算结果!B$17,0)</f>
        <v>-1.012382177693838E-2</v>
      </c>
      <c r="R2293" s="2">
        <f t="shared" si="352"/>
        <v>5.2327703221549058</v>
      </c>
      <c r="S2293" s="3">
        <f>1-R2293/MAX(R$2:R2293)</f>
        <v>0.18752690862511445</v>
      </c>
    </row>
    <row r="2294" spans="1:19" x14ac:dyDescent="0.15">
      <c r="A2294" s="1">
        <v>41808</v>
      </c>
      <c r="B2294">
        <v>2169.25</v>
      </c>
      <c r="C2294">
        <v>2172.5500000000002</v>
      </c>
      <c r="D2294">
        <v>2158.5</v>
      </c>
      <c r="E2294" s="2">
        <v>2160.2399999999998</v>
      </c>
      <c r="F2294" s="16">
        <v>42538094592</v>
      </c>
      <c r="G2294" s="3">
        <f t="shared" si="350"/>
        <v>-4.3462830753064896E-3</v>
      </c>
      <c r="H2294" s="3">
        <f>1-E2294/MAX(E$2:E2294)</f>
        <v>0.63243721500034034</v>
      </c>
      <c r="I2294" s="2">
        <f t="shared" si="353"/>
        <v>2173.9233333333336</v>
      </c>
      <c r="J2294" s="2">
        <f t="shared" si="356"/>
        <v>2168.6983333333333</v>
      </c>
      <c r="K2294" s="2">
        <f t="shared" si="357"/>
        <v>2155.9375</v>
      </c>
      <c r="L2294" s="2">
        <f t="shared" si="358"/>
        <v>2149.6499999999992</v>
      </c>
      <c r="M2294" s="2">
        <f t="shared" si="359"/>
        <v>2170.655208333334</v>
      </c>
      <c r="N2294" s="2">
        <f t="shared" si="354"/>
        <v>2158.7475694444443</v>
      </c>
      <c r="O2294" s="4" t="str">
        <f t="shared" si="355"/>
        <v>买</v>
      </c>
      <c r="P2294" s="4" t="str">
        <f t="shared" si="351"/>
        <v/>
      </c>
      <c r="Q2294" s="3">
        <f>IF(O2293="买",E2294/E2293-1,0)-IF(P2294=1,计算结果!B$17,0)</f>
        <v>-4.3462830753064896E-3</v>
      </c>
      <c r="R2294" s="2">
        <f t="shared" si="352"/>
        <v>5.210027221066758</v>
      </c>
      <c r="S2294" s="3">
        <f>1-R2294/MAX(R$2:R2294)</f>
        <v>0.19105814667129906</v>
      </c>
    </row>
    <row r="2295" spans="1:19" x14ac:dyDescent="0.15">
      <c r="A2295" s="1">
        <v>41809</v>
      </c>
      <c r="B2295">
        <v>2161.4299999999998</v>
      </c>
      <c r="C2295">
        <v>2166.41</v>
      </c>
      <c r="D2295">
        <v>2119.5</v>
      </c>
      <c r="E2295" s="2">
        <v>2126.91</v>
      </c>
      <c r="F2295" s="16">
        <v>46029746176</v>
      </c>
      <c r="G2295" s="3">
        <f t="shared" si="350"/>
        <v>-1.5428841239862212E-2</v>
      </c>
      <c r="H2295" s="3">
        <f>1-E2295/MAX(E$2:E2295)</f>
        <v>0.63810828285578169</v>
      </c>
      <c r="I2295" s="2">
        <f t="shared" si="353"/>
        <v>2152.2733333333331</v>
      </c>
      <c r="J2295" s="2">
        <f t="shared" si="356"/>
        <v>2163.0549999999998</v>
      </c>
      <c r="K2295" s="2">
        <f t="shared" si="357"/>
        <v>2154.02</v>
      </c>
      <c r="L2295" s="2">
        <f t="shared" si="358"/>
        <v>2148.9345833333332</v>
      </c>
      <c r="M2295" s="2">
        <f t="shared" si="359"/>
        <v>2168.3279166666675</v>
      </c>
      <c r="N2295" s="2">
        <f t="shared" si="354"/>
        <v>2157.0941666666672</v>
      </c>
      <c r="O2295" s="4" t="str">
        <f t="shared" si="355"/>
        <v>卖</v>
      </c>
      <c r="P2295" s="4">
        <f t="shared" si="351"/>
        <v>1</v>
      </c>
      <c r="Q2295" s="3">
        <f>IF(O2294="买",E2295/E2294-1,0)-IF(P2295=1,计算结果!B$17,0)</f>
        <v>-1.5428841239862212E-2</v>
      </c>
      <c r="R2295" s="2">
        <f t="shared" si="352"/>
        <v>5.1296425382175581</v>
      </c>
      <c r="S2295" s="3">
        <f>1-R2295/MAX(R$2:R2295)</f>
        <v>0.20353918209858757</v>
      </c>
    </row>
    <row r="2296" spans="1:19" x14ac:dyDescent="0.15">
      <c r="A2296" s="1">
        <v>41810</v>
      </c>
      <c r="B2296">
        <v>2124.96</v>
      </c>
      <c r="C2296">
        <v>2137.0300000000002</v>
      </c>
      <c r="D2296">
        <v>2120.81</v>
      </c>
      <c r="E2296" s="2">
        <v>2136.73</v>
      </c>
      <c r="F2296" s="16">
        <v>35425714176</v>
      </c>
      <c r="G2296" s="3">
        <f t="shared" si="350"/>
        <v>4.6170265784637454E-3</v>
      </c>
      <c r="H2296" s="3">
        <f>1-E2296/MAX(E$2:E2296)</f>
        <v>0.63643741917920105</v>
      </c>
      <c r="I2296" s="2">
        <f t="shared" si="353"/>
        <v>2141.2933333333331</v>
      </c>
      <c r="J2296" s="2">
        <f t="shared" si="356"/>
        <v>2160.2750000000001</v>
      </c>
      <c r="K2296" s="2">
        <f t="shared" si="357"/>
        <v>2154.7249999999999</v>
      </c>
      <c r="L2296" s="2">
        <f t="shared" si="358"/>
        <v>2148.5504166666665</v>
      </c>
      <c r="M2296" s="2">
        <f t="shared" si="359"/>
        <v>2165.4731250000009</v>
      </c>
      <c r="N2296" s="2">
        <f t="shared" si="354"/>
        <v>2156.2495138888894</v>
      </c>
      <c r="O2296" s="4" t="str">
        <f t="shared" si="355"/>
        <v>卖</v>
      </c>
      <c r="P2296" s="4" t="str">
        <f t="shared" si="351"/>
        <v/>
      </c>
      <c r="Q2296" s="3">
        <f>IF(O2295="买",E2296/E2295-1,0)-IF(P2296=1,计算结果!B$17,0)</f>
        <v>0</v>
      </c>
      <c r="R2296" s="2">
        <f t="shared" si="352"/>
        <v>5.1296425382175581</v>
      </c>
      <c r="S2296" s="3">
        <f>1-R2296/MAX(R$2:R2296)</f>
        <v>0.20353918209858757</v>
      </c>
    </row>
    <row r="2297" spans="1:19" x14ac:dyDescent="0.15">
      <c r="A2297" s="1">
        <v>41813</v>
      </c>
      <c r="B2297">
        <v>2137.9299999999998</v>
      </c>
      <c r="C2297">
        <v>2147.23</v>
      </c>
      <c r="D2297">
        <v>2132.4499999999998</v>
      </c>
      <c r="E2297" s="2">
        <v>2134.11</v>
      </c>
      <c r="F2297" s="16">
        <v>37112430592</v>
      </c>
      <c r="G2297" s="3">
        <f t="shared" si="350"/>
        <v>-1.2261727031491754E-3</v>
      </c>
      <c r="H2297" s="3">
        <f>1-E2297/MAX(E$2:E2297)</f>
        <v>0.63688320969168988</v>
      </c>
      <c r="I2297" s="2">
        <f t="shared" si="353"/>
        <v>2132.5833333333335</v>
      </c>
      <c r="J2297" s="2">
        <f t="shared" si="356"/>
        <v>2153.2533333333336</v>
      </c>
      <c r="K2297" s="2">
        <f t="shared" si="357"/>
        <v>2153.3508333333334</v>
      </c>
      <c r="L2297" s="2">
        <f t="shared" si="358"/>
        <v>2149.3408333333332</v>
      </c>
      <c r="M2297" s="2">
        <f t="shared" si="359"/>
        <v>2162.6281250000006</v>
      </c>
      <c r="N2297" s="2">
        <f t="shared" si="354"/>
        <v>2155.1065972222223</v>
      </c>
      <c r="O2297" s="4" t="str">
        <f t="shared" si="355"/>
        <v>卖</v>
      </c>
      <c r="P2297" s="4" t="str">
        <f t="shared" si="351"/>
        <v/>
      </c>
      <c r="Q2297" s="3">
        <f>IF(O2296="买",E2297/E2296-1,0)-IF(P2297=1,计算结果!B$17,0)</f>
        <v>0</v>
      </c>
      <c r="R2297" s="2">
        <f t="shared" si="352"/>
        <v>5.1296425382175581</v>
      </c>
      <c r="S2297" s="3">
        <f>1-R2297/MAX(R$2:R2297)</f>
        <v>0.20353918209858757</v>
      </c>
    </row>
    <row r="2298" spans="1:19" x14ac:dyDescent="0.15">
      <c r="A2298" s="1">
        <v>41814</v>
      </c>
      <c r="B2298">
        <v>2131.69</v>
      </c>
      <c r="C2298">
        <v>2145.21</v>
      </c>
      <c r="D2298">
        <v>2130.29</v>
      </c>
      <c r="E2298" s="2">
        <v>2144.8200000000002</v>
      </c>
      <c r="F2298" s="16">
        <v>38778507264</v>
      </c>
      <c r="G2298" s="3">
        <f t="shared" si="350"/>
        <v>5.0184854576380555E-3</v>
      </c>
      <c r="H2298" s="3">
        <f>1-E2298/MAX(E$2:E2298)</f>
        <v>0.6350609133601034</v>
      </c>
      <c r="I2298" s="2">
        <f t="shared" si="353"/>
        <v>2138.5533333333333</v>
      </c>
      <c r="J2298" s="2">
        <f t="shared" si="356"/>
        <v>2145.4133333333334</v>
      </c>
      <c r="K2298" s="2">
        <f t="shared" si="357"/>
        <v>2154.1924999999997</v>
      </c>
      <c r="L2298" s="2">
        <f t="shared" si="358"/>
        <v>2150.55125</v>
      </c>
      <c r="M2298" s="2">
        <f t="shared" si="359"/>
        <v>2160.0491666666676</v>
      </c>
      <c r="N2298" s="2">
        <f t="shared" si="354"/>
        <v>2154.9309722222224</v>
      </c>
      <c r="O2298" s="4" t="str">
        <f t="shared" si="355"/>
        <v>卖</v>
      </c>
      <c r="P2298" s="4" t="str">
        <f t="shared" si="351"/>
        <v/>
      </c>
      <c r="Q2298" s="3">
        <f>IF(O2297="买",E2298/E2297-1,0)-IF(P2298=1,计算结果!B$17,0)</f>
        <v>0</v>
      </c>
      <c r="R2298" s="2">
        <f t="shared" si="352"/>
        <v>5.1296425382175581</v>
      </c>
      <c r="S2298" s="3">
        <f>1-R2298/MAX(R$2:R2298)</f>
        <v>0.20353918209858757</v>
      </c>
    </row>
    <row r="2299" spans="1:19" x14ac:dyDescent="0.15">
      <c r="A2299" s="1">
        <v>41815</v>
      </c>
      <c r="B2299">
        <v>2141.73</v>
      </c>
      <c r="C2299">
        <v>2141.73</v>
      </c>
      <c r="D2299">
        <v>2126.0300000000002</v>
      </c>
      <c r="E2299" s="2">
        <v>2133.37</v>
      </c>
      <c r="F2299" s="16">
        <v>33809315840</v>
      </c>
      <c r="G2299" s="3">
        <f t="shared" si="350"/>
        <v>-5.3384433192530389E-3</v>
      </c>
      <c r="H2299" s="3">
        <f>1-E2299/MAX(E$2:E2299)</f>
        <v>0.63700911998911047</v>
      </c>
      <c r="I2299" s="2">
        <f t="shared" si="353"/>
        <v>2137.4333333333334</v>
      </c>
      <c r="J2299" s="2">
        <f t="shared" si="356"/>
        <v>2139.3633333333332</v>
      </c>
      <c r="K2299" s="2">
        <f t="shared" si="357"/>
        <v>2154.1166666666663</v>
      </c>
      <c r="L2299" s="2">
        <f t="shared" si="358"/>
        <v>2150.4458333333337</v>
      </c>
      <c r="M2299" s="2">
        <f t="shared" si="359"/>
        <v>2158.0472916666677</v>
      </c>
      <c r="N2299" s="2">
        <f t="shared" si="354"/>
        <v>2154.2032638888891</v>
      </c>
      <c r="O2299" s="4" t="str">
        <f t="shared" si="355"/>
        <v>卖</v>
      </c>
      <c r="P2299" s="4" t="str">
        <f t="shared" si="351"/>
        <v/>
      </c>
      <c r="Q2299" s="3">
        <f>IF(O2298="买",E2299/E2298-1,0)-IF(P2299=1,计算结果!B$17,0)</f>
        <v>0</v>
      </c>
      <c r="R2299" s="2">
        <f t="shared" si="352"/>
        <v>5.1296425382175581</v>
      </c>
      <c r="S2299" s="3">
        <f>1-R2299/MAX(R$2:R2299)</f>
        <v>0.20353918209858757</v>
      </c>
    </row>
    <row r="2300" spans="1:19" x14ac:dyDescent="0.15">
      <c r="A2300" s="1">
        <v>41816</v>
      </c>
      <c r="B2300">
        <v>2135.16</v>
      </c>
      <c r="C2300">
        <v>2151.11</v>
      </c>
      <c r="D2300">
        <v>2134.89</v>
      </c>
      <c r="E2300" s="2">
        <v>2149.08</v>
      </c>
      <c r="F2300" s="16">
        <v>40601837568</v>
      </c>
      <c r="G2300" s="3">
        <f t="shared" si="350"/>
        <v>7.3639359323511844E-3</v>
      </c>
      <c r="H2300" s="3">
        <f>1-E2300/MAX(E$2:E2300)</f>
        <v>0.63433607840468254</v>
      </c>
      <c r="I2300" s="2">
        <f t="shared" si="353"/>
        <v>2142.4233333333336</v>
      </c>
      <c r="J2300" s="2">
        <f t="shared" si="356"/>
        <v>2137.5033333333331</v>
      </c>
      <c r="K2300" s="2">
        <f t="shared" si="357"/>
        <v>2153.1008333333334</v>
      </c>
      <c r="L2300" s="2">
        <f t="shared" si="358"/>
        <v>2151.2045833333332</v>
      </c>
      <c r="M2300" s="2">
        <f t="shared" si="359"/>
        <v>2156.3087500000011</v>
      </c>
      <c r="N2300" s="2">
        <f t="shared" si="354"/>
        <v>2153.5380555555557</v>
      </c>
      <c r="O2300" s="4" t="str">
        <f t="shared" si="355"/>
        <v>卖</v>
      </c>
      <c r="P2300" s="4" t="str">
        <f t="shared" si="351"/>
        <v/>
      </c>
      <c r="Q2300" s="3">
        <f>IF(O2299="买",E2300/E2299-1,0)-IF(P2300=1,计算结果!B$17,0)</f>
        <v>0</v>
      </c>
      <c r="R2300" s="2">
        <f t="shared" si="352"/>
        <v>5.1296425382175581</v>
      </c>
      <c r="S2300" s="3">
        <f>1-R2300/MAX(R$2:R2300)</f>
        <v>0.20353918209858757</v>
      </c>
    </row>
    <row r="2301" spans="1:19" x14ac:dyDescent="0.15">
      <c r="A2301" s="1">
        <v>41817</v>
      </c>
      <c r="B2301">
        <v>2146.37</v>
      </c>
      <c r="C2301">
        <v>2159.5300000000002</v>
      </c>
      <c r="D2301">
        <v>2138.9299999999998</v>
      </c>
      <c r="E2301" s="2">
        <v>2150.2600000000002</v>
      </c>
      <c r="F2301" s="16">
        <v>45525671936</v>
      </c>
      <c r="G2301" s="3">
        <f t="shared" si="350"/>
        <v>5.4907216111099721E-4</v>
      </c>
      <c r="H2301" s="3">
        <f>1-E2301/MAX(E$2:E2301)</f>
        <v>0.63413530252501182</v>
      </c>
      <c r="I2301" s="2">
        <f t="shared" si="353"/>
        <v>2144.2366666666667</v>
      </c>
      <c r="J2301" s="2">
        <f t="shared" si="356"/>
        <v>2141.395</v>
      </c>
      <c r="K2301" s="2">
        <f t="shared" si="357"/>
        <v>2152.2249999999999</v>
      </c>
      <c r="L2301" s="2">
        <f t="shared" si="358"/>
        <v>2151.2816666666672</v>
      </c>
      <c r="M2301" s="2">
        <f t="shared" si="359"/>
        <v>2154.7558333333341</v>
      </c>
      <c r="N2301" s="2">
        <f t="shared" si="354"/>
        <v>2152.7541666666671</v>
      </c>
      <c r="O2301" s="4" t="str">
        <f t="shared" si="355"/>
        <v>卖</v>
      </c>
      <c r="P2301" s="4" t="str">
        <f t="shared" si="351"/>
        <v/>
      </c>
      <c r="Q2301" s="3">
        <f>IF(O2300="买",E2301/E2300-1,0)-IF(P2301=1,计算结果!B$17,0)</f>
        <v>0</v>
      </c>
      <c r="R2301" s="2">
        <f t="shared" si="352"/>
        <v>5.1296425382175581</v>
      </c>
      <c r="S2301" s="3">
        <f>1-R2301/MAX(R$2:R2301)</f>
        <v>0.20353918209858757</v>
      </c>
    </row>
    <row r="2302" spans="1:19" x14ac:dyDescent="0.15">
      <c r="A2302" s="1">
        <v>41820</v>
      </c>
      <c r="B2302">
        <v>2152.31</v>
      </c>
      <c r="C2302">
        <v>2168.2199999999998</v>
      </c>
      <c r="D2302">
        <v>2152.31</v>
      </c>
      <c r="E2302" s="2">
        <v>2165.12</v>
      </c>
      <c r="F2302" s="16">
        <v>50277572608</v>
      </c>
      <c r="G2302" s="3">
        <f t="shared" si="350"/>
        <v>6.9107921832707309E-3</v>
      </c>
      <c r="H2302" s="3">
        <f>1-E2302/MAX(E$2:E2302)</f>
        <v>0.63160688763356698</v>
      </c>
      <c r="I2302" s="2">
        <f t="shared" si="353"/>
        <v>2154.8200000000002</v>
      </c>
      <c r="J2302" s="2">
        <f t="shared" si="356"/>
        <v>2146.126666666667</v>
      </c>
      <c r="K2302" s="2">
        <f t="shared" si="357"/>
        <v>2153.2008333333333</v>
      </c>
      <c r="L2302" s="2">
        <f t="shared" si="358"/>
        <v>2151.6625000000008</v>
      </c>
      <c r="M2302" s="2">
        <f t="shared" si="359"/>
        <v>2153.5191666666669</v>
      </c>
      <c r="N2302" s="2">
        <f t="shared" si="354"/>
        <v>2152.794166666667</v>
      </c>
      <c r="O2302" s="4" t="str">
        <f t="shared" si="355"/>
        <v>买</v>
      </c>
      <c r="P2302" s="4">
        <f t="shared" si="351"/>
        <v>1</v>
      </c>
      <c r="Q2302" s="3">
        <f>IF(O2301="买",E2302/E2301-1,0)-IF(P2302=1,计算结果!B$17,0)</f>
        <v>0</v>
      </c>
      <c r="R2302" s="2">
        <f t="shared" si="352"/>
        <v>5.1296425382175581</v>
      </c>
      <c r="S2302" s="3">
        <f>1-R2302/MAX(R$2:R2302)</f>
        <v>0.20353918209858757</v>
      </c>
    </row>
    <row r="2303" spans="1:19" x14ac:dyDescent="0.15">
      <c r="A2303" s="1">
        <v>41821</v>
      </c>
      <c r="B2303">
        <v>2169.1999999999998</v>
      </c>
      <c r="C2303">
        <v>2171.15</v>
      </c>
      <c r="D2303">
        <v>2157.13</v>
      </c>
      <c r="E2303" s="2">
        <v>2164.56</v>
      </c>
      <c r="F2303" s="16">
        <v>49936285696</v>
      </c>
      <c r="G2303" s="3">
        <f t="shared" si="350"/>
        <v>-2.586461720366362E-4</v>
      </c>
      <c r="H2303" s="3">
        <f>1-E2303/MAX(E$2:E2303)</f>
        <v>0.63170217110188531</v>
      </c>
      <c r="I2303" s="2">
        <f t="shared" si="353"/>
        <v>2159.98</v>
      </c>
      <c r="J2303" s="2">
        <f t="shared" si="356"/>
        <v>2151.2016666666668</v>
      </c>
      <c r="K2303" s="2">
        <f t="shared" si="357"/>
        <v>2152.2275000000004</v>
      </c>
      <c r="L2303" s="2">
        <f t="shared" si="358"/>
        <v>2152.3825000000002</v>
      </c>
      <c r="M2303" s="2">
        <f t="shared" si="359"/>
        <v>2153.0464583333332</v>
      </c>
      <c r="N2303" s="2">
        <f t="shared" si="354"/>
        <v>2152.5521527777778</v>
      </c>
      <c r="O2303" s="4" t="str">
        <f t="shared" si="355"/>
        <v>买</v>
      </c>
      <c r="P2303" s="4" t="str">
        <f t="shared" si="351"/>
        <v/>
      </c>
      <c r="Q2303" s="3">
        <f>IF(O2302="买",E2303/E2302-1,0)-IF(P2303=1,计算结果!B$17,0)</f>
        <v>-2.586461720366362E-4</v>
      </c>
      <c r="R2303" s="2">
        <f t="shared" si="352"/>
        <v>5.1283157758111315</v>
      </c>
      <c r="S2303" s="3">
        <f>1-R2303/MAX(R$2:R2303)</f>
        <v>0.20374518364031491</v>
      </c>
    </row>
    <row r="2304" spans="1:19" x14ac:dyDescent="0.15">
      <c r="A2304" s="1">
        <v>41822</v>
      </c>
      <c r="B2304">
        <v>2164</v>
      </c>
      <c r="C2304">
        <v>2171.5100000000002</v>
      </c>
      <c r="D2304">
        <v>2155.61</v>
      </c>
      <c r="E2304" s="2">
        <v>2170.87</v>
      </c>
      <c r="F2304" s="16">
        <v>53273657344</v>
      </c>
      <c r="G2304" s="3">
        <f t="shared" si="350"/>
        <v>2.9151421074029571E-3</v>
      </c>
      <c r="H2304" s="3">
        <f>1-E2304/MAX(E$2:E2304)</f>
        <v>0.63062853059279922</v>
      </c>
      <c r="I2304" s="2">
        <f t="shared" si="353"/>
        <v>2166.85</v>
      </c>
      <c r="J2304" s="2">
        <f t="shared" si="356"/>
        <v>2155.5433333333331</v>
      </c>
      <c r="K2304" s="2">
        <f t="shared" si="357"/>
        <v>2150.4783333333335</v>
      </c>
      <c r="L2304" s="2">
        <f t="shared" si="358"/>
        <v>2152.4458333333337</v>
      </c>
      <c r="M2304" s="2">
        <f t="shared" si="359"/>
        <v>2152.5062499999999</v>
      </c>
      <c r="N2304" s="2">
        <f t="shared" si="354"/>
        <v>2151.8101388888895</v>
      </c>
      <c r="O2304" s="4" t="str">
        <f t="shared" si="355"/>
        <v>买</v>
      </c>
      <c r="P2304" s="4" t="str">
        <f t="shared" si="351"/>
        <v/>
      </c>
      <c r="Q2304" s="3">
        <f>IF(O2303="买",E2304/E2303-1,0)-IF(P2304=1,计算结果!B$17,0)</f>
        <v>2.9151421074029571E-3</v>
      </c>
      <c r="R2304" s="2">
        <f t="shared" si="352"/>
        <v>5.1432655450692577</v>
      </c>
      <c r="S2304" s="3">
        <f>1-R2304/MAX(R$2:R2304)</f>
        <v>0.20142398769692238</v>
      </c>
    </row>
    <row r="2305" spans="1:19" x14ac:dyDescent="0.15">
      <c r="A2305" s="1">
        <v>41823</v>
      </c>
      <c r="B2305">
        <v>2169</v>
      </c>
      <c r="C2305">
        <v>2184.96</v>
      </c>
      <c r="D2305">
        <v>2164.84</v>
      </c>
      <c r="E2305" s="2">
        <v>2180.19</v>
      </c>
      <c r="F2305" s="16">
        <v>56024940544</v>
      </c>
      <c r="G2305" s="3">
        <f t="shared" si="350"/>
        <v>4.2932096348469173E-3</v>
      </c>
      <c r="H2305" s="3">
        <f>1-E2305/MAX(E$2:E2305)</f>
        <v>0.62904274144150274</v>
      </c>
      <c r="I2305" s="2">
        <f t="shared" si="353"/>
        <v>2171.8733333333334</v>
      </c>
      <c r="J2305" s="2">
        <f t="shared" si="356"/>
        <v>2163.3466666666668</v>
      </c>
      <c r="K2305" s="2">
        <f t="shared" si="357"/>
        <v>2151.355</v>
      </c>
      <c r="L2305" s="2">
        <f t="shared" si="358"/>
        <v>2153.4887500000004</v>
      </c>
      <c r="M2305" s="2">
        <f t="shared" si="359"/>
        <v>2152.2045833333332</v>
      </c>
      <c r="N2305" s="2">
        <f t="shared" si="354"/>
        <v>2152.3494444444445</v>
      </c>
      <c r="O2305" s="4" t="str">
        <f t="shared" si="355"/>
        <v>买</v>
      </c>
      <c r="P2305" s="4" t="str">
        <f t="shared" si="351"/>
        <v/>
      </c>
      <c r="Q2305" s="3">
        <f>IF(O2304="买",E2305/E2304-1,0)-IF(P2305=1,计算结果!B$17,0)</f>
        <v>4.2932096348469173E-3</v>
      </c>
      <c r="R2305" s="2">
        <f t="shared" si="352"/>
        <v>5.1653466622619248</v>
      </c>
      <c r="S2305" s="3">
        <f>1-R2305/MAX(R$2:R2305)</f>
        <v>0.19799553346674525</v>
      </c>
    </row>
    <row r="2306" spans="1:19" x14ac:dyDescent="0.15">
      <c r="A2306" s="1">
        <v>41824</v>
      </c>
      <c r="B2306">
        <v>2180.44</v>
      </c>
      <c r="C2306">
        <v>2183.8000000000002</v>
      </c>
      <c r="D2306">
        <v>2174.0700000000002</v>
      </c>
      <c r="E2306" s="2">
        <v>2178.69</v>
      </c>
      <c r="F2306" s="16">
        <v>47990034432</v>
      </c>
      <c r="G2306" s="3">
        <f t="shared" si="350"/>
        <v>-6.8801343002211635E-4</v>
      </c>
      <c r="H2306" s="3">
        <f>1-E2306/MAX(E$2:E2306)</f>
        <v>0.62929796501735513</v>
      </c>
      <c r="I2306" s="2">
        <f t="shared" si="353"/>
        <v>2176.5833333333335</v>
      </c>
      <c r="J2306" s="2">
        <f t="shared" si="356"/>
        <v>2168.2816666666672</v>
      </c>
      <c r="K2306" s="2">
        <f t="shared" si="357"/>
        <v>2152.8924999999995</v>
      </c>
      <c r="L2306" s="2">
        <f t="shared" si="358"/>
        <v>2154.4150000000004</v>
      </c>
      <c r="M2306" s="2">
        <f t="shared" si="359"/>
        <v>2151.9591666666665</v>
      </c>
      <c r="N2306" s="2">
        <f t="shared" si="354"/>
        <v>2153.088888888889</v>
      </c>
      <c r="O2306" s="4" t="str">
        <f t="shared" si="355"/>
        <v>买</v>
      </c>
      <c r="P2306" s="4" t="str">
        <f t="shared" si="351"/>
        <v/>
      </c>
      <c r="Q2306" s="3">
        <f>IF(O2305="买",E2306/E2305-1,0)-IF(P2306=1,计算结果!B$17,0)</f>
        <v>-6.8801343002211635E-4</v>
      </c>
      <c r="R2306" s="2">
        <f t="shared" si="352"/>
        <v>5.161792834387569</v>
      </c>
      <c r="S2306" s="3">
        <f>1-R2306/MAX(R$2:R2306)</f>
        <v>0.19854732331065783</v>
      </c>
    </row>
    <row r="2307" spans="1:19" x14ac:dyDescent="0.15">
      <c r="A2307" s="1">
        <v>41827</v>
      </c>
      <c r="B2307">
        <v>2178.5500000000002</v>
      </c>
      <c r="C2307">
        <v>2186.1999999999998</v>
      </c>
      <c r="D2307">
        <v>2171.08</v>
      </c>
      <c r="E2307" s="2">
        <v>2176.29</v>
      </c>
      <c r="F2307" s="16">
        <v>47663878144</v>
      </c>
      <c r="G2307" s="3">
        <f t="shared" ref="G2307:G2370" si="360">E2307/E2306-1</f>
        <v>-1.1015793894496584E-3</v>
      </c>
      <c r="H2307" s="3">
        <f>1-E2307/MAX(E$2:E2307)</f>
        <v>0.62970632273871918</v>
      </c>
      <c r="I2307" s="2">
        <f t="shared" si="353"/>
        <v>2178.39</v>
      </c>
      <c r="J2307" s="2">
        <f t="shared" si="356"/>
        <v>2172.6200000000003</v>
      </c>
      <c r="K2307" s="2">
        <f t="shared" si="357"/>
        <v>2157.0074999999997</v>
      </c>
      <c r="L2307" s="2">
        <f t="shared" si="358"/>
        <v>2155.5137500000005</v>
      </c>
      <c r="M2307" s="2">
        <f t="shared" si="359"/>
        <v>2152.1354166666665</v>
      </c>
      <c r="N2307" s="2">
        <f t="shared" si="354"/>
        <v>2154.8855555555551</v>
      </c>
      <c r="O2307" s="4" t="str">
        <f t="shared" si="355"/>
        <v>买</v>
      </c>
      <c r="P2307" s="4" t="str">
        <f t="shared" si="351"/>
        <v/>
      </c>
      <c r="Q2307" s="3">
        <f>IF(O2306="买",E2307/E2306-1,0)-IF(P2307=1,计算结果!B$17,0)</f>
        <v>-1.1015793894496584E-3</v>
      </c>
      <c r="R2307" s="2">
        <f t="shared" si="352"/>
        <v>5.1561067097885989</v>
      </c>
      <c r="S2307" s="3">
        <f>1-R2307/MAX(R$2:R2307)</f>
        <v>0.19943018706091797</v>
      </c>
    </row>
    <row r="2308" spans="1:19" x14ac:dyDescent="0.15">
      <c r="A2308" s="1">
        <v>41828</v>
      </c>
      <c r="B2308">
        <v>2174.83</v>
      </c>
      <c r="C2308">
        <v>2180.7800000000002</v>
      </c>
      <c r="D2308">
        <v>2163.36</v>
      </c>
      <c r="E2308" s="2">
        <v>2180.4699999999998</v>
      </c>
      <c r="F2308" s="16">
        <v>46017265664</v>
      </c>
      <c r="G2308" s="3">
        <f t="shared" si="360"/>
        <v>1.9206999067218344E-3</v>
      </c>
      <c r="H2308" s="3">
        <f>1-E2308/MAX(E$2:E2308)</f>
        <v>0.62899509970734369</v>
      </c>
      <c r="I2308" s="2">
        <f t="shared" si="353"/>
        <v>2178.4833333333331</v>
      </c>
      <c r="J2308" s="2">
        <f t="shared" si="356"/>
        <v>2175.1783333333337</v>
      </c>
      <c r="K2308" s="2">
        <f t="shared" si="357"/>
        <v>2160.6525000000001</v>
      </c>
      <c r="L2308" s="2">
        <f t="shared" si="358"/>
        <v>2157.6887500000003</v>
      </c>
      <c r="M2308" s="2">
        <f t="shared" si="359"/>
        <v>2153.083333333333</v>
      </c>
      <c r="N2308" s="2">
        <f t="shared" si="354"/>
        <v>2157.1415277777778</v>
      </c>
      <c r="O2308" s="4" t="str">
        <f t="shared" si="355"/>
        <v>买</v>
      </c>
      <c r="P2308" s="4" t="str">
        <f t="shared" ref="P2308:P2371" si="361">IF(O2307&lt;&gt;O2308,1,"")</f>
        <v/>
      </c>
      <c r="Q2308" s="3">
        <f>IF(O2307="买",E2308/E2307-1,0)-IF(P2308=1,计算结果!B$17,0)</f>
        <v>1.9206999067218344E-3</v>
      </c>
      <c r="R2308" s="2">
        <f t="shared" ref="R2308:R2371" si="362">IFERROR(R2307*(1+Q2308),R2307)</f>
        <v>5.1660100434651373</v>
      </c>
      <c r="S2308" s="3">
        <f>1-R2308/MAX(R$2:R2308)</f>
        <v>0.1978925326958817</v>
      </c>
    </row>
    <row r="2309" spans="1:19" x14ac:dyDescent="0.15">
      <c r="A2309" s="1">
        <v>41829</v>
      </c>
      <c r="B2309">
        <v>2178.14</v>
      </c>
      <c r="C2309">
        <v>2178.5100000000002</v>
      </c>
      <c r="D2309">
        <v>2148.2600000000002</v>
      </c>
      <c r="E2309" s="2">
        <v>2148.71</v>
      </c>
      <c r="F2309" s="16">
        <v>58980249600</v>
      </c>
      <c r="G2309" s="3">
        <f t="shared" si="360"/>
        <v>-1.4565667035088659E-2</v>
      </c>
      <c r="H2309" s="3">
        <f>1-E2309/MAX(E$2:E2309)</f>
        <v>0.63439903355339278</v>
      </c>
      <c r="I2309" s="2">
        <f t="shared" ref="I2309:I2372" si="363">AVERAGE(E2307:E2309)</f>
        <v>2168.4900000000002</v>
      </c>
      <c r="J2309" s="2">
        <f t="shared" si="356"/>
        <v>2172.5366666666669</v>
      </c>
      <c r="K2309" s="2">
        <f t="shared" si="357"/>
        <v>2161.8691666666668</v>
      </c>
      <c r="L2309" s="2">
        <f t="shared" si="358"/>
        <v>2157.61</v>
      </c>
      <c r="M2309" s="2">
        <f t="shared" si="359"/>
        <v>2152.8799999999992</v>
      </c>
      <c r="N2309" s="2">
        <f t="shared" ref="N2309:N2372" si="364">IFERROR(AVERAGE(K2309:M2309),"")</f>
        <v>2157.4530555555552</v>
      </c>
      <c r="O2309" s="4" t="str">
        <f t="shared" ref="O2309:O2372" si="365">IF(E2309&gt;N2309,"买","卖")</f>
        <v>卖</v>
      </c>
      <c r="P2309" s="4">
        <f t="shared" si="361"/>
        <v>1</v>
      </c>
      <c r="Q2309" s="3">
        <f>IF(O2308="买",E2309/E2308-1,0)-IF(P2309=1,计算结果!B$17,0)</f>
        <v>-1.4565667035088659E-2</v>
      </c>
      <c r="R2309" s="2">
        <f t="shared" si="362"/>
        <v>5.0907636612721001</v>
      </c>
      <c r="S2309" s="3">
        <f>1-R2309/MAX(R$2:R2309)</f>
        <v>0.20957576299099168</v>
      </c>
    </row>
    <row r="2310" spans="1:19" x14ac:dyDescent="0.15">
      <c r="A2310" s="1">
        <v>41830</v>
      </c>
      <c r="B2310">
        <v>2146.6</v>
      </c>
      <c r="C2310">
        <v>2151.77</v>
      </c>
      <c r="D2310">
        <v>2139.52</v>
      </c>
      <c r="E2310" s="2">
        <v>2142.85</v>
      </c>
      <c r="F2310" s="16">
        <v>50931666944</v>
      </c>
      <c r="G2310" s="3">
        <f t="shared" si="360"/>
        <v>-2.7272177259844987E-3</v>
      </c>
      <c r="H2310" s="3">
        <f>1-E2310/MAX(E$2:E2310)</f>
        <v>0.63539610698972293</v>
      </c>
      <c r="I2310" s="2">
        <f t="shared" si="363"/>
        <v>2157.3433333333337</v>
      </c>
      <c r="J2310" s="2">
        <f t="shared" si="356"/>
        <v>2167.8666666666663</v>
      </c>
      <c r="K2310" s="2">
        <f t="shared" si="357"/>
        <v>2161.7049999999999</v>
      </c>
      <c r="L2310" s="2">
        <f t="shared" si="358"/>
        <v>2157.94875</v>
      </c>
      <c r="M2310" s="2">
        <f t="shared" si="359"/>
        <v>2152.5506249999999</v>
      </c>
      <c r="N2310" s="2">
        <f t="shared" si="364"/>
        <v>2157.4014583333333</v>
      </c>
      <c r="O2310" s="4" t="str">
        <f t="shared" si="365"/>
        <v>卖</v>
      </c>
      <c r="P2310" s="4" t="str">
        <f t="shared" si="361"/>
        <v/>
      </c>
      <c r="Q2310" s="3">
        <f>IF(O2309="买",E2310/E2309-1,0)-IF(P2310=1,计算结果!B$17,0)</f>
        <v>0</v>
      </c>
      <c r="R2310" s="2">
        <f t="shared" si="362"/>
        <v>5.0907636612721001</v>
      </c>
      <c r="S2310" s="3">
        <f>1-R2310/MAX(R$2:R2310)</f>
        <v>0.20957576299099168</v>
      </c>
    </row>
    <row r="2311" spans="1:19" x14ac:dyDescent="0.15">
      <c r="A2311" s="1">
        <v>41831</v>
      </c>
      <c r="B2311">
        <v>2136.3200000000002</v>
      </c>
      <c r="C2311">
        <v>2154.73</v>
      </c>
      <c r="D2311">
        <v>2134.79</v>
      </c>
      <c r="E2311" s="2">
        <v>2148.0100000000002</v>
      </c>
      <c r="F2311" s="16">
        <v>51551825920</v>
      </c>
      <c r="G2311" s="3">
        <f t="shared" si="360"/>
        <v>2.4080080266934978E-3</v>
      </c>
      <c r="H2311" s="3">
        <f>1-E2311/MAX(E$2:E2311)</f>
        <v>0.63451813788879052</v>
      </c>
      <c r="I2311" s="2">
        <f t="shared" si="363"/>
        <v>2146.5233333333331</v>
      </c>
      <c r="J2311" s="2">
        <f t="shared" si="356"/>
        <v>2162.5033333333336</v>
      </c>
      <c r="K2311" s="2">
        <f t="shared" si="357"/>
        <v>2162.9249999999997</v>
      </c>
      <c r="L2311" s="2">
        <f t="shared" si="358"/>
        <v>2158.5208333333335</v>
      </c>
      <c r="M2311" s="2">
        <f t="shared" si="359"/>
        <v>2152.3743749999994</v>
      </c>
      <c r="N2311" s="2">
        <f t="shared" si="364"/>
        <v>2157.9400694444444</v>
      </c>
      <c r="O2311" s="4" t="str">
        <f t="shared" si="365"/>
        <v>卖</v>
      </c>
      <c r="P2311" s="4" t="str">
        <f t="shared" si="361"/>
        <v/>
      </c>
      <c r="Q2311" s="3">
        <f>IF(O2310="买",E2311/E2310-1,0)-IF(P2311=1,计算结果!B$17,0)</f>
        <v>0</v>
      </c>
      <c r="R2311" s="2">
        <f t="shared" si="362"/>
        <v>5.0907636612721001</v>
      </c>
      <c r="S2311" s="3">
        <f>1-R2311/MAX(R$2:R2311)</f>
        <v>0.20957576299099168</v>
      </c>
    </row>
    <row r="2312" spans="1:19" x14ac:dyDescent="0.15">
      <c r="A2312" s="1">
        <v>41834</v>
      </c>
      <c r="B2312">
        <v>2149.54</v>
      </c>
      <c r="C2312">
        <v>2171.9</v>
      </c>
      <c r="D2312">
        <v>2145.2800000000002</v>
      </c>
      <c r="E2312" s="2">
        <v>2171.7600000000002</v>
      </c>
      <c r="F2312" s="16">
        <v>60467089408</v>
      </c>
      <c r="G2312" s="3">
        <f t="shared" si="360"/>
        <v>1.1056745545877433E-2</v>
      </c>
      <c r="H2312" s="3">
        <f>1-E2312/MAX(E$2:E2312)</f>
        <v>0.63047709793779338</v>
      </c>
      <c r="I2312" s="2">
        <f t="shared" si="363"/>
        <v>2154.2066666666669</v>
      </c>
      <c r="J2312" s="2">
        <f t="shared" ref="J2312:J2375" si="366">AVERAGE(E2307:E2312)</f>
        <v>2161.3483333333334</v>
      </c>
      <c r="K2312" s="2">
        <f t="shared" si="357"/>
        <v>2164.8150000000005</v>
      </c>
      <c r="L2312" s="2">
        <f t="shared" si="358"/>
        <v>2158.9579166666672</v>
      </c>
      <c r="M2312" s="2">
        <f t="shared" si="359"/>
        <v>2152.6749999999993</v>
      </c>
      <c r="N2312" s="2">
        <f t="shared" si="364"/>
        <v>2158.8159722222222</v>
      </c>
      <c r="O2312" s="4" t="str">
        <f t="shared" si="365"/>
        <v>买</v>
      </c>
      <c r="P2312" s="4">
        <f t="shared" si="361"/>
        <v>1</v>
      </c>
      <c r="Q2312" s="3">
        <f>IF(O2311="买",E2312/E2311-1,0)-IF(P2312=1,计算结果!B$17,0)</f>
        <v>0</v>
      </c>
      <c r="R2312" s="2">
        <f t="shared" si="362"/>
        <v>5.0907636612721001</v>
      </c>
      <c r="S2312" s="3">
        <f>1-R2312/MAX(R$2:R2312)</f>
        <v>0.20957576299099168</v>
      </c>
    </row>
    <row r="2313" spans="1:19" x14ac:dyDescent="0.15">
      <c r="A2313" s="1">
        <v>41835</v>
      </c>
      <c r="B2313">
        <v>2170.09</v>
      </c>
      <c r="C2313">
        <v>2176.27</v>
      </c>
      <c r="D2313">
        <v>2165.21</v>
      </c>
      <c r="E2313" s="2">
        <v>2174.98</v>
      </c>
      <c r="F2313" s="16">
        <v>64304873472</v>
      </c>
      <c r="G2313" s="3">
        <f t="shared" si="360"/>
        <v>1.4826684348177022E-3</v>
      </c>
      <c r="H2313" s="3">
        <f>1-E2313/MAX(E$2:E2313)</f>
        <v>0.6299292179949636</v>
      </c>
      <c r="I2313" s="2">
        <f t="shared" si="363"/>
        <v>2164.9166666666665</v>
      </c>
      <c r="J2313" s="2">
        <f t="shared" si="366"/>
        <v>2161.13</v>
      </c>
      <c r="K2313" s="2">
        <f t="shared" si="357"/>
        <v>2166.8750000000005</v>
      </c>
      <c r="L2313" s="2">
        <f t="shared" si="358"/>
        <v>2159.5500000000002</v>
      </c>
      <c r="M2313" s="2">
        <f t="shared" si="359"/>
        <v>2153.4595833333324</v>
      </c>
      <c r="N2313" s="2">
        <f t="shared" si="364"/>
        <v>2159.961527777778</v>
      </c>
      <c r="O2313" s="4" t="str">
        <f t="shared" si="365"/>
        <v>买</v>
      </c>
      <c r="P2313" s="4" t="str">
        <f t="shared" si="361"/>
        <v/>
      </c>
      <c r="Q2313" s="3">
        <f>IF(O2312="买",E2313/E2312-1,0)-IF(P2313=1,计算结果!B$17,0)</f>
        <v>1.4826684348177022E-3</v>
      </c>
      <c r="R2313" s="2">
        <f t="shared" si="362"/>
        <v>5.0983115758617856</v>
      </c>
      <c r="S2313" s="3">
        <f>1-R2313/MAX(R$2:R2313)</f>
        <v>0.20840382592466355</v>
      </c>
    </row>
    <row r="2314" spans="1:19" x14ac:dyDescent="0.15">
      <c r="A2314" s="1">
        <v>41836</v>
      </c>
      <c r="B2314">
        <v>2172.8200000000002</v>
      </c>
      <c r="C2314">
        <v>2183.25</v>
      </c>
      <c r="D2314">
        <v>2166.77</v>
      </c>
      <c r="E2314" s="2">
        <v>2170.87</v>
      </c>
      <c r="F2314" s="16">
        <v>61126053888</v>
      </c>
      <c r="G2314" s="3">
        <f t="shared" si="360"/>
        <v>-1.8896725487131949E-3</v>
      </c>
      <c r="H2314" s="3">
        <f>1-E2314/MAX(E$2:E2314)</f>
        <v>0.63062853059279922</v>
      </c>
      <c r="I2314" s="2">
        <f t="shared" si="363"/>
        <v>2172.5366666666664</v>
      </c>
      <c r="J2314" s="2">
        <f t="shared" si="366"/>
        <v>2159.5300000000002</v>
      </c>
      <c r="K2314" s="2">
        <f t="shared" si="357"/>
        <v>2167.3541666666665</v>
      </c>
      <c r="L2314" s="2">
        <f t="shared" si="358"/>
        <v>2160.2775000000006</v>
      </c>
      <c r="M2314" s="2">
        <f t="shared" si="359"/>
        <v>2154.1964583333324</v>
      </c>
      <c r="N2314" s="2">
        <f t="shared" si="364"/>
        <v>2160.609375</v>
      </c>
      <c r="O2314" s="4" t="str">
        <f t="shared" si="365"/>
        <v>买</v>
      </c>
      <c r="P2314" s="4" t="str">
        <f t="shared" si="361"/>
        <v/>
      </c>
      <c r="Q2314" s="3">
        <f>IF(O2313="买",E2314/E2313-1,0)-IF(P2314=1,计算结果!B$17,0)</f>
        <v>-1.8896725487131949E-3</v>
      </c>
      <c r="R2314" s="2">
        <f t="shared" si="362"/>
        <v>5.0886774364320928</v>
      </c>
      <c r="S2314" s="3">
        <f>1-R2314/MAX(R$2:R2314)</f>
        <v>0.20989968348448007</v>
      </c>
    </row>
    <row r="2315" spans="1:19" x14ac:dyDescent="0.15">
      <c r="A2315" s="1">
        <v>41837</v>
      </c>
      <c r="B2315">
        <v>2166.83</v>
      </c>
      <c r="C2315">
        <v>2166.9299999999998</v>
      </c>
      <c r="D2315">
        <v>2147.08</v>
      </c>
      <c r="E2315" s="2">
        <v>2157.0700000000002</v>
      </c>
      <c r="F2315" s="16">
        <v>46354644992</v>
      </c>
      <c r="G2315" s="3">
        <f t="shared" si="360"/>
        <v>-6.3568983863611095E-3</v>
      </c>
      <c r="H2315" s="3">
        <f>1-E2315/MAX(E$2:E2315)</f>
        <v>0.63297658749064178</v>
      </c>
      <c r="I2315" s="2">
        <f t="shared" si="363"/>
        <v>2167.64</v>
      </c>
      <c r="J2315" s="2">
        <f t="shared" si="366"/>
        <v>2160.9233333333336</v>
      </c>
      <c r="K2315" s="2">
        <f t="shared" si="357"/>
        <v>2166.73</v>
      </c>
      <c r="L2315" s="2">
        <f t="shared" si="358"/>
        <v>2159.4787500000002</v>
      </c>
      <c r="M2315" s="2">
        <f t="shared" si="359"/>
        <v>2154.6789583333325</v>
      </c>
      <c r="N2315" s="2">
        <f t="shared" si="364"/>
        <v>2160.2959027777774</v>
      </c>
      <c r="O2315" s="4" t="str">
        <f t="shared" si="365"/>
        <v>卖</v>
      </c>
      <c r="P2315" s="4">
        <f t="shared" si="361"/>
        <v>1</v>
      </c>
      <c r="Q2315" s="3">
        <f>IF(O2314="买",E2315/E2314-1,0)-IF(P2315=1,计算结果!B$17,0)</f>
        <v>-6.3568983863611095E-3</v>
      </c>
      <c r="R2315" s="2">
        <f t="shared" si="362"/>
        <v>5.0563292310477257</v>
      </c>
      <c r="S2315" s="3">
        <f>1-R2315/MAX(R$2:R2315)</f>
        <v>0.21492227091160099</v>
      </c>
    </row>
    <row r="2316" spans="1:19" x14ac:dyDescent="0.15">
      <c r="A2316" s="1">
        <v>41838</v>
      </c>
      <c r="B2316">
        <v>2147.66</v>
      </c>
      <c r="C2316">
        <v>2176.3200000000002</v>
      </c>
      <c r="D2316">
        <v>2145.4499999999998</v>
      </c>
      <c r="E2316" s="2">
        <v>2164.14</v>
      </c>
      <c r="F2316" s="16">
        <v>53758918656</v>
      </c>
      <c r="G2316" s="3">
        <f t="shared" si="360"/>
        <v>3.2775941439080469E-3</v>
      </c>
      <c r="H2316" s="3">
        <f>1-E2316/MAX(E$2:E2316)</f>
        <v>0.63177363370312389</v>
      </c>
      <c r="I2316" s="2">
        <f t="shared" si="363"/>
        <v>2164.0266666666666</v>
      </c>
      <c r="J2316" s="2">
        <f t="shared" si="366"/>
        <v>2164.4716666666664</v>
      </c>
      <c r="K2316" s="2">
        <f t="shared" si="357"/>
        <v>2166.1691666666666</v>
      </c>
      <c r="L2316" s="2">
        <f t="shared" si="358"/>
        <v>2158.32375</v>
      </c>
      <c r="M2316" s="2">
        <f t="shared" si="359"/>
        <v>2154.3474999999994</v>
      </c>
      <c r="N2316" s="2">
        <f t="shared" si="364"/>
        <v>2159.6134722222218</v>
      </c>
      <c r="O2316" s="4" t="str">
        <f t="shared" si="365"/>
        <v>买</v>
      </c>
      <c r="P2316" s="4">
        <f t="shared" si="361"/>
        <v>1</v>
      </c>
      <c r="Q2316" s="3">
        <f>IF(O2315="买",E2316/E2315-1,0)-IF(P2316=1,计算结果!B$17,0)</f>
        <v>0</v>
      </c>
      <c r="R2316" s="2">
        <f t="shared" si="362"/>
        <v>5.0563292310477257</v>
      </c>
      <c r="S2316" s="3">
        <f>1-R2316/MAX(R$2:R2316)</f>
        <v>0.21492227091160099</v>
      </c>
    </row>
    <row r="2317" spans="1:19" x14ac:dyDescent="0.15">
      <c r="A2317" s="1">
        <v>41841</v>
      </c>
      <c r="B2317">
        <v>2164.2199999999998</v>
      </c>
      <c r="C2317">
        <v>2171.94</v>
      </c>
      <c r="D2317">
        <v>2158.96</v>
      </c>
      <c r="E2317" s="2">
        <v>2166.3000000000002</v>
      </c>
      <c r="F2317" s="16">
        <v>47731630080</v>
      </c>
      <c r="G2317" s="3">
        <f t="shared" si="360"/>
        <v>9.9808699991688066E-4</v>
      </c>
      <c r="H2317" s="3">
        <f>1-E2317/MAX(E$2:E2317)</f>
        <v>0.63140611175389638</v>
      </c>
      <c r="I2317" s="2">
        <f t="shared" si="363"/>
        <v>2162.5033333333336</v>
      </c>
      <c r="J2317" s="2">
        <f t="shared" si="366"/>
        <v>2167.52</v>
      </c>
      <c r="K2317" s="2">
        <f t="shared" si="357"/>
        <v>2165.0116666666668</v>
      </c>
      <c r="L2317" s="2">
        <f t="shared" si="358"/>
        <v>2158.1833333333338</v>
      </c>
      <c r="M2317" s="2">
        <f t="shared" si="359"/>
        <v>2154.1693749999995</v>
      </c>
      <c r="N2317" s="2">
        <f t="shared" si="364"/>
        <v>2159.1214583333335</v>
      </c>
      <c r="O2317" s="4" t="str">
        <f t="shared" si="365"/>
        <v>买</v>
      </c>
      <c r="P2317" s="4" t="str">
        <f t="shared" si="361"/>
        <v/>
      </c>
      <c r="Q2317" s="3">
        <f>IF(O2316="买",E2317/E2316-1,0)-IF(P2317=1,计算结果!B$17,0)</f>
        <v>9.9808699991688066E-4</v>
      </c>
      <c r="R2317" s="2">
        <f t="shared" si="362"/>
        <v>5.0613758875205344</v>
      </c>
      <c r="S2317" s="3">
        <f>1-R2317/MAX(R$2:R2317)</f>
        <v>0.21413869503627359</v>
      </c>
    </row>
    <row r="2318" spans="1:19" x14ac:dyDescent="0.15">
      <c r="A2318" s="1">
        <v>41842</v>
      </c>
      <c r="B2318">
        <v>2162.44</v>
      </c>
      <c r="C2318">
        <v>2197.59</v>
      </c>
      <c r="D2318">
        <v>2162.2399999999998</v>
      </c>
      <c r="E2318" s="2">
        <v>2192.6999999999998</v>
      </c>
      <c r="F2318" s="16">
        <v>66806116352</v>
      </c>
      <c r="G2318" s="3">
        <f t="shared" si="360"/>
        <v>1.2186677745464447E-2</v>
      </c>
      <c r="H2318" s="3">
        <f>1-E2318/MAX(E$2:E2318)</f>
        <v>0.62691417681889339</v>
      </c>
      <c r="I2318" s="2">
        <f t="shared" si="363"/>
        <v>2174.38</v>
      </c>
      <c r="J2318" s="2">
        <f t="shared" si="366"/>
        <v>2171.0100000000002</v>
      </c>
      <c r="K2318" s="2">
        <f t="shared" ref="K2318:K2381" si="367">AVERAGE(E2307:E2318)</f>
        <v>2166.1791666666663</v>
      </c>
      <c r="L2318" s="2">
        <f t="shared" si="358"/>
        <v>2159.5358333333338</v>
      </c>
      <c r="M2318" s="2">
        <f t="shared" si="359"/>
        <v>2154.592916666666</v>
      </c>
      <c r="N2318" s="2">
        <f t="shared" si="364"/>
        <v>2160.102638888889</v>
      </c>
      <c r="O2318" s="4" t="str">
        <f t="shared" si="365"/>
        <v>买</v>
      </c>
      <c r="P2318" s="4" t="str">
        <f t="shared" si="361"/>
        <v/>
      </c>
      <c r="Q2318" s="3">
        <f>IF(O2317="买",E2318/E2317-1,0)-IF(P2318=1,计算结果!B$17,0)</f>
        <v>1.2186677745464447E-2</v>
      </c>
      <c r="R2318" s="2">
        <f t="shared" si="362"/>
        <v>5.1230572444104112</v>
      </c>
      <c r="S2318" s="3">
        <f>1-R2318/MAX(R$2:R2318)</f>
        <v>0.20456165656005043</v>
      </c>
    </row>
    <row r="2319" spans="1:19" x14ac:dyDescent="0.15">
      <c r="A2319" s="1">
        <v>41843</v>
      </c>
      <c r="B2319">
        <v>2191.39</v>
      </c>
      <c r="C2319">
        <v>2210.2800000000002</v>
      </c>
      <c r="D2319">
        <v>2190.5500000000002</v>
      </c>
      <c r="E2319" s="2">
        <v>2197.83</v>
      </c>
      <c r="F2319" s="16">
        <v>69177999360</v>
      </c>
      <c r="G2319" s="3">
        <f t="shared" si="360"/>
        <v>2.3395813380764352E-3</v>
      </c>
      <c r="H2319" s="3">
        <f>1-E2319/MAX(E$2:E2319)</f>
        <v>0.62604131218947801</v>
      </c>
      <c r="I2319" s="2">
        <f t="shared" si="363"/>
        <v>2185.61</v>
      </c>
      <c r="J2319" s="2">
        <f t="shared" si="366"/>
        <v>2174.8183333333336</v>
      </c>
      <c r="K2319" s="2">
        <f t="shared" si="367"/>
        <v>2167.9741666666669</v>
      </c>
      <c r="L2319" s="2">
        <f t="shared" si="358"/>
        <v>2162.4908333333337</v>
      </c>
      <c r="M2319" s="2">
        <f t="shared" si="359"/>
        <v>2155.712708333333</v>
      </c>
      <c r="N2319" s="2">
        <f t="shared" si="364"/>
        <v>2162.0592361111107</v>
      </c>
      <c r="O2319" s="4" t="str">
        <f t="shared" si="365"/>
        <v>买</v>
      </c>
      <c r="P2319" s="4" t="str">
        <f t="shared" si="361"/>
        <v/>
      </c>
      <c r="Q2319" s="3">
        <f>IF(O2318="买",E2319/E2318-1,0)-IF(P2319=1,计算结果!B$17,0)</f>
        <v>2.3395813380764352E-3</v>
      </c>
      <c r="R2319" s="2">
        <f t="shared" si="362"/>
        <v>5.1350430535333311</v>
      </c>
      <c r="S2319" s="3">
        <f>1-R2319/MAX(R$2:R2319)</f>
        <v>0.20270066385614793</v>
      </c>
    </row>
    <row r="2320" spans="1:19" x14ac:dyDescent="0.15">
      <c r="A2320" s="1">
        <v>41844</v>
      </c>
      <c r="B2320">
        <v>2199.83</v>
      </c>
      <c r="C2320">
        <v>2239.81</v>
      </c>
      <c r="D2320">
        <v>2199.83</v>
      </c>
      <c r="E2320" s="2">
        <v>2237.0100000000002</v>
      </c>
      <c r="F2320" s="16">
        <v>99964370944</v>
      </c>
      <c r="G2320" s="3">
        <f t="shared" si="360"/>
        <v>1.7826674492567696E-2</v>
      </c>
      <c r="H2320" s="3">
        <f>1-E2320/MAX(E$2:E2320)</f>
        <v>0.61937487238821198</v>
      </c>
      <c r="I2320" s="2">
        <f t="shared" si="363"/>
        <v>2209.1799999999998</v>
      </c>
      <c r="J2320" s="2">
        <f t="shared" si="366"/>
        <v>2185.8416666666667</v>
      </c>
      <c r="K2320" s="2">
        <f t="shared" si="367"/>
        <v>2172.6858333333334</v>
      </c>
      <c r="L2320" s="2">
        <f t="shared" si="358"/>
        <v>2166.669166666667</v>
      </c>
      <c r="M2320" s="2">
        <f t="shared" si="359"/>
        <v>2157.6097916666668</v>
      </c>
      <c r="N2320" s="2">
        <f t="shared" si="364"/>
        <v>2165.6549305555559</v>
      </c>
      <c r="O2320" s="4" t="str">
        <f t="shared" si="365"/>
        <v>买</v>
      </c>
      <c r="P2320" s="4" t="str">
        <f t="shared" si="361"/>
        <v/>
      </c>
      <c r="Q2320" s="3">
        <f>IF(O2319="买",E2320/E2319-1,0)-IF(P2320=1,计算结果!B$17,0)</f>
        <v>1.7826674492567696E-2</v>
      </c>
      <c r="R2320" s="2">
        <f t="shared" si="362"/>
        <v>5.2265837945539904</v>
      </c>
      <c r="S2320" s="3">
        <f>1-R2320/MAX(R$2:R2320)</f>
        <v>0.18848746811757122</v>
      </c>
    </row>
    <row r="2321" spans="1:19" x14ac:dyDescent="0.15">
      <c r="A2321" s="1">
        <v>41845</v>
      </c>
      <c r="B2321">
        <v>2243.0700000000002</v>
      </c>
      <c r="C2321">
        <v>2260.89</v>
      </c>
      <c r="D2321">
        <v>2239.0700000000002</v>
      </c>
      <c r="E2321" s="2">
        <v>2260.4499999999998</v>
      </c>
      <c r="F2321" s="16">
        <v>81994563584</v>
      </c>
      <c r="G2321" s="3">
        <f t="shared" si="360"/>
        <v>1.0478272336734928E-2</v>
      </c>
      <c r="H2321" s="3">
        <f>1-E2321/MAX(E$2:E2321)</f>
        <v>0.61538657864289115</v>
      </c>
      <c r="I2321" s="2">
        <f t="shared" si="363"/>
        <v>2231.7633333333333</v>
      </c>
      <c r="J2321" s="2">
        <f t="shared" si="366"/>
        <v>2203.0716666666667</v>
      </c>
      <c r="K2321" s="2">
        <f t="shared" si="367"/>
        <v>2181.9975000000004</v>
      </c>
      <c r="L2321" s="2">
        <f t="shared" si="358"/>
        <v>2171.9333333333338</v>
      </c>
      <c r="M2321" s="2">
        <f t="shared" si="359"/>
        <v>2160.6370833333335</v>
      </c>
      <c r="N2321" s="2">
        <f t="shared" si="364"/>
        <v>2171.5226388888891</v>
      </c>
      <c r="O2321" s="4" t="str">
        <f t="shared" si="365"/>
        <v>买</v>
      </c>
      <c r="P2321" s="4" t="str">
        <f t="shared" si="361"/>
        <v/>
      </c>
      <c r="Q2321" s="3">
        <f>IF(O2320="买",E2321/E2320-1,0)-IF(P2321=1,计算结果!B$17,0)</f>
        <v>1.0478272336734928E-2</v>
      </c>
      <c r="R2321" s="2">
        <f t="shared" si="362"/>
        <v>5.2813493629440922</v>
      </c>
      <c r="S2321" s="3">
        <f>1-R2321/MAX(R$2:R2321)</f>
        <v>0.17998421880383386</v>
      </c>
    </row>
    <row r="2322" spans="1:19" x14ac:dyDescent="0.15">
      <c r="A2322" s="1">
        <v>41848</v>
      </c>
      <c r="B2322">
        <v>2272.38</v>
      </c>
      <c r="C2322">
        <v>2331.4699999999998</v>
      </c>
      <c r="D2322">
        <v>2272.38</v>
      </c>
      <c r="E2322" s="2">
        <v>2323.9</v>
      </c>
      <c r="F2322" s="16">
        <v>145277419520</v>
      </c>
      <c r="G2322" s="3">
        <f t="shared" si="360"/>
        <v>2.8069632152889934E-2</v>
      </c>
      <c r="H2322" s="3">
        <f>1-E2322/MAX(E$2:E2322)</f>
        <v>0.60459062138433262</v>
      </c>
      <c r="I2322" s="2">
        <f t="shared" si="363"/>
        <v>2273.7866666666669</v>
      </c>
      <c r="J2322" s="2">
        <f t="shared" si="366"/>
        <v>2229.6983333333333</v>
      </c>
      <c r="K2322" s="2">
        <f t="shared" si="367"/>
        <v>2197.085</v>
      </c>
      <c r="L2322" s="2">
        <f t="shared" si="358"/>
        <v>2179.395</v>
      </c>
      <c r="M2322" s="2">
        <f t="shared" si="359"/>
        <v>2164.973125</v>
      </c>
      <c r="N2322" s="2">
        <f t="shared" si="364"/>
        <v>2180.484375</v>
      </c>
      <c r="O2322" s="4" t="str">
        <f t="shared" si="365"/>
        <v>买</v>
      </c>
      <c r="P2322" s="4" t="str">
        <f t="shared" si="361"/>
        <v/>
      </c>
      <c r="Q2322" s="3">
        <f>IF(O2321="买",E2322/E2321-1,0)-IF(P2322=1,计算结果!B$17,0)</f>
        <v>2.8069632152889934E-2</v>
      </c>
      <c r="R2322" s="2">
        <f t="shared" si="362"/>
        <v>5.4295948968328327</v>
      </c>
      <c r="S2322" s="3">
        <f>1-R2322/MAX(R$2:R2322)</f>
        <v>0.15696667746609283</v>
      </c>
    </row>
    <row r="2323" spans="1:19" x14ac:dyDescent="0.15">
      <c r="A2323" s="1">
        <v>41849</v>
      </c>
      <c r="B2323">
        <v>2326.04</v>
      </c>
      <c r="C2323">
        <v>2342.77</v>
      </c>
      <c r="D2323">
        <v>2316.2199999999998</v>
      </c>
      <c r="E2323" s="2">
        <v>2331.37</v>
      </c>
      <c r="F2323" s="16">
        <v>112176545792</v>
      </c>
      <c r="G2323" s="3">
        <f t="shared" si="360"/>
        <v>3.2144240285725267E-3</v>
      </c>
      <c r="H2323" s="3">
        <f>1-E2323/MAX(E$2:E2323)</f>
        <v>0.60331960797658746</v>
      </c>
      <c r="I2323" s="2">
        <f t="shared" si="363"/>
        <v>2305.2400000000002</v>
      </c>
      <c r="J2323" s="2">
        <f t="shared" si="366"/>
        <v>2257.2099999999996</v>
      </c>
      <c r="K2323" s="2">
        <f t="shared" si="367"/>
        <v>2212.3650000000002</v>
      </c>
      <c r="L2323" s="2">
        <f t="shared" si="358"/>
        <v>2187.645</v>
      </c>
      <c r="M2323" s="2">
        <f t="shared" si="359"/>
        <v>2169.0454166666664</v>
      </c>
      <c r="N2323" s="2">
        <f t="shared" si="364"/>
        <v>2189.6851388888886</v>
      </c>
      <c r="O2323" s="4" t="str">
        <f t="shared" si="365"/>
        <v>买</v>
      </c>
      <c r="P2323" s="4" t="str">
        <f t="shared" si="361"/>
        <v/>
      </c>
      <c r="Q2323" s="3">
        <f>IF(O2322="买",E2323/E2322-1,0)-IF(P2323=1,计算结果!B$17,0)</f>
        <v>3.2144240285725267E-3</v>
      </c>
      <c r="R2323" s="2">
        <f t="shared" si="362"/>
        <v>5.4470479171346273</v>
      </c>
      <c r="S2323" s="3">
        <f>1-R2323/MAX(R$2:R2323)</f>
        <v>0.15425681089725241</v>
      </c>
    </row>
    <row r="2324" spans="1:19" x14ac:dyDescent="0.15">
      <c r="A2324" s="1">
        <v>41850</v>
      </c>
      <c r="B2324">
        <v>2324.69</v>
      </c>
      <c r="C2324">
        <v>2339.04</v>
      </c>
      <c r="D2324">
        <v>2316.06</v>
      </c>
      <c r="E2324" s="2">
        <v>2322.0100000000002</v>
      </c>
      <c r="F2324" s="16">
        <v>103362306048</v>
      </c>
      <c r="G2324" s="3">
        <f t="shared" si="360"/>
        <v>-4.014806744532029E-3</v>
      </c>
      <c r="H2324" s="3">
        <f>1-E2324/MAX(E$2:E2324)</f>
        <v>0.60491220308990679</v>
      </c>
      <c r="I2324" s="2">
        <f t="shared" si="363"/>
        <v>2325.7600000000002</v>
      </c>
      <c r="J2324" s="2">
        <f t="shared" si="366"/>
        <v>2278.7616666666668</v>
      </c>
      <c r="K2324" s="2">
        <f t="shared" si="367"/>
        <v>2224.8858333333337</v>
      </c>
      <c r="L2324" s="2">
        <f t="shared" si="358"/>
        <v>2194.8504166666671</v>
      </c>
      <c r="M2324" s="2">
        <f t="shared" si="359"/>
        <v>2173.0274999999997</v>
      </c>
      <c r="N2324" s="2">
        <f t="shared" si="364"/>
        <v>2197.5879166666668</v>
      </c>
      <c r="O2324" s="4" t="str">
        <f t="shared" si="365"/>
        <v>买</v>
      </c>
      <c r="P2324" s="4" t="str">
        <f t="shared" si="361"/>
        <v/>
      </c>
      <c r="Q2324" s="3">
        <f>IF(O2323="买",E2324/E2323-1,0)-IF(P2324=1,计算结果!B$17,0)</f>
        <v>-4.014806744532029E-3</v>
      </c>
      <c r="R2324" s="2">
        <f t="shared" si="362"/>
        <v>5.4251790724191258</v>
      </c>
      <c r="S2324" s="3">
        <f>1-R2324/MAX(R$2:R2324)</f>
        <v>0.15765230635700422</v>
      </c>
    </row>
    <row r="2325" spans="1:19" x14ac:dyDescent="0.15">
      <c r="A2325" s="1">
        <v>41851</v>
      </c>
      <c r="B2325">
        <v>2321.9699999999998</v>
      </c>
      <c r="C2325">
        <v>2350.5500000000002</v>
      </c>
      <c r="D2325">
        <v>2316.58</v>
      </c>
      <c r="E2325" s="2">
        <v>2350.25</v>
      </c>
      <c r="F2325" s="16">
        <v>93135568896</v>
      </c>
      <c r="G2325" s="3">
        <f t="shared" si="360"/>
        <v>1.2161876994500442E-2</v>
      </c>
      <c r="H2325" s="3">
        <f>1-E2325/MAX(E$2:E2325)</f>
        <v>0.60010719390185807</v>
      </c>
      <c r="I2325" s="2">
        <f t="shared" si="363"/>
        <v>2334.5433333333335</v>
      </c>
      <c r="J2325" s="2">
        <f t="shared" si="366"/>
        <v>2304.165</v>
      </c>
      <c r="K2325" s="2">
        <f t="shared" si="367"/>
        <v>2239.4916666666668</v>
      </c>
      <c r="L2325" s="2">
        <f t="shared" si="358"/>
        <v>2203.1833333333338</v>
      </c>
      <c r="M2325" s="2">
        <f t="shared" si="359"/>
        <v>2177.2324999999996</v>
      </c>
      <c r="N2325" s="2">
        <f t="shared" si="364"/>
        <v>2206.6358333333337</v>
      </c>
      <c r="O2325" s="4" t="str">
        <f t="shared" si="365"/>
        <v>买</v>
      </c>
      <c r="P2325" s="4" t="str">
        <f t="shared" si="361"/>
        <v/>
      </c>
      <c r="Q2325" s="3">
        <f>IF(O2324="买",E2325/E2324-1,0)-IF(P2325=1,计算结果!B$17,0)</f>
        <v>1.2161876994500442E-2</v>
      </c>
      <c r="R2325" s="2">
        <f t="shared" si="362"/>
        <v>5.4911594329710249</v>
      </c>
      <c r="S2325" s="3">
        <f>1-R2325/MAX(R$2:R2325)</f>
        <v>0.14740777732031696</v>
      </c>
    </row>
    <row r="2326" spans="1:19" x14ac:dyDescent="0.15">
      <c r="A2326" s="1">
        <v>41852</v>
      </c>
      <c r="B2326">
        <v>2341.23</v>
      </c>
      <c r="C2326">
        <v>2371.5</v>
      </c>
      <c r="D2326">
        <v>2328.9699999999998</v>
      </c>
      <c r="E2326" s="2">
        <v>2329.4</v>
      </c>
      <c r="F2326" s="16">
        <v>106125189120</v>
      </c>
      <c r="G2326" s="3">
        <f t="shared" si="360"/>
        <v>-8.8713966599297533E-3</v>
      </c>
      <c r="H2326" s="3">
        <f>1-E2326/MAX(E$2:E2326)</f>
        <v>0.60365480160620699</v>
      </c>
      <c r="I2326" s="2">
        <f t="shared" si="363"/>
        <v>2333.8866666666668</v>
      </c>
      <c r="J2326" s="2">
        <f t="shared" si="366"/>
        <v>2319.563333333333</v>
      </c>
      <c r="K2326" s="2">
        <f t="shared" si="367"/>
        <v>2252.7024999999999</v>
      </c>
      <c r="L2326" s="2">
        <f t="shared" si="358"/>
        <v>2210.0283333333336</v>
      </c>
      <c r="M2326" s="2">
        <f t="shared" si="359"/>
        <v>2180.8454166666666</v>
      </c>
      <c r="N2326" s="2">
        <f t="shared" si="364"/>
        <v>2214.5254166666668</v>
      </c>
      <c r="O2326" s="4" t="str">
        <f t="shared" si="365"/>
        <v>买</v>
      </c>
      <c r="P2326" s="4" t="str">
        <f t="shared" si="361"/>
        <v/>
      </c>
      <c r="Q2326" s="3">
        <f>IF(O2325="买",E2326/E2325-1,0)-IF(P2326=1,计算结果!B$17,0)</f>
        <v>-8.8713966599297533E-3</v>
      </c>
      <c r="R2326" s="2">
        <f t="shared" si="362"/>
        <v>5.4424451795182236</v>
      </c>
      <c r="S2326" s="3">
        <f>1-R2326/MAX(R$2:R2326)</f>
        <v>0.15497146111687965</v>
      </c>
    </row>
    <row r="2327" spans="1:19" x14ac:dyDescent="0.15">
      <c r="A2327" s="1">
        <v>41855</v>
      </c>
      <c r="B2327">
        <v>2336.63</v>
      </c>
      <c r="C2327">
        <v>2375.62</v>
      </c>
      <c r="D2327">
        <v>2332.14</v>
      </c>
      <c r="E2327" s="2">
        <v>2375.62</v>
      </c>
      <c r="F2327" s="16">
        <v>101301886976</v>
      </c>
      <c r="G2327" s="3">
        <f t="shared" si="360"/>
        <v>1.9842019404138211E-2</v>
      </c>
      <c r="H2327" s="3">
        <f>1-E2327/MAX(E$2:E2327)</f>
        <v>0.59579051248894033</v>
      </c>
      <c r="I2327" s="2">
        <f t="shared" si="363"/>
        <v>2351.7566666666667</v>
      </c>
      <c r="J2327" s="2">
        <f t="shared" si="366"/>
        <v>2338.7583333333332</v>
      </c>
      <c r="K2327" s="2">
        <f t="shared" si="367"/>
        <v>2270.915</v>
      </c>
      <c r="L2327" s="2">
        <f t="shared" si="358"/>
        <v>2218.8225000000007</v>
      </c>
      <c r="M2327" s="2">
        <f t="shared" si="359"/>
        <v>2185.6024999999995</v>
      </c>
      <c r="N2327" s="2">
        <f t="shared" si="364"/>
        <v>2225.1133333333332</v>
      </c>
      <c r="O2327" s="4" t="str">
        <f t="shared" si="365"/>
        <v>买</v>
      </c>
      <c r="P2327" s="4" t="str">
        <f t="shared" si="361"/>
        <v/>
      </c>
      <c r="Q2327" s="3">
        <f>IF(O2326="买",E2327/E2326-1,0)-IF(P2327=1,计算结果!B$17,0)</f>
        <v>1.9842019404138211E-2</v>
      </c>
      <c r="R2327" s="2">
        <f t="shared" si="362"/>
        <v>5.550434282376183</v>
      </c>
      <c r="S2327" s="3">
        <f>1-R2327/MAX(R$2:R2327)</f>
        <v>0.13820438845131011</v>
      </c>
    </row>
    <row r="2328" spans="1:19" x14ac:dyDescent="0.15">
      <c r="A2328" s="1">
        <v>41856</v>
      </c>
      <c r="B2328">
        <v>2376.8000000000002</v>
      </c>
      <c r="C2328">
        <v>2380.77</v>
      </c>
      <c r="D2328">
        <v>2353.8000000000002</v>
      </c>
      <c r="E2328" s="2">
        <v>2369.35</v>
      </c>
      <c r="F2328" s="16">
        <v>97906974720</v>
      </c>
      <c r="G2328" s="3">
        <f t="shared" si="360"/>
        <v>-2.6393110009176324E-3</v>
      </c>
      <c r="H2328" s="3">
        <f>1-E2328/MAX(E$2:E2328)</f>
        <v>0.59685734703600346</v>
      </c>
      <c r="I2328" s="2">
        <f t="shared" si="363"/>
        <v>2358.1233333333334</v>
      </c>
      <c r="J2328" s="2">
        <f t="shared" si="366"/>
        <v>2346.3333333333335</v>
      </c>
      <c r="K2328" s="2">
        <f t="shared" si="367"/>
        <v>2288.0158333333334</v>
      </c>
      <c r="L2328" s="2">
        <f t="shared" si="358"/>
        <v>2227.0925000000002</v>
      </c>
      <c r="M2328" s="2">
        <f t="shared" si="359"/>
        <v>2189.769166666666</v>
      </c>
      <c r="N2328" s="2">
        <f t="shared" si="364"/>
        <v>2234.9591666666665</v>
      </c>
      <c r="O2328" s="4" t="str">
        <f t="shared" si="365"/>
        <v>买</v>
      </c>
      <c r="P2328" s="4" t="str">
        <f t="shared" si="361"/>
        <v/>
      </c>
      <c r="Q2328" s="3">
        <f>IF(O2327="买",E2328/E2327-1,0)-IF(P2328=1,计算结果!B$17,0)</f>
        <v>-2.6393110009176324E-3</v>
      </c>
      <c r="R2328" s="2">
        <f t="shared" si="362"/>
        <v>5.535784960114837</v>
      </c>
      <c r="S2328" s="3">
        <f>1-R2328/MAX(R$2:R2328)</f>
        <v>0.14047893508941323</v>
      </c>
    </row>
    <row r="2329" spans="1:19" x14ac:dyDescent="0.15">
      <c r="A2329" s="1">
        <v>41857</v>
      </c>
      <c r="B2329">
        <v>2358.21</v>
      </c>
      <c r="C2329">
        <v>2371.67</v>
      </c>
      <c r="D2329">
        <v>2334.33</v>
      </c>
      <c r="E2329" s="2">
        <v>2363.2199999999998</v>
      </c>
      <c r="F2329" s="16">
        <v>96681295872</v>
      </c>
      <c r="G2329" s="3">
        <f t="shared" si="360"/>
        <v>-2.587207461962171E-3</v>
      </c>
      <c r="H2329" s="3">
        <f>1-E2329/MAX(E$2:E2329)</f>
        <v>0.59790036071598718</v>
      </c>
      <c r="I2329" s="2">
        <f t="shared" si="363"/>
        <v>2369.3966666666661</v>
      </c>
      <c r="J2329" s="2">
        <f t="shared" si="366"/>
        <v>2351.6416666666664</v>
      </c>
      <c r="K2329" s="2">
        <f t="shared" si="367"/>
        <v>2304.4258333333332</v>
      </c>
      <c r="L2329" s="2">
        <f t="shared" si="358"/>
        <v>2234.7187500000005</v>
      </c>
      <c r="M2329" s="2">
        <f t="shared" si="359"/>
        <v>2194.1037499999998</v>
      </c>
      <c r="N2329" s="2">
        <f t="shared" si="364"/>
        <v>2244.4161111111111</v>
      </c>
      <c r="O2329" s="4" t="str">
        <f t="shared" si="365"/>
        <v>买</v>
      </c>
      <c r="P2329" s="4" t="str">
        <f t="shared" si="361"/>
        <v/>
      </c>
      <c r="Q2329" s="3">
        <f>IF(O2328="买",E2329/E2328-1,0)-IF(P2329=1,计算结果!B$17,0)</f>
        <v>-2.587207461962171E-3</v>
      </c>
      <c r="R2329" s="2">
        <f t="shared" si="362"/>
        <v>5.5214627359582096</v>
      </c>
      <c r="S2329" s="3">
        <f>1-R2329/MAX(R$2:R2329)</f>
        <v>0.14270269440226357</v>
      </c>
    </row>
    <row r="2330" spans="1:19" x14ac:dyDescent="0.15">
      <c r="A2330" s="1">
        <v>41858</v>
      </c>
      <c r="B2330">
        <v>2363.61</v>
      </c>
      <c r="C2330">
        <v>2369.1999999999998</v>
      </c>
      <c r="D2330">
        <v>2326.27</v>
      </c>
      <c r="E2330" s="2">
        <v>2327.46</v>
      </c>
      <c r="F2330" s="16">
        <v>94254456832</v>
      </c>
      <c r="G2330" s="3">
        <f t="shared" si="360"/>
        <v>-1.5131896310965454E-2</v>
      </c>
      <c r="H2330" s="3">
        <f>1-E2330/MAX(E$2:E2330)</f>
        <v>0.6039848907643095</v>
      </c>
      <c r="I2330" s="2">
        <f t="shared" si="363"/>
        <v>2353.3433333333332</v>
      </c>
      <c r="J2330" s="2">
        <f t="shared" si="366"/>
        <v>2352.5499999999997</v>
      </c>
      <c r="K2330" s="2">
        <f t="shared" si="367"/>
        <v>2315.6558333333332</v>
      </c>
      <c r="L2330" s="2">
        <f t="shared" ref="L2330:L2393" si="368">AVERAGE(E2307:E2330)</f>
        <v>2240.9175</v>
      </c>
      <c r="M2330" s="2">
        <f t="shared" si="359"/>
        <v>2197.6662499999998</v>
      </c>
      <c r="N2330" s="2">
        <f t="shared" si="364"/>
        <v>2251.4131944444448</v>
      </c>
      <c r="O2330" s="4" t="str">
        <f t="shared" si="365"/>
        <v>买</v>
      </c>
      <c r="P2330" s="4" t="str">
        <f t="shared" si="361"/>
        <v/>
      </c>
      <c r="Q2330" s="3">
        <f>IF(O2329="买",E2330/E2329-1,0)-IF(P2330=1,计算结果!B$17,0)</f>
        <v>-1.5131896310965454E-2</v>
      </c>
      <c r="R2330" s="2">
        <f t="shared" si="362"/>
        <v>5.4379125343528303</v>
      </c>
      <c r="S2330" s="3">
        <f>1-R2330/MAX(R$2:R2330)</f>
        <v>0.15567522833823855</v>
      </c>
    </row>
    <row r="2331" spans="1:19" x14ac:dyDescent="0.15">
      <c r="A2331" s="1">
        <v>41859</v>
      </c>
      <c r="B2331">
        <v>2329.1799999999998</v>
      </c>
      <c r="C2331">
        <v>2339.27</v>
      </c>
      <c r="D2331">
        <v>2319.29</v>
      </c>
      <c r="E2331" s="2">
        <v>2331.13</v>
      </c>
      <c r="F2331" s="16">
        <v>72605663232</v>
      </c>
      <c r="G2331" s="3">
        <f t="shared" si="360"/>
        <v>1.576826239763518E-3</v>
      </c>
      <c r="H2331" s="3">
        <f>1-E2331/MAX(E$2:E2331)</f>
        <v>0.60336044374872388</v>
      </c>
      <c r="I2331" s="2">
        <f t="shared" si="363"/>
        <v>2340.6033333333335</v>
      </c>
      <c r="J2331" s="2">
        <f t="shared" si="366"/>
        <v>2349.3633333333332</v>
      </c>
      <c r="K2331" s="2">
        <f t="shared" si="367"/>
        <v>2326.7641666666664</v>
      </c>
      <c r="L2331" s="2">
        <f t="shared" si="368"/>
        <v>2247.3691666666668</v>
      </c>
      <c r="M2331" s="2">
        <f t="shared" si="359"/>
        <v>2201.4414583333337</v>
      </c>
      <c r="N2331" s="2">
        <f t="shared" si="364"/>
        <v>2258.5249305555558</v>
      </c>
      <c r="O2331" s="4" t="str">
        <f t="shared" si="365"/>
        <v>买</v>
      </c>
      <c r="P2331" s="4" t="str">
        <f t="shared" si="361"/>
        <v/>
      </c>
      <c r="Q2331" s="3">
        <f>IF(O2330="买",E2331/E2330-1,0)-IF(P2331=1,计算结果!B$17,0)</f>
        <v>1.576826239763518E-3</v>
      </c>
      <c r="R2331" s="2">
        <f t="shared" si="362"/>
        <v>5.4464871775265369</v>
      </c>
      <c r="S2331" s="3">
        <f>1-R2331/MAX(R$2:R2331)</f>
        <v>0.15434387488339996</v>
      </c>
    </row>
    <row r="2332" spans="1:19" x14ac:dyDescent="0.15">
      <c r="A2332" s="1">
        <v>41862</v>
      </c>
      <c r="B2332">
        <v>2338.0100000000002</v>
      </c>
      <c r="C2332">
        <v>2367</v>
      </c>
      <c r="D2332">
        <v>2337.0100000000002</v>
      </c>
      <c r="E2332" s="2">
        <v>2365.35</v>
      </c>
      <c r="F2332" s="16">
        <v>82973900800</v>
      </c>
      <c r="G2332" s="3">
        <f t="shared" si="360"/>
        <v>1.467957599962233E-2</v>
      </c>
      <c r="H2332" s="3">
        <f>1-E2332/MAX(E$2:E2332)</f>
        <v>0.5975379432382768</v>
      </c>
      <c r="I2332" s="2">
        <f t="shared" si="363"/>
        <v>2341.3133333333335</v>
      </c>
      <c r="J2332" s="2">
        <f t="shared" si="366"/>
        <v>2355.355</v>
      </c>
      <c r="K2332" s="2">
        <f t="shared" si="367"/>
        <v>2337.4591666666665</v>
      </c>
      <c r="L2332" s="2">
        <f t="shared" si="368"/>
        <v>2255.0725000000002</v>
      </c>
      <c r="M2332" s="2">
        <f t="shared" si="359"/>
        <v>2206.3806250000002</v>
      </c>
      <c r="N2332" s="2">
        <f t="shared" si="364"/>
        <v>2266.3040972222225</v>
      </c>
      <c r="O2332" s="4" t="str">
        <f t="shared" si="365"/>
        <v>买</v>
      </c>
      <c r="P2332" s="4" t="str">
        <f t="shared" si="361"/>
        <v/>
      </c>
      <c r="Q2332" s="3">
        <f>IF(O2331="买",E2332/E2331-1,0)-IF(P2332=1,计算结果!B$17,0)</f>
        <v>1.467957599962233E-2</v>
      </c>
      <c r="R2332" s="2">
        <f t="shared" si="362"/>
        <v>5.526439299980006</v>
      </c>
      <c r="S2332" s="3">
        <f>1-R2332/MAX(R$2:R2332)</f>
        <v>0.14193000152520474</v>
      </c>
    </row>
    <row r="2333" spans="1:19" x14ac:dyDescent="0.15">
      <c r="A2333" s="1">
        <v>41863</v>
      </c>
      <c r="B2333">
        <v>2361.17</v>
      </c>
      <c r="C2333">
        <v>2361.17</v>
      </c>
      <c r="D2333">
        <v>2344.7199999999998</v>
      </c>
      <c r="E2333" s="2">
        <v>2357.0500000000002</v>
      </c>
      <c r="F2333" s="16">
        <v>82973769728</v>
      </c>
      <c r="G2333" s="3">
        <f t="shared" si="360"/>
        <v>-3.5089944405689577E-3</v>
      </c>
      <c r="H2333" s="3">
        <f>1-E2333/MAX(E$2:E2333)</f>
        <v>0.59895018035799352</v>
      </c>
      <c r="I2333" s="2">
        <f t="shared" si="363"/>
        <v>2351.1766666666667</v>
      </c>
      <c r="J2333" s="2">
        <f t="shared" si="366"/>
        <v>2352.2600000000002</v>
      </c>
      <c r="K2333" s="2">
        <f t="shared" si="367"/>
        <v>2345.5091666666663</v>
      </c>
      <c r="L2333" s="2">
        <f t="shared" si="368"/>
        <v>2263.7533333333336</v>
      </c>
      <c r="M2333" s="2">
        <f t="shared" si="359"/>
        <v>2210.6816666666668</v>
      </c>
      <c r="N2333" s="2">
        <f t="shared" si="364"/>
        <v>2273.3147222222219</v>
      </c>
      <c r="O2333" s="4" t="str">
        <f t="shared" si="365"/>
        <v>买</v>
      </c>
      <c r="P2333" s="4" t="str">
        <f t="shared" si="361"/>
        <v/>
      </c>
      <c r="Q2333" s="3">
        <f>IF(O2332="买",E2333/E2332-1,0)-IF(P2333=1,计算结果!B$17,0)</f>
        <v>-3.5089944405689577E-3</v>
      </c>
      <c r="R2333" s="2">
        <f t="shared" si="362"/>
        <v>5.5070470552002346</v>
      </c>
      <c r="S2333" s="3">
        <f>1-R2333/MAX(R$2:R2333)</f>
        <v>0.14494096437947179</v>
      </c>
    </row>
    <row r="2334" spans="1:19" x14ac:dyDescent="0.15">
      <c r="A2334" s="1">
        <v>41864</v>
      </c>
      <c r="B2334">
        <v>2358.46</v>
      </c>
      <c r="C2334">
        <v>2370.5100000000002</v>
      </c>
      <c r="D2334">
        <v>2335.69</v>
      </c>
      <c r="E2334" s="2">
        <v>2358.9</v>
      </c>
      <c r="F2334" s="16">
        <v>94185267200</v>
      </c>
      <c r="G2334" s="3">
        <f t="shared" si="360"/>
        <v>7.8487940434013304E-4</v>
      </c>
      <c r="H2334" s="3">
        <f>1-E2334/MAX(E$2:E2334)</f>
        <v>0.5986354046144422</v>
      </c>
      <c r="I2334" s="2">
        <f t="shared" si="363"/>
        <v>2360.4333333333329</v>
      </c>
      <c r="J2334" s="2">
        <f t="shared" si="366"/>
        <v>2350.518333333333</v>
      </c>
      <c r="K2334" s="2">
        <f t="shared" si="367"/>
        <v>2348.4258333333332</v>
      </c>
      <c r="L2334" s="2">
        <f t="shared" si="368"/>
        <v>2272.7554166666669</v>
      </c>
      <c r="M2334" s="2">
        <f t="shared" si="359"/>
        <v>2215.3520833333332</v>
      </c>
      <c r="N2334" s="2">
        <f t="shared" si="364"/>
        <v>2278.8444444444444</v>
      </c>
      <c r="O2334" s="4" t="str">
        <f t="shared" si="365"/>
        <v>买</v>
      </c>
      <c r="P2334" s="4" t="str">
        <f t="shared" si="361"/>
        <v/>
      </c>
      <c r="Q2334" s="3">
        <f>IF(O2333="买",E2334/E2333-1,0)-IF(P2334=1,计算结果!B$17,0)</f>
        <v>7.8487940434013304E-4</v>
      </c>
      <c r="R2334" s="2">
        <f t="shared" si="362"/>
        <v>5.5113694230125931</v>
      </c>
      <c r="S2334" s="3">
        <f>1-R2334/MAX(R$2:R2334)</f>
        <v>0.14426984615291827</v>
      </c>
    </row>
    <row r="2335" spans="1:19" x14ac:dyDescent="0.15">
      <c r="A2335" s="1">
        <v>41865</v>
      </c>
      <c r="B2335">
        <v>2357.1999999999998</v>
      </c>
      <c r="C2335">
        <v>2363.1799999999998</v>
      </c>
      <c r="D2335">
        <v>2334.08</v>
      </c>
      <c r="E2335" s="2">
        <v>2335.9499999999998</v>
      </c>
      <c r="F2335" s="16">
        <v>84251435008</v>
      </c>
      <c r="G2335" s="3">
        <f t="shared" si="360"/>
        <v>-9.7291110263258984E-3</v>
      </c>
      <c r="H2335" s="3">
        <f>1-E2335/MAX(E$2:E2335)</f>
        <v>0.60254032532498469</v>
      </c>
      <c r="I2335" s="2">
        <f t="shared" si="363"/>
        <v>2350.6333333333337</v>
      </c>
      <c r="J2335" s="2">
        <f t="shared" si="366"/>
        <v>2345.9733333333334</v>
      </c>
      <c r="K2335" s="2">
        <f t="shared" si="367"/>
        <v>2348.8074999999999</v>
      </c>
      <c r="L2335" s="2">
        <f t="shared" si="368"/>
        <v>2280.5862500000003</v>
      </c>
      <c r="M2335" s="2">
        <f t="shared" si="359"/>
        <v>2219.5535416666667</v>
      </c>
      <c r="N2335" s="2">
        <f t="shared" si="364"/>
        <v>2282.9824305555558</v>
      </c>
      <c r="O2335" s="4" t="str">
        <f t="shared" si="365"/>
        <v>买</v>
      </c>
      <c r="P2335" s="4" t="str">
        <f t="shared" si="361"/>
        <v/>
      </c>
      <c r="Q2335" s="3">
        <f>IF(O2334="买",E2335/E2334-1,0)-IF(P2335=1,计算结果!B$17,0)</f>
        <v>-9.7291110263258984E-3</v>
      </c>
      <c r="R2335" s="2">
        <f t="shared" si="362"/>
        <v>5.4577486979890057</v>
      </c>
      <c r="S2335" s="3">
        <f>1-R2335/MAX(R$2:R2335)</f>
        <v>0.15259533982827156</v>
      </c>
    </row>
    <row r="2336" spans="1:19" x14ac:dyDescent="0.15">
      <c r="A2336" s="1">
        <v>41866</v>
      </c>
      <c r="B2336">
        <v>2337.9899999999998</v>
      </c>
      <c r="C2336">
        <v>2366.9</v>
      </c>
      <c r="D2336">
        <v>2333.12</v>
      </c>
      <c r="E2336" s="2">
        <v>2360.63</v>
      </c>
      <c r="F2336" s="16">
        <v>81888215040</v>
      </c>
      <c r="G2336" s="3">
        <f t="shared" si="360"/>
        <v>1.0565294633875011E-2</v>
      </c>
      <c r="H2336" s="3">
        <f>1-E2336/MAX(E$2:E2336)</f>
        <v>0.59834104675695898</v>
      </c>
      <c r="I2336" s="2">
        <f t="shared" si="363"/>
        <v>2351.8266666666668</v>
      </c>
      <c r="J2336" s="2">
        <f t="shared" si="366"/>
        <v>2351.501666666667</v>
      </c>
      <c r="K2336" s="2">
        <f t="shared" si="367"/>
        <v>2352.0258333333336</v>
      </c>
      <c r="L2336" s="2">
        <f t="shared" si="368"/>
        <v>2288.4558333333334</v>
      </c>
      <c r="M2336" s="2">
        <f t="shared" si="359"/>
        <v>2223.7068750000003</v>
      </c>
      <c r="N2336" s="2">
        <f t="shared" si="364"/>
        <v>2288.062847222222</v>
      </c>
      <c r="O2336" s="4" t="str">
        <f t="shared" si="365"/>
        <v>买</v>
      </c>
      <c r="P2336" s="4" t="str">
        <f t="shared" si="361"/>
        <v/>
      </c>
      <c r="Q2336" s="3">
        <f>IF(O2335="买",E2336/E2335-1,0)-IF(P2336=1,计算结果!B$17,0)</f>
        <v>1.0565294633875011E-2</v>
      </c>
      <c r="R2336" s="2">
        <f t="shared" si="362"/>
        <v>5.5154114210209073</v>
      </c>
      <c r="S2336" s="3">
        <f>1-R2336/MAX(R$2:R2336)</f>
        <v>0.14364225991943846</v>
      </c>
    </row>
    <row r="2337" spans="1:19" x14ac:dyDescent="0.15">
      <c r="A2337" s="1">
        <v>41869</v>
      </c>
      <c r="B2337">
        <v>2366.27</v>
      </c>
      <c r="C2337">
        <v>2379.8000000000002</v>
      </c>
      <c r="D2337">
        <v>2361.1999999999998</v>
      </c>
      <c r="E2337" s="2">
        <v>2374.56</v>
      </c>
      <c r="F2337" s="16">
        <v>90148913152</v>
      </c>
      <c r="G2337" s="3">
        <f t="shared" si="360"/>
        <v>5.9009671147107756E-3</v>
      </c>
      <c r="H2337" s="3">
        <f>1-E2337/MAX(E$2:E2337)</f>
        <v>0.59597087048254271</v>
      </c>
      <c r="I2337" s="2">
        <f t="shared" si="363"/>
        <v>2357.0466666666666</v>
      </c>
      <c r="J2337" s="2">
        <f t="shared" si="366"/>
        <v>2358.7400000000002</v>
      </c>
      <c r="K2337" s="2">
        <f t="shared" si="367"/>
        <v>2354.0516666666667</v>
      </c>
      <c r="L2337" s="2">
        <f t="shared" si="368"/>
        <v>2296.7716666666665</v>
      </c>
      <c r="M2337" s="2">
        <f t="shared" si="359"/>
        <v>2228.1608333333334</v>
      </c>
      <c r="N2337" s="2">
        <f t="shared" si="364"/>
        <v>2292.9947222222222</v>
      </c>
      <c r="O2337" s="4" t="str">
        <f t="shared" si="365"/>
        <v>买</v>
      </c>
      <c r="P2337" s="4" t="str">
        <f t="shared" si="361"/>
        <v/>
      </c>
      <c r="Q2337" s="3">
        <f>IF(O2336="买",E2337/E2336-1,0)-IF(P2337=1,计算结果!B$17,0)</f>
        <v>5.9009671147107756E-3</v>
      </c>
      <c r="R2337" s="2">
        <f t="shared" si="362"/>
        <v>5.547957682440452</v>
      </c>
      <c r="S2337" s="3">
        <f>1-R2337/MAX(R$2:R2337)</f>
        <v>0.1385889210567951</v>
      </c>
    </row>
    <row r="2338" spans="1:19" x14ac:dyDescent="0.15">
      <c r="A2338" s="1">
        <v>41870</v>
      </c>
      <c r="B2338">
        <v>2378.89</v>
      </c>
      <c r="C2338">
        <v>2379.4699999999998</v>
      </c>
      <c r="D2338">
        <v>2358.9699999999998</v>
      </c>
      <c r="E2338" s="2">
        <v>2374.77</v>
      </c>
      <c r="F2338" s="16">
        <v>102742761472</v>
      </c>
      <c r="G2338" s="3">
        <f t="shared" si="360"/>
        <v>8.843743683040195E-5</v>
      </c>
      <c r="H2338" s="3">
        <f>1-E2338/MAX(E$2:E2338)</f>
        <v>0.59593513918192342</v>
      </c>
      <c r="I2338" s="2">
        <f t="shared" si="363"/>
        <v>2369.9866666666671</v>
      </c>
      <c r="J2338" s="2">
        <f t="shared" si="366"/>
        <v>2360.31</v>
      </c>
      <c r="K2338" s="2">
        <f t="shared" si="367"/>
        <v>2357.8325000000004</v>
      </c>
      <c r="L2338" s="2">
        <f t="shared" si="368"/>
        <v>2305.2674999999995</v>
      </c>
      <c r="M2338" s="2">
        <f t="shared" si="359"/>
        <v>2232.7725000000005</v>
      </c>
      <c r="N2338" s="2">
        <f t="shared" si="364"/>
        <v>2298.624166666667</v>
      </c>
      <c r="O2338" s="4" t="str">
        <f t="shared" si="365"/>
        <v>买</v>
      </c>
      <c r="P2338" s="4" t="str">
        <f t="shared" si="361"/>
        <v/>
      </c>
      <c r="Q2338" s="3">
        <f>IF(O2337="买",E2338/E2337-1,0)-IF(P2338=1,计算结果!B$17,0)</f>
        <v>8.843743683040195E-5</v>
      </c>
      <c r="R2338" s="2">
        <f t="shared" si="362"/>
        <v>5.5484483295975302</v>
      </c>
      <c r="S2338" s="3">
        <f>1-R2338/MAX(R$2:R2338)</f>
        <v>0.13851274006891601</v>
      </c>
    </row>
    <row r="2339" spans="1:19" x14ac:dyDescent="0.15">
      <c r="A2339" s="1">
        <v>41871</v>
      </c>
      <c r="B2339">
        <v>2371.65</v>
      </c>
      <c r="C2339">
        <v>2375.4699999999998</v>
      </c>
      <c r="D2339">
        <v>2360.84</v>
      </c>
      <c r="E2339" s="2">
        <v>2366.14</v>
      </c>
      <c r="F2339" s="16">
        <v>91374804992</v>
      </c>
      <c r="G2339" s="3">
        <f t="shared" si="360"/>
        <v>-3.6340361382365405E-3</v>
      </c>
      <c r="H2339" s="3">
        <f>1-E2339/MAX(E$2:E2339)</f>
        <v>0.59740352548832776</v>
      </c>
      <c r="I2339" s="2">
        <f t="shared" si="363"/>
        <v>2371.8233333333333</v>
      </c>
      <c r="J2339" s="2">
        <f t="shared" si="366"/>
        <v>2361.8250000000003</v>
      </c>
      <c r="K2339" s="2">
        <f t="shared" si="367"/>
        <v>2357.0425000000005</v>
      </c>
      <c r="L2339" s="2">
        <f t="shared" si="368"/>
        <v>2313.9787499999998</v>
      </c>
      <c r="M2339" s="2">
        <f t="shared" si="359"/>
        <v>2236.7287500000002</v>
      </c>
      <c r="N2339" s="2">
        <f t="shared" si="364"/>
        <v>2302.5833333333335</v>
      </c>
      <c r="O2339" s="4" t="str">
        <f t="shared" si="365"/>
        <v>买</v>
      </c>
      <c r="P2339" s="4" t="str">
        <f t="shared" si="361"/>
        <v/>
      </c>
      <c r="Q2339" s="3">
        <f>IF(O2338="买",E2339/E2338-1,0)-IF(P2339=1,计算结果!B$17,0)</f>
        <v>-3.6340361382365405E-3</v>
      </c>
      <c r="R2339" s="2">
        <f t="shared" si="362"/>
        <v>5.5282850678566344</v>
      </c>
      <c r="S2339" s="3">
        <f>1-R2339/MAX(R$2:R2339)</f>
        <v>0.14164341590413598</v>
      </c>
    </row>
    <row r="2340" spans="1:19" x14ac:dyDescent="0.15">
      <c r="A2340" s="1">
        <v>41872</v>
      </c>
      <c r="B2340">
        <v>2365.73</v>
      </c>
      <c r="C2340">
        <v>2367.46</v>
      </c>
      <c r="D2340">
        <v>2333.3000000000002</v>
      </c>
      <c r="E2340" s="2">
        <v>2354.2399999999998</v>
      </c>
      <c r="F2340" s="16">
        <v>92192063488</v>
      </c>
      <c r="G2340" s="3">
        <f t="shared" si="360"/>
        <v>-5.0292882077983547E-3</v>
      </c>
      <c r="H2340" s="3">
        <f>1-E2340/MAX(E$2:E2340)</f>
        <v>0.59942829919009055</v>
      </c>
      <c r="I2340" s="2">
        <f t="shared" si="363"/>
        <v>2365.0499999999997</v>
      </c>
      <c r="J2340" s="2">
        <f t="shared" si="366"/>
        <v>2361.0483333333332</v>
      </c>
      <c r="K2340" s="2">
        <f t="shared" si="367"/>
        <v>2355.7833333333333</v>
      </c>
      <c r="L2340" s="2">
        <f t="shared" si="368"/>
        <v>2321.8995833333329</v>
      </c>
      <c r="M2340" s="2">
        <f t="shared" si="359"/>
        <v>2240.1116666666671</v>
      </c>
      <c r="N2340" s="2">
        <f t="shared" si="364"/>
        <v>2305.9315277777782</v>
      </c>
      <c r="O2340" s="4" t="str">
        <f t="shared" si="365"/>
        <v>买</v>
      </c>
      <c r="P2340" s="4" t="str">
        <f t="shared" si="361"/>
        <v/>
      </c>
      <c r="Q2340" s="3">
        <f>IF(O2339="买",E2340/E2339-1,0)-IF(P2340=1,计算结果!B$17,0)</f>
        <v>-5.0292882077983547E-3</v>
      </c>
      <c r="R2340" s="2">
        <f t="shared" si="362"/>
        <v>5.5004817289555152</v>
      </c>
      <c r="S2340" s="3">
        <f>1-R2340/MAX(R$2:R2340)</f>
        <v>0.14596033855061541</v>
      </c>
    </row>
    <row r="2341" spans="1:19" x14ac:dyDescent="0.15">
      <c r="A2341" s="1">
        <v>41873</v>
      </c>
      <c r="B2341">
        <v>2352.3200000000002</v>
      </c>
      <c r="C2341">
        <v>2368.46</v>
      </c>
      <c r="D2341">
        <v>2350.9899999999998</v>
      </c>
      <c r="E2341" s="2">
        <v>2365.36</v>
      </c>
      <c r="F2341" s="16">
        <v>85642461184</v>
      </c>
      <c r="G2341" s="3">
        <f t="shared" si="360"/>
        <v>4.7233926872367604E-3</v>
      </c>
      <c r="H2341" s="3">
        <f>1-E2341/MAX(E$2:E2341)</f>
        <v>0.59753624174777098</v>
      </c>
      <c r="I2341" s="2">
        <f t="shared" si="363"/>
        <v>2361.9133333333334</v>
      </c>
      <c r="J2341" s="2">
        <f t="shared" si="366"/>
        <v>2365.9500000000003</v>
      </c>
      <c r="K2341" s="2">
        <f t="shared" si="367"/>
        <v>2355.9616666666666</v>
      </c>
      <c r="L2341" s="2">
        <f t="shared" si="368"/>
        <v>2330.1937499999995</v>
      </c>
      <c r="M2341" s="2">
        <f t="shared" si="359"/>
        <v>2244.1885416666673</v>
      </c>
      <c r="N2341" s="2">
        <f t="shared" si="364"/>
        <v>2310.1146527777778</v>
      </c>
      <c r="O2341" s="4" t="str">
        <f t="shared" si="365"/>
        <v>买</v>
      </c>
      <c r="P2341" s="4" t="str">
        <f t="shared" si="361"/>
        <v/>
      </c>
      <c r="Q2341" s="3">
        <f>IF(O2340="买",E2341/E2340-1,0)-IF(P2341=1,计算结果!B$17,0)</f>
        <v>4.7233926872367604E-3</v>
      </c>
      <c r="R2341" s="2">
        <f t="shared" si="362"/>
        <v>5.5264626641303431</v>
      </c>
      <c r="S2341" s="3">
        <f>1-R2341/MAX(R$2:R2341)</f>
        <v>0.14192637385911522</v>
      </c>
    </row>
    <row r="2342" spans="1:19" x14ac:dyDescent="0.15">
      <c r="A2342" s="1">
        <v>41876</v>
      </c>
      <c r="B2342">
        <v>2367.02</v>
      </c>
      <c r="C2342">
        <v>2367.61</v>
      </c>
      <c r="D2342">
        <v>2338.46</v>
      </c>
      <c r="E2342" s="2">
        <v>2342.86</v>
      </c>
      <c r="F2342" s="16">
        <v>85182496768</v>
      </c>
      <c r="G2342" s="3">
        <f t="shared" si="360"/>
        <v>-9.512294111678532E-3</v>
      </c>
      <c r="H2342" s="3">
        <f>1-E2342/MAX(E$2:E2342)</f>
        <v>0.60136459538555775</v>
      </c>
      <c r="I2342" s="2">
        <f t="shared" si="363"/>
        <v>2354.1533333333336</v>
      </c>
      <c r="J2342" s="2">
        <f t="shared" si="366"/>
        <v>2362.9883333333332</v>
      </c>
      <c r="K2342" s="2">
        <f t="shared" si="367"/>
        <v>2357.2450000000003</v>
      </c>
      <c r="L2342" s="2">
        <f t="shared" si="368"/>
        <v>2336.4504166666661</v>
      </c>
      <c r="M2342" s="2">
        <f t="shared" si="359"/>
        <v>2247.9931250000009</v>
      </c>
      <c r="N2342" s="2">
        <f t="shared" si="364"/>
        <v>2313.8961805555559</v>
      </c>
      <c r="O2342" s="4" t="str">
        <f t="shared" si="365"/>
        <v>买</v>
      </c>
      <c r="P2342" s="4" t="str">
        <f t="shared" si="361"/>
        <v/>
      </c>
      <c r="Q2342" s="3">
        <f>IF(O2341="买",E2342/E2341-1,0)-IF(P2342=1,计算结果!B$17,0)</f>
        <v>-9.512294111678532E-3</v>
      </c>
      <c r="R2342" s="2">
        <f t="shared" si="362"/>
        <v>5.4738933258719245</v>
      </c>
      <c r="S2342" s="3">
        <f>1-R2342/MAX(R$2:R2342)</f>
        <v>0.15008862256044186</v>
      </c>
    </row>
    <row r="2343" spans="1:19" x14ac:dyDescent="0.15">
      <c r="A2343" s="1">
        <v>41877</v>
      </c>
      <c r="B2343">
        <v>2339.6</v>
      </c>
      <c r="C2343">
        <v>2350.39</v>
      </c>
      <c r="D2343">
        <v>2317.1799999999998</v>
      </c>
      <c r="E2343" s="2">
        <v>2324.09</v>
      </c>
      <c r="F2343" s="16">
        <v>83135029248</v>
      </c>
      <c r="G2343" s="3">
        <f t="shared" si="360"/>
        <v>-8.0115755956394752E-3</v>
      </c>
      <c r="H2343" s="3">
        <f>1-E2343/MAX(E$2:E2343)</f>
        <v>0.60455829306472464</v>
      </c>
      <c r="I2343" s="2">
        <f t="shared" si="363"/>
        <v>2344.1033333333335</v>
      </c>
      <c r="J2343" s="2">
        <f t="shared" si="366"/>
        <v>2354.5766666666668</v>
      </c>
      <c r="K2343" s="2">
        <f t="shared" si="367"/>
        <v>2356.6583333333333</v>
      </c>
      <c r="L2343" s="2">
        <f t="shared" si="368"/>
        <v>2341.7112499999989</v>
      </c>
      <c r="M2343" s="2">
        <f t="shared" si="359"/>
        <v>2252.1010416666672</v>
      </c>
      <c r="N2343" s="2">
        <f t="shared" si="364"/>
        <v>2316.8235416666666</v>
      </c>
      <c r="O2343" s="4" t="str">
        <f t="shared" si="365"/>
        <v>买</v>
      </c>
      <c r="P2343" s="4" t="str">
        <f t="shared" si="361"/>
        <v/>
      </c>
      <c r="Q2343" s="3">
        <f>IF(O2342="买",E2343/E2342-1,0)-IF(P2343=1,计算结果!B$17,0)</f>
        <v>-8.0115755956394752E-3</v>
      </c>
      <c r="R2343" s="2">
        <f t="shared" si="362"/>
        <v>5.430038815689235</v>
      </c>
      <c r="S2343" s="3">
        <f>1-R2343/MAX(R$2:R2343)</f>
        <v>0.156897751810393</v>
      </c>
    </row>
    <row r="2344" spans="1:19" x14ac:dyDescent="0.15">
      <c r="A2344" s="1">
        <v>41878</v>
      </c>
      <c r="B2344">
        <v>2323.79</v>
      </c>
      <c r="C2344">
        <v>2336.7399999999998</v>
      </c>
      <c r="D2344">
        <v>2322.88</v>
      </c>
      <c r="E2344" s="2">
        <v>2327.6</v>
      </c>
      <c r="F2344" s="16">
        <v>62448676864</v>
      </c>
      <c r="G2344" s="3">
        <f t="shared" si="360"/>
        <v>1.510268535211523E-3</v>
      </c>
      <c r="H2344" s="3">
        <f>1-E2344/MAX(E$2:E2344)</f>
        <v>0.60396106989722997</v>
      </c>
      <c r="I2344" s="2">
        <f t="shared" si="363"/>
        <v>2331.5166666666669</v>
      </c>
      <c r="J2344" s="2">
        <f t="shared" si="366"/>
        <v>2346.7150000000001</v>
      </c>
      <c r="K2344" s="2">
        <f t="shared" si="367"/>
        <v>2353.5124999999998</v>
      </c>
      <c r="L2344" s="2">
        <f t="shared" si="368"/>
        <v>2345.4858333333327</v>
      </c>
      <c r="M2344" s="2">
        <f t="shared" si="359"/>
        <v>2256.0775000000008</v>
      </c>
      <c r="N2344" s="2">
        <f t="shared" si="364"/>
        <v>2318.3586111111113</v>
      </c>
      <c r="O2344" s="4" t="str">
        <f t="shared" si="365"/>
        <v>买</v>
      </c>
      <c r="P2344" s="4" t="str">
        <f t="shared" si="361"/>
        <v/>
      </c>
      <c r="Q2344" s="3">
        <f>IF(O2343="买",E2344/E2343-1,0)-IF(P2344=1,计算结果!B$17,0)</f>
        <v>1.510268535211523E-3</v>
      </c>
      <c r="R2344" s="2">
        <f t="shared" si="362"/>
        <v>5.4382396324575479</v>
      </c>
      <c r="S2344" s="3">
        <f>1-R2344/MAX(R$2:R2344)</f>
        <v>0.15562444101298611</v>
      </c>
    </row>
    <row r="2345" spans="1:19" x14ac:dyDescent="0.15">
      <c r="A2345" s="1">
        <v>41879</v>
      </c>
      <c r="B2345">
        <v>2328.06</v>
      </c>
      <c r="C2345">
        <v>2336.36</v>
      </c>
      <c r="D2345">
        <v>2309.64</v>
      </c>
      <c r="E2345" s="2">
        <v>2311.2800000000002</v>
      </c>
      <c r="F2345" s="16">
        <v>66195968000</v>
      </c>
      <c r="G2345" s="3">
        <f t="shared" si="360"/>
        <v>-7.0115140058427672E-3</v>
      </c>
      <c r="H2345" s="3">
        <f>1-E2345/MAX(E$2:E2345)</f>
        <v>0.60673790240250458</v>
      </c>
      <c r="I2345" s="2">
        <f t="shared" si="363"/>
        <v>2320.9900000000002</v>
      </c>
      <c r="J2345" s="2">
        <f t="shared" si="366"/>
        <v>2337.5716666666672</v>
      </c>
      <c r="K2345" s="2">
        <f t="shared" si="367"/>
        <v>2349.6983333333333</v>
      </c>
      <c r="L2345" s="2">
        <f t="shared" si="368"/>
        <v>2347.6037499999993</v>
      </c>
      <c r="M2345" s="2">
        <f t="shared" si="359"/>
        <v>2259.7685416666677</v>
      </c>
      <c r="N2345" s="2">
        <f t="shared" si="364"/>
        <v>2319.0235416666669</v>
      </c>
      <c r="O2345" s="4" t="str">
        <f t="shared" si="365"/>
        <v>卖</v>
      </c>
      <c r="P2345" s="4">
        <f t="shared" si="361"/>
        <v>1</v>
      </c>
      <c r="Q2345" s="3">
        <f>IF(O2344="买",E2345/E2344-1,0)-IF(P2345=1,计算结果!B$17,0)</f>
        <v>-7.0115140058427672E-3</v>
      </c>
      <c r="R2345" s="2">
        <f t="shared" si="362"/>
        <v>5.4001093391074422</v>
      </c>
      <c r="S2345" s="3">
        <f>1-R2345/MAX(R$2:R2345)</f>
        <v>0.16154479207101491</v>
      </c>
    </row>
    <row r="2346" spans="1:19" x14ac:dyDescent="0.15">
      <c r="A2346" s="1">
        <v>41880</v>
      </c>
      <c r="B2346">
        <v>2317.3000000000002</v>
      </c>
      <c r="C2346">
        <v>2338.77</v>
      </c>
      <c r="D2346">
        <v>2313.2600000000002</v>
      </c>
      <c r="E2346" s="2">
        <v>2338.29</v>
      </c>
      <c r="F2346" s="16">
        <v>58359967744</v>
      </c>
      <c r="G2346" s="3">
        <f t="shared" si="360"/>
        <v>1.1686165241770796E-2</v>
      </c>
      <c r="H2346" s="3">
        <f>1-E2346/MAX(E$2:E2346)</f>
        <v>0.60214217654665481</v>
      </c>
      <c r="I2346" s="2">
        <f t="shared" si="363"/>
        <v>2325.7233333333334</v>
      </c>
      <c r="J2346" s="2">
        <f t="shared" si="366"/>
        <v>2334.9133333333334</v>
      </c>
      <c r="K2346" s="2">
        <f t="shared" si="367"/>
        <v>2347.9808333333331</v>
      </c>
      <c r="L2346" s="2">
        <f t="shared" si="368"/>
        <v>2348.2033333333329</v>
      </c>
      <c r="M2346" s="2">
        <f t="shared" si="359"/>
        <v>2263.7991666666671</v>
      </c>
      <c r="N2346" s="2">
        <f t="shared" si="364"/>
        <v>2319.9944444444445</v>
      </c>
      <c r="O2346" s="4" t="str">
        <f t="shared" si="365"/>
        <v>买</v>
      </c>
      <c r="P2346" s="4">
        <f t="shared" si="361"/>
        <v>1</v>
      </c>
      <c r="Q2346" s="3">
        <f>IF(O2345="买",E2346/E2345-1,0)-IF(P2346=1,计算结果!B$17,0)</f>
        <v>0</v>
      </c>
      <c r="R2346" s="2">
        <f t="shared" si="362"/>
        <v>5.4001093391074422</v>
      </c>
      <c r="S2346" s="3">
        <f>1-R2346/MAX(R$2:R2346)</f>
        <v>0.16154479207101491</v>
      </c>
    </row>
    <row r="2347" spans="1:19" x14ac:dyDescent="0.15">
      <c r="A2347" s="1">
        <v>41883</v>
      </c>
      <c r="B2347">
        <v>2340.92</v>
      </c>
      <c r="C2347">
        <v>2355.5500000000002</v>
      </c>
      <c r="D2347">
        <v>2338.5300000000002</v>
      </c>
      <c r="E2347" s="2">
        <v>2355.3200000000002</v>
      </c>
      <c r="F2347" s="16">
        <v>73362243584</v>
      </c>
      <c r="G2347" s="3">
        <f t="shared" si="360"/>
        <v>7.2831000431941018E-3</v>
      </c>
      <c r="H2347" s="3">
        <f>1-E2347/MAX(E$2:E2347)</f>
        <v>0.59924453821547674</v>
      </c>
      <c r="I2347" s="2">
        <f t="shared" si="363"/>
        <v>2334.9633333333331</v>
      </c>
      <c r="J2347" s="2">
        <f t="shared" si="366"/>
        <v>2333.2400000000002</v>
      </c>
      <c r="K2347" s="2">
        <f t="shared" si="367"/>
        <v>2349.5949999999998</v>
      </c>
      <c r="L2347" s="2">
        <f t="shared" si="368"/>
        <v>2349.2012499999996</v>
      </c>
      <c r="M2347" s="2">
        <f t="shared" si="359"/>
        <v>2268.4231250000007</v>
      </c>
      <c r="N2347" s="2">
        <f t="shared" si="364"/>
        <v>2322.4064583333334</v>
      </c>
      <c r="O2347" s="4" t="str">
        <f t="shared" si="365"/>
        <v>买</v>
      </c>
      <c r="P2347" s="4" t="str">
        <f t="shared" si="361"/>
        <v/>
      </c>
      <c r="Q2347" s="3">
        <f>IF(O2346="买",E2347/E2346-1,0)-IF(P2347=1,计算结果!B$17,0)</f>
        <v>7.2831000431941018E-3</v>
      </c>
      <c r="R2347" s="2">
        <f t="shared" si="362"/>
        <v>5.4394388756683485</v>
      </c>
      <c r="S2347" s="3">
        <f>1-R2347/MAX(R$2:R2347)</f>
        <v>0.15543823890993103</v>
      </c>
    </row>
    <row r="2348" spans="1:19" x14ac:dyDescent="0.15">
      <c r="A2348" s="1">
        <v>41884</v>
      </c>
      <c r="B2348">
        <v>2359.86</v>
      </c>
      <c r="C2348">
        <v>2387.66</v>
      </c>
      <c r="D2348">
        <v>2349.9499999999998</v>
      </c>
      <c r="E2348" s="2">
        <v>2386.46</v>
      </c>
      <c r="F2348" s="16">
        <v>106925793280</v>
      </c>
      <c r="G2348" s="3">
        <f t="shared" si="360"/>
        <v>1.3221133434098142E-2</v>
      </c>
      <c r="H2348" s="3">
        <f>1-E2348/MAX(E$2:E2348)</f>
        <v>0.59394609678077992</v>
      </c>
      <c r="I2348" s="2">
        <f t="shared" si="363"/>
        <v>2360.0233333333335</v>
      </c>
      <c r="J2348" s="2">
        <f t="shared" si="366"/>
        <v>2340.5066666666667</v>
      </c>
      <c r="K2348" s="2">
        <f t="shared" si="367"/>
        <v>2351.7474999999999</v>
      </c>
      <c r="L2348" s="2">
        <f t="shared" si="368"/>
        <v>2351.8866666666668</v>
      </c>
      <c r="M2348" s="2">
        <f t="shared" si="359"/>
        <v>2273.3685416666676</v>
      </c>
      <c r="N2348" s="2">
        <f t="shared" si="364"/>
        <v>2325.6675694444448</v>
      </c>
      <c r="O2348" s="4" t="str">
        <f t="shared" si="365"/>
        <v>买</v>
      </c>
      <c r="P2348" s="4" t="str">
        <f t="shared" si="361"/>
        <v/>
      </c>
      <c r="Q2348" s="3">
        <f>IF(O2347="买",E2348/E2347-1,0)-IF(P2348=1,计算结果!B$17,0)</f>
        <v>1.3221133434098142E-2</v>
      </c>
      <c r="R2348" s="2">
        <f t="shared" si="362"/>
        <v>5.5113544228501805</v>
      </c>
      <c r="S2348" s="3">
        <f>1-R2348/MAX(R$2:R2348)</f>
        <v>0.14427217517322233</v>
      </c>
    </row>
    <row r="2349" spans="1:19" x14ac:dyDescent="0.15">
      <c r="A2349" s="1">
        <v>41885</v>
      </c>
      <c r="B2349">
        <v>2389.69</v>
      </c>
      <c r="C2349">
        <v>2414.2600000000002</v>
      </c>
      <c r="D2349">
        <v>2389.6799999999998</v>
      </c>
      <c r="E2349" s="2">
        <v>2408.84</v>
      </c>
      <c r="F2349" s="16">
        <v>123629191168</v>
      </c>
      <c r="G2349" s="3">
        <f t="shared" si="360"/>
        <v>9.3779070254687014E-3</v>
      </c>
      <c r="H2349" s="3">
        <f>1-E2349/MAX(E$2:E2349)</f>
        <v>0.59013816102906147</v>
      </c>
      <c r="I2349" s="2">
        <f t="shared" si="363"/>
        <v>2383.5400000000004</v>
      </c>
      <c r="J2349" s="2">
        <f t="shared" si="366"/>
        <v>2354.6316666666667</v>
      </c>
      <c r="K2349" s="2">
        <f t="shared" si="367"/>
        <v>2354.6041666666665</v>
      </c>
      <c r="L2349" s="2">
        <f t="shared" si="368"/>
        <v>2354.3279166666666</v>
      </c>
      <c r="M2349" s="2">
        <f t="shared" si="359"/>
        <v>2278.7556250000007</v>
      </c>
      <c r="N2349" s="2">
        <f t="shared" si="364"/>
        <v>2329.2292361111113</v>
      </c>
      <c r="O2349" s="4" t="str">
        <f t="shared" si="365"/>
        <v>买</v>
      </c>
      <c r="P2349" s="4" t="str">
        <f t="shared" si="361"/>
        <v/>
      </c>
      <c r="Q2349" s="3">
        <f>IF(O2348="买",E2349/E2348-1,0)-IF(P2349=1,计算结果!B$17,0)</f>
        <v>9.3779070254687014E-3</v>
      </c>
      <c r="R2349" s="2">
        <f t="shared" si="362"/>
        <v>5.5630393922120751</v>
      </c>
      <c r="S2349" s="3">
        <f>1-R2349/MAX(R$2:R2349)</f>
        <v>0.13624723919289028</v>
      </c>
    </row>
    <row r="2350" spans="1:19" x14ac:dyDescent="0.15">
      <c r="A2350" s="1">
        <v>41886</v>
      </c>
      <c r="B2350">
        <v>2411.9299999999998</v>
      </c>
      <c r="C2350">
        <v>2427.3000000000002</v>
      </c>
      <c r="D2350">
        <v>2404.08</v>
      </c>
      <c r="E2350" s="2">
        <v>2426.2199999999998</v>
      </c>
      <c r="F2350" s="16">
        <v>108294701056</v>
      </c>
      <c r="G2350" s="3">
        <f t="shared" si="360"/>
        <v>7.2150910811841218E-3</v>
      </c>
      <c r="H2350" s="3">
        <f>1-E2350/MAX(E$2:E2350)</f>
        <v>0.58718097053018448</v>
      </c>
      <c r="I2350" s="2">
        <f t="shared" si="363"/>
        <v>2407.1733333333336</v>
      </c>
      <c r="J2350" s="2">
        <f t="shared" si="366"/>
        <v>2371.0683333333332</v>
      </c>
      <c r="K2350" s="2">
        <f t="shared" si="367"/>
        <v>2358.8916666666669</v>
      </c>
      <c r="L2350" s="2">
        <f t="shared" si="368"/>
        <v>2358.3620833333334</v>
      </c>
      <c r="M2350" s="2">
        <f t="shared" si="359"/>
        <v>2284.195208333334</v>
      </c>
      <c r="N2350" s="2">
        <f t="shared" si="364"/>
        <v>2333.8163194444446</v>
      </c>
      <c r="O2350" s="4" t="str">
        <f t="shared" si="365"/>
        <v>买</v>
      </c>
      <c r="P2350" s="4" t="str">
        <f t="shared" si="361"/>
        <v/>
      </c>
      <c r="Q2350" s="3">
        <f>IF(O2349="买",E2350/E2349-1,0)-IF(P2350=1,计算结果!B$17,0)</f>
        <v>7.2150910811841218E-3</v>
      </c>
      <c r="R2350" s="2">
        <f t="shared" si="362"/>
        <v>5.6031772281151007</v>
      </c>
      <c r="S2350" s="3">
        <f>1-R2350/MAX(R$2:R2350)</f>
        <v>0.13001518435204262</v>
      </c>
    </row>
    <row r="2351" spans="1:19" x14ac:dyDescent="0.15">
      <c r="A2351" s="1">
        <v>41887</v>
      </c>
      <c r="B2351">
        <v>2433.17</v>
      </c>
      <c r="C2351">
        <v>2450.63</v>
      </c>
      <c r="D2351">
        <v>2427.9899999999998</v>
      </c>
      <c r="E2351" s="2">
        <v>2449.2600000000002</v>
      </c>
      <c r="F2351" s="16">
        <v>123349319680</v>
      </c>
      <c r="G2351" s="3">
        <f t="shared" si="360"/>
        <v>9.4962534312637015E-3</v>
      </c>
      <c r="H2351" s="3">
        <f>1-E2351/MAX(E$2:E2351)</f>
        <v>0.5832607364050908</v>
      </c>
      <c r="I2351" s="2">
        <f t="shared" si="363"/>
        <v>2428.1066666666666</v>
      </c>
      <c r="J2351" s="2">
        <f t="shared" si="366"/>
        <v>2394.0650000000001</v>
      </c>
      <c r="K2351" s="2">
        <f t="shared" si="367"/>
        <v>2365.8183333333332</v>
      </c>
      <c r="L2351" s="2">
        <f t="shared" si="368"/>
        <v>2361.430416666667</v>
      </c>
      <c r="M2351" s="2">
        <f t="shared" si="359"/>
        <v>2290.1264583333336</v>
      </c>
      <c r="N2351" s="2">
        <f t="shared" si="364"/>
        <v>2339.1250694444448</v>
      </c>
      <c r="O2351" s="4" t="str">
        <f t="shared" si="365"/>
        <v>买</v>
      </c>
      <c r="P2351" s="4" t="str">
        <f t="shared" si="361"/>
        <v/>
      </c>
      <c r="Q2351" s="3">
        <f>IF(O2350="买",E2351/E2350-1,0)-IF(P2351=1,计算结果!B$17,0)</f>
        <v>9.4962534312637015E-3</v>
      </c>
      <c r="R2351" s="2">
        <f t="shared" si="362"/>
        <v>5.6563864190935673</v>
      </c>
      <c r="S2351" s="3">
        <f>1-R2351/MAX(R$2:R2351)</f>
        <v>0.12175358806129843</v>
      </c>
    </row>
    <row r="2352" spans="1:19" x14ac:dyDescent="0.15">
      <c r="A2352" s="1">
        <v>41891</v>
      </c>
      <c r="B2352">
        <v>2452.23</v>
      </c>
      <c r="C2352">
        <v>2454.89</v>
      </c>
      <c r="D2352">
        <v>2437.08</v>
      </c>
      <c r="E2352" s="2">
        <v>2445.2199999999998</v>
      </c>
      <c r="F2352" s="16">
        <v>107795210240</v>
      </c>
      <c r="G2352" s="3">
        <f t="shared" si="360"/>
        <v>-1.649477801458521E-3</v>
      </c>
      <c r="H2352" s="3">
        <f>1-E2352/MAX(E$2:E2352)</f>
        <v>0.58394813856938677</v>
      </c>
      <c r="I2352" s="2">
        <f t="shared" si="363"/>
        <v>2440.2333333333331</v>
      </c>
      <c r="J2352" s="2">
        <f t="shared" si="366"/>
        <v>2411.8866666666668</v>
      </c>
      <c r="K2352" s="2">
        <f t="shared" si="367"/>
        <v>2373.4</v>
      </c>
      <c r="L2352" s="2">
        <f t="shared" si="368"/>
        <v>2364.5916666666667</v>
      </c>
      <c r="M2352" s="2">
        <f t="shared" si="359"/>
        <v>2295.8420833333334</v>
      </c>
      <c r="N2352" s="2">
        <f t="shared" si="364"/>
        <v>2344.6112499999999</v>
      </c>
      <c r="O2352" s="4" t="str">
        <f t="shared" si="365"/>
        <v>买</v>
      </c>
      <c r="P2352" s="4" t="str">
        <f t="shared" si="361"/>
        <v/>
      </c>
      <c r="Q2352" s="3">
        <f>IF(O2351="买",E2352/E2351-1,0)-IF(P2352=1,计算结果!B$17,0)</f>
        <v>-1.649477801458521E-3</v>
      </c>
      <c r="R2352" s="2">
        <f t="shared" si="362"/>
        <v>5.6470563352588012</v>
      </c>
      <c r="S2352" s="3">
        <f>1-R2352/MAX(R$2:R2352)</f>
        <v>0.12320223602200187</v>
      </c>
    </row>
    <row r="2353" spans="1:19" x14ac:dyDescent="0.15">
      <c r="A2353" s="1">
        <v>41892</v>
      </c>
      <c r="B2353">
        <v>2435.59</v>
      </c>
      <c r="C2353">
        <v>2437.08</v>
      </c>
      <c r="D2353">
        <v>2422.65</v>
      </c>
      <c r="E2353" s="2">
        <v>2432.4299999999998</v>
      </c>
      <c r="F2353" s="16">
        <v>97472684032</v>
      </c>
      <c r="G2353" s="3">
        <f t="shared" si="360"/>
        <v>-5.2306131963586466E-3</v>
      </c>
      <c r="H2353" s="3">
        <f>1-E2353/MAX(E$2:E2353)</f>
        <v>0.58612434492615528</v>
      </c>
      <c r="I2353" s="2">
        <f t="shared" si="363"/>
        <v>2442.3033333333333</v>
      </c>
      <c r="J2353" s="2">
        <f t="shared" si="366"/>
        <v>2424.7383333333332</v>
      </c>
      <c r="K2353" s="2">
        <f t="shared" si="367"/>
        <v>2378.9891666666667</v>
      </c>
      <c r="L2353" s="2">
        <f t="shared" si="368"/>
        <v>2367.4754166666667</v>
      </c>
      <c r="M2353" s="2">
        <f t="shared" si="359"/>
        <v>2301.0970833333336</v>
      </c>
      <c r="N2353" s="2">
        <f t="shared" si="364"/>
        <v>2349.1872222222223</v>
      </c>
      <c r="O2353" s="4" t="str">
        <f t="shared" si="365"/>
        <v>买</v>
      </c>
      <c r="P2353" s="4" t="str">
        <f t="shared" si="361"/>
        <v/>
      </c>
      <c r="Q2353" s="3">
        <f>IF(O2352="买",E2353/E2352-1,0)-IF(P2353=1,计算结果!B$17,0)</f>
        <v>-5.2306131963586466E-3</v>
      </c>
      <c r="R2353" s="2">
        <f t="shared" si="362"/>
        <v>5.6175187678710161</v>
      </c>
      <c r="S2353" s="3">
        <f>1-R2353/MAX(R$2:R2353)</f>
        <v>0.12778842597680296</v>
      </c>
    </row>
    <row r="2354" spans="1:19" x14ac:dyDescent="0.15">
      <c r="A2354" s="1">
        <v>41893</v>
      </c>
      <c r="B2354">
        <v>2430.6799999999998</v>
      </c>
      <c r="C2354">
        <v>2461.4699999999998</v>
      </c>
      <c r="D2354">
        <v>2417.27</v>
      </c>
      <c r="E2354" s="2">
        <v>2423.4499999999998</v>
      </c>
      <c r="F2354" s="16">
        <v>127203385344</v>
      </c>
      <c r="G2354" s="3">
        <f t="shared" si="360"/>
        <v>-3.6917814695592854E-3</v>
      </c>
      <c r="H2354" s="3">
        <f>1-E2354/MAX(E$2:E2354)</f>
        <v>0.58765228340025866</v>
      </c>
      <c r="I2354" s="2">
        <f t="shared" si="363"/>
        <v>2433.6999999999998</v>
      </c>
      <c r="J2354" s="2">
        <f t="shared" si="366"/>
        <v>2430.9033333333332</v>
      </c>
      <c r="K2354" s="2">
        <f t="shared" si="367"/>
        <v>2385.7050000000004</v>
      </c>
      <c r="L2354" s="2">
        <f t="shared" si="368"/>
        <v>2371.4750000000004</v>
      </c>
      <c r="M2354" s="2">
        <f t="shared" ref="M2354:M2417" si="369">AVERAGE(E2307:E2354)</f>
        <v>2306.19625</v>
      </c>
      <c r="N2354" s="2">
        <f t="shared" si="364"/>
        <v>2354.4587500000002</v>
      </c>
      <c r="O2354" s="4" t="str">
        <f t="shared" si="365"/>
        <v>买</v>
      </c>
      <c r="P2354" s="4" t="str">
        <f t="shared" si="361"/>
        <v/>
      </c>
      <c r="Q2354" s="3">
        <f>IF(O2353="买",E2354/E2353-1,0)-IF(P2354=1,计算结果!B$17,0)</f>
        <v>-3.6917814695592854E-3</v>
      </c>
      <c r="R2354" s="2">
        <f t="shared" si="362"/>
        <v>5.5967801161788886</v>
      </c>
      <c r="S2354" s="3">
        <f>1-R2354/MAX(R$2:R2354)</f>
        <v>0.13100844050331684</v>
      </c>
    </row>
    <row r="2355" spans="1:19" x14ac:dyDescent="0.15">
      <c r="A2355" s="1">
        <v>41894</v>
      </c>
      <c r="B2355">
        <v>2418.75</v>
      </c>
      <c r="C2355">
        <v>2438.36</v>
      </c>
      <c r="D2355">
        <v>2412.62</v>
      </c>
      <c r="E2355" s="2">
        <v>2438.36</v>
      </c>
      <c r="F2355" s="16">
        <v>96625762304</v>
      </c>
      <c r="G2355" s="3">
        <f t="shared" si="360"/>
        <v>6.1523860611938375E-3</v>
      </c>
      <c r="H2355" s="3">
        <f>1-E2355/MAX(E$2:E2355)</f>
        <v>0.58511536105628525</v>
      </c>
      <c r="I2355" s="2">
        <f t="shared" si="363"/>
        <v>2431.4133333333334</v>
      </c>
      <c r="J2355" s="2">
        <f t="shared" si="366"/>
        <v>2435.8233333333333</v>
      </c>
      <c r="K2355" s="2">
        <f t="shared" si="367"/>
        <v>2395.2275000000004</v>
      </c>
      <c r="L2355" s="2">
        <f t="shared" si="368"/>
        <v>2375.9429166666669</v>
      </c>
      <c r="M2355" s="2">
        <f t="shared" si="369"/>
        <v>2311.6560416666666</v>
      </c>
      <c r="N2355" s="2">
        <f t="shared" si="364"/>
        <v>2360.9421527777781</v>
      </c>
      <c r="O2355" s="4" t="str">
        <f t="shared" si="365"/>
        <v>买</v>
      </c>
      <c r="P2355" s="4" t="str">
        <f t="shared" si="361"/>
        <v/>
      </c>
      <c r="Q2355" s="3">
        <f>IF(O2354="买",E2355/E2354-1,0)-IF(P2355=1,计算结果!B$17,0)</f>
        <v>6.1523860611938375E-3</v>
      </c>
      <c r="R2355" s="2">
        <f t="shared" si="362"/>
        <v>5.6312136681532348</v>
      </c>
      <c r="S2355" s="3">
        <f>1-R2355/MAX(R$2:R2355)</f>
        <v>0.12566206894537435</v>
      </c>
    </row>
    <row r="2356" spans="1:19" x14ac:dyDescent="0.15">
      <c r="A2356" s="1">
        <v>41897</v>
      </c>
      <c r="B2356">
        <v>2433</v>
      </c>
      <c r="C2356">
        <v>2439.25</v>
      </c>
      <c r="D2356">
        <v>2418.96</v>
      </c>
      <c r="E2356" s="2">
        <v>2437.19</v>
      </c>
      <c r="F2356" s="16">
        <v>112507691008</v>
      </c>
      <c r="G2356" s="3">
        <f t="shared" si="360"/>
        <v>-4.7983070588430987E-4</v>
      </c>
      <c r="H2356" s="3">
        <f>1-E2356/MAX(E$2:E2356)</f>
        <v>0.58531443544545025</v>
      </c>
      <c r="I2356" s="2">
        <f t="shared" si="363"/>
        <v>2433</v>
      </c>
      <c r="J2356" s="2">
        <f t="shared" si="366"/>
        <v>2437.6516666666671</v>
      </c>
      <c r="K2356" s="2">
        <f t="shared" si="367"/>
        <v>2404.36</v>
      </c>
      <c r="L2356" s="2">
        <f t="shared" si="368"/>
        <v>2378.9362500000002</v>
      </c>
      <c r="M2356" s="2">
        <f t="shared" si="369"/>
        <v>2317.004375</v>
      </c>
      <c r="N2356" s="2">
        <f t="shared" si="364"/>
        <v>2366.7668749999998</v>
      </c>
      <c r="O2356" s="4" t="str">
        <f t="shared" si="365"/>
        <v>买</v>
      </c>
      <c r="P2356" s="4" t="str">
        <f t="shared" si="361"/>
        <v/>
      </c>
      <c r="Q2356" s="3">
        <f>IF(O2355="买",E2356/E2355-1,0)-IF(P2356=1,计算结果!B$17,0)</f>
        <v>-4.7983070588430987E-4</v>
      </c>
      <c r="R2356" s="2">
        <f t="shared" si="362"/>
        <v>5.6285116389238592</v>
      </c>
      <c r="S2356" s="3">
        <f>1-R2356/MAX(R$2:R2356)</f>
        <v>0.12608160313201366</v>
      </c>
    </row>
    <row r="2357" spans="1:19" x14ac:dyDescent="0.15">
      <c r="A2357" s="1">
        <v>41898</v>
      </c>
      <c r="B2357">
        <v>2440.34</v>
      </c>
      <c r="C2357">
        <v>2442.92</v>
      </c>
      <c r="D2357">
        <v>2386.98</v>
      </c>
      <c r="E2357" s="2">
        <v>2388.7600000000002</v>
      </c>
      <c r="F2357" s="16">
        <v>147250167808</v>
      </c>
      <c r="G2357" s="3">
        <f t="shared" si="360"/>
        <v>-1.9871245163487372E-2</v>
      </c>
      <c r="H2357" s="3">
        <f>1-E2357/MAX(E$2:E2357)</f>
        <v>0.59355475396447277</v>
      </c>
      <c r="I2357" s="2">
        <f t="shared" si="363"/>
        <v>2421.436666666667</v>
      </c>
      <c r="J2357" s="2">
        <f t="shared" si="366"/>
        <v>2427.5683333333332</v>
      </c>
      <c r="K2357" s="2">
        <f t="shared" si="367"/>
        <v>2410.8166666666671</v>
      </c>
      <c r="L2357" s="2">
        <f t="shared" si="368"/>
        <v>2380.2575000000006</v>
      </c>
      <c r="M2357" s="2">
        <f t="shared" si="369"/>
        <v>2322.0054166666664</v>
      </c>
      <c r="N2357" s="2">
        <f t="shared" si="364"/>
        <v>2371.026527777778</v>
      </c>
      <c r="O2357" s="4" t="str">
        <f t="shared" si="365"/>
        <v>买</v>
      </c>
      <c r="P2357" s="4" t="str">
        <f t="shared" si="361"/>
        <v/>
      </c>
      <c r="Q2357" s="3">
        <f>IF(O2356="买",E2357/E2356-1,0)-IF(P2357=1,计算结果!B$17,0)</f>
        <v>-1.9871245163487372E-2</v>
      </c>
      <c r="R2357" s="2">
        <f t="shared" si="362"/>
        <v>5.5166661042412608</v>
      </c>
      <c r="S2357" s="3">
        <f>1-R2357/MAX(R$2:R2357)</f>
        <v>0.14344744984905933</v>
      </c>
    </row>
    <row r="2358" spans="1:19" x14ac:dyDescent="0.15">
      <c r="A2358" s="1">
        <v>41899</v>
      </c>
      <c r="B2358">
        <v>2395.36</v>
      </c>
      <c r="C2358">
        <v>2405.37</v>
      </c>
      <c r="D2358">
        <v>2379.09</v>
      </c>
      <c r="E2358" s="2">
        <v>2401.33</v>
      </c>
      <c r="F2358" s="16">
        <v>98039472128</v>
      </c>
      <c r="G2358" s="3">
        <f t="shared" si="360"/>
        <v>5.2621443761615705E-3</v>
      </c>
      <c r="H2358" s="3">
        <f>1-E2358/MAX(E$2:E2358)</f>
        <v>0.59141598039882937</v>
      </c>
      <c r="I2358" s="2">
        <f t="shared" si="363"/>
        <v>2409.0933333333337</v>
      </c>
      <c r="J2358" s="2">
        <f t="shared" si="366"/>
        <v>2420.2533333333336</v>
      </c>
      <c r="K2358" s="2">
        <f t="shared" si="367"/>
        <v>2416.0700000000002</v>
      </c>
      <c r="L2358" s="2">
        <f t="shared" si="368"/>
        <v>2382.0254166666668</v>
      </c>
      <c r="M2358" s="2">
        <f t="shared" si="369"/>
        <v>2327.3904166666666</v>
      </c>
      <c r="N2358" s="2">
        <f t="shared" si="364"/>
        <v>2375.1619444444445</v>
      </c>
      <c r="O2358" s="4" t="str">
        <f t="shared" si="365"/>
        <v>买</v>
      </c>
      <c r="P2358" s="4" t="str">
        <f t="shared" si="361"/>
        <v/>
      </c>
      <c r="Q2358" s="3">
        <f>IF(O2357="买",E2358/E2357-1,0)-IF(P2358=1,计算结果!B$17,0)</f>
        <v>5.2621443761615705E-3</v>
      </c>
      <c r="R2358" s="2">
        <f t="shared" si="362"/>
        <v>5.5456955977568549</v>
      </c>
      <c r="S2358" s="3">
        <f>1-R2358/MAX(R$2:R2358)</f>
        <v>0.1389401466643958</v>
      </c>
    </row>
    <row r="2359" spans="1:19" x14ac:dyDescent="0.15">
      <c r="A2359" s="1">
        <v>41900</v>
      </c>
      <c r="B2359">
        <v>2396.38</v>
      </c>
      <c r="C2359">
        <v>2414.9499999999998</v>
      </c>
      <c r="D2359">
        <v>2389.62</v>
      </c>
      <c r="E2359" s="2">
        <v>2408.66</v>
      </c>
      <c r="F2359" s="16">
        <v>92105334784</v>
      </c>
      <c r="G2359" s="3">
        <f t="shared" si="360"/>
        <v>3.0524750867226835E-3</v>
      </c>
      <c r="H2359" s="3">
        <f>1-E2359/MAX(E$2:E2359)</f>
        <v>0.59016878785816385</v>
      </c>
      <c r="I2359" s="2">
        <f t="shared" si="363"/>
        <v>2399.5833333333335</v>
      </c>
      <c r="J2359" s="2">
        <f t="shared" si="366"/>
        <v>2416.2916666666665</v>
      </c>
      <c r="K2359" s="2">
        <f t="shared" si="367"/>
        <v>2420.5150000000003</v>
      </c>
      <c r="L2359" s="2">
        <f t="shared" si="368"/>
        <v>2385.0550000000003</v>
      </c>
      <c r="M2359" s="2">
        <f t="shared" si="369"/>
        <v>2332.8206249999998</v>
      </c>
      <c r="N2359" s="2">
        <f t="shared" si="364"/>
        <v>2379.4635416666665</v>
      </c>
      <c r="O2359" s="4" t="str">
        <f t="shared" si="365"/>
        <v>买</v>
      </c>
      <c r="P2359" s="4" t="str">
        <f t="shared" si="361"/>
        <v/>
      </c>
      <c r="Q2359" s="3">
        <f>IF(O2358="买",E2359/E2358-1,0)-IF(P2359=1,计算结果!B$17,0)</f>
        <v>3.0524750867226835E-3</v>
      </c>
      <c r="R2359" s="2">
        <f t="shared" si="362"/>
        <v>5.562623695407555</v>
      </c>
      <c r="S2359" s="3">
        <f>1-R2359/MAX(R$2:R2359)</f>
        <v>0.13631178291391177</v>
      </c>
    </row>
    <row r="2360" spans="1:19" x14ac:dyDescent="0.15">
      <c r="A2360" s="1">
        <v>41901</v>
      </c>
      <c r="B2360">
        <v>2409.31</v>
      </c>
      <c r="C2360">
        <v>2430.15</v>
      </c>
      <c r="D2360">
        <v>2402.31</v>
      </c>
      <c r="E2360" s="2">
        <v>2425.21</v>
      </c>
      <c r="F2360" s="16">
        <v>88221040640</v>
      </c>
      <c r="G2360" s="3">
        <f t="shared" si="360"/>
        <v>6.8710403294778288E-3</v>
      </c>
      <c r="H2360" s="3">
        <f>1-E2360/MAX(E$2:E2360)</f>
        <v>0.58735282107125841</v>
      </c>
      <c r="I2360" s="2">
        <f t="shared" si="363"/>
        <v>2411.7333333333331</v>
      </c>
      <c r="J2360" s="2">
        <f t="shared" si="366"/>
        <v>2416.5849999999996</v>
      </c>
      <c r="K2360" s="2">
        <f t="shared" si="367"/>
        <v>2423.7441666666664</v>
      </c>
      <c r="L2360" s="2">
        <f t="shared" si="368"/>
        <v>2387.7458333333334</v>
      </c>
      <c r="M2360" s="2">
        <f t="shared" si="369"/>
        <v>2338.1008333333334</v>
      </c>
      <c r="N2360" s="2">
        <f t="shared" si="364"/>
        <v>2383.1969444444444</v>
      </c>
      <c r="O2360" s="4" t="str">
        <f t="shared" si="365"/>
        <v>买</v>
      </c>
      <c r="P2360" s="4" t="str">
        <f t="shared" si="361"/>
        <v/>
      </c>
      <c r="Q2360" s="3">
        <f>IF(O2359="买",E2360/E2359-1,0)-IF(P2360=1,计算结果!B$17,0)</f>
        <v>6.8710403294778288E-3</v>
      </c>
      <c r="R2360" s="2">
        <f t="shared" si="362"/>
        <v>5.6008447071564094</v>
      </c>
      <c r="S2360" s="3">
        <f>1-R2360/MAX(R$2:R2360)</f>
        <v>0.13037734634221854</v>
      </c>
    </row>
    <row r="2361" spans="1:19" x14ac:dyDescent="0.15">
      <c r="A2361" s="1">
        <v>41904</v>
      </c>
      <c r="B2361">
        <v>2419.33</v>
      </c>
      <c r="C2361">
        <v>2419.33</v>
      </c>
      <c r="D2361">
        <v>2374.11</v>
      </c>
      <c r="E2361" s="2">
        <v>2378.92</v>
      </c>
      <c r="F2361" s="16">
        <v>88958058496</v>
      </c>
      <c r="G2361" s="3">
        <f t="shared" si="360"/>
        <v>-1.9087006898371617E-2</v>
      </c>
      <c r="H2361" s="3">
        <f>1-E2361/MAX(E$2:E2361)</f>
        <v>0.59522902062206495</v>
      </c>
      <c r="I2361" s="2">
        <f t="shared" si="363"/>
        <v>2404.2633333333333</v>
      </c>
      <c r="J2361" s="2">
        <f t="shared" si="366"/>
        <v>2406.6783333333337</v>
      </c>
      <c r="K2361" s="2">
        <f t="shared" si="367"/>
        <v>2421.2508333333335</v>
      </c>
      <c r="L2361" s="2">
        <f t="shared" si="368"/>
        <v>2387.9275000000002</v>
      </c>
      <c r="M2361" s="2">
        <f t="shared" si="369"/>
        <v>2342.3495833333332</v>
      </c>
      <c r="N2361" s="2">
        <f t="shared" si="364"/>
        <v>2383.8426388888888</v>
      </c>
      <c r="O2361" s="4" t="str">
        <f t="shared" si="365"/>
        <v>卖</v>
      </c>
      <c r="P2361" s="4">
        <f t="shared" si="361"/>
        <v>1</v>
      </c>
      <c r="Q2361" s="3">
        <f>IF(O2360="买",E2361/E2360-1,0)-IF(P2361=1,计算结果!B$17,0)</f>
        <v>-1.9087006898371617E-2</v>
      </c>
      <c r="R2361" s="2">
        <f t="shared" si="362"/>
        <v>5.493941345594207</v>
      </c>
      <c r="S2361" s="3">
        <f>1-R2361/MAX(R$2:R2361)</f>
        <v>0.14697583993156482</v>
      </c>
    </row>
    <row r="2362" spans="1:19" x14ac:dyDescent="0.15">
      <c r="A2362" s="1">
        <v>41905</v>
      </c>
      <c r="B2362">
        <v>2379.52</v>
      </c>
      <c r="C2362">
        <v>2402.48</v>
      </c>
      <c r="D2362">
        <v>2379.52</v>
      </c>
      <c r="E2362" s="2">
        <v>2399.46</v>
      </c>
      <c r="F2362" s="16">
        <v>75463680000</v>
      </c>
      <c r="G2362" s="3">
        <f t="shared" si="360"/>
        <v>8.6341701276209104E-3</v>
      </c>
      <c r="H2362" s="3">
        <f>1-E2362/MAX(E$2:E2362)</f>
        <v>0.591734159123392</v>
      </c>
      <c r="I2362" s="2">
        <f t="shared" si="363"/>
        <v>2401.1966666666667</v>
      </c>
      <c r="J2362" s="2">
        <f t="shared" si="366"/>
        <v>2400.39</v>
      </c>
      <c r="K2362" s="2">
        <f t="shared" si="367"/>
        <v>2419.0208333333335</v>
      </c>
      <c r="L2362" s="2">
        <f t="shared" si="368"/>
        <v>2388.9562499999997</v>
      </c>
      <c r="M2362" s="2">
        <f t="shared" si="369"/>
        <v>2347.1118750000001</v>
      </c>
      <c r="N2362" s="2">
        <f t="shared" si="364"/>
        <v>2385.0296527777778</v>
      </c>
      <c r="O2362" s="4" t="str">
        <f t="shared" si="365"/>
        <v>买</v>
      </c>
      <c r="P2362" s="4">
        <f t="shared" si="361"/>
        <v>1</v>
      </c>
      <c r="Q2362" s="3">
        <f>IF(O2361="买",E2362/E2361-1,0)-IF(P2362=1,计算结果!B$17,0)</f>
        <v>0</v>
      </c>
      <c r="R2362" s="2">
        <f t="shared" si="362"/>
        <v>5.493941345594207</v>
      </c>
      <c r="S2362" s="3">
        <f>1-R2362/MAX(R$2:R2362)</f>
        <v>0.14697583993156482</v>
      </c>
    </row>
    <row r="2363" spans="1:19" x14ac:dyDescent="0.15">
      <c r="A2363" s="1">
        <v>41906</v>
      </c>
      <c r="B2363">
        <v>2391.42</v>
      </c>
      <c r="C2363">
        <v>2443.98</v>
      </c>
      <c r="D2363">
        <v>2387.0700000000002</v>
      </c>
      <c r="E2363" s="2">
        <v>2441.86</v>
      </c>
      <c r="F2363" s="16">
        <v>120389935104</v>
      </c>
      <c r="G2363" s="3">
        <f t="shared" si="360"/>
        <v>1.7670642561242955E-2</v>
      </c>
      <c r="H2363" s="3">
        <f>1-E2363/MAX(E$2:E2363)</f>
        <v>0.5845198393792963</v>
      </c>
      <c r="I2363" s="2">
        <f t="shared" si="363"/>
        <v>2406.7466666666664</v>
      </c>
      <c r="J2363" s="2">
        <f t="shared" si="366"/>
        <v>2409.2399999999998</v>
      </c>
      <c r="K2363" s="2">
        <f t="shared" si="367"/>
        <v>2418.4041666666667</v>
      </c>
      <c r="L2363" s="2">
        <f t="shared" si="368"/>
        <v>2392.1112499999999</v>
      </c>
      <c r="M2363" s="2">
        <f t="shared" si="369"/>
        <v>2353.0450000000001</v>
      </c>
      <c r="N2363" s="2">
        <f t="shared" si="364"/>
        <v>2387.8534722222225</v>
      </c>
      <c r="O2363" s="4" t="str">
        <f t="shared" si="365"/>
        <v>买</v>
      </c>
      <c r="P2363" s="4" t="str">
        <f t="shared" si="361"/>
        <v/>
      </c>
      <c r="Q2363" s="3">
        <f>IF(O2362="买",E2363/E2362-1,0)-IF(P2363=1,计算结果!B$17,0)</f>
        <v>1.7670642561242955E-2</v>
      </c>
      <c r="R2363" s="2">
        <f t="shared" si="362"/>
        <v>5.5910228193646363</v>
      </c>
      <c r="S2363" s="3">
        <f>1-R2363/MAX(R$2:R2363)</f>
        <v>0.13190235490289093</v>
      </c>
    </row>
    <row r="2364" spans="1:19" x14ac:dyDescent="0.15">
      <c r="A2364" s="1">
        <v>41907</v>
      </c>
      <c r="B2364">
        <v>2453.42</v>
      </c>
      <c r="C2364">
        <v>2462.67</v>
      </c>
      <c r="D2364">
        <v>2429.59</v>
      </c>
      <c r="E2364" s="2">
        <v>2436.9699999999998</v>
      </c>
      <c r="F2364" s="16">
        <v>119612628992</v>
      </c>
      <c r="G2364" s="3">
        <f t="shared" si="360"/>
        <v>-2.0025718100138423E-3</v>
      </c>
      <c r="H2364" s="3">
        <f>1-E2364/MAX(E$2:E2364)</f>
        <v>0.58535186823657526</v>
      </c>
      <c r="I2364" s="2">
        <f t="shared" si="363"/>
        <v>2426.0966666666664</v>
      </c>
      <c r="J2364" s="2">
        <f t="shared" si="366"/>
        <v>2415.1799999999998</v>
      </c>
      <c r="K2364" s="2">
        <f t="shared" si="367"/>
        <v>2417.7166666666667</v>
      </c>
      <c r="L2364" s="2">
        <f t="shared" si="368"/>
        <v>2395.5583333333338</v>
      </c>
      <c r="M2364" s="2">
        <f t="shared" si="369"/>
        <v>2358.7289583333336</v>
      </c>
      <c r="N2364" s="2">
        <f t="shared" si="364"/>
        <v>2390.6679861111115</v>
      </c>
      <c r="O2364" s="4" t="str">
        <f t="shared" si="365"/>
        <v>买</v>
      </c>
      <c r="P2364" s="4" t="str">
        <f t="shared" si="361"/>
        <v/>
      </c>
      <c r="Q2364" s="3">
        <f>IF(O2363="买",E2364/E2363-1,0)-IF(P2364=1,计算结果!B$17,0)</f>
        <v>-2.0025718100138423E-3</v>
      </c>
      <c r="R2364" s="2">
        <f t="shared" si="362"/>
        <v>5.5798263946774327</v>
      </c>
      <c r="S2364" s="3">
        <f>1-R2364/MAX(R$2:R2364)</f>
        <v>0.13364078277530178</v>
      </c>
    </row>
    <row r="2365" spans="1:19" x14ac:dyDescent="0.15">
      <c r="A2365" s="1">
        <v>41908</v>
      </c>
      <c r="B2365">
        <v>2430.81</v>
      </c>
      <c r="C2365">
        <v>2439.65</v>
      </c>
      <c r="D2365">
        <v>2420.5</v>
      </c>
      <c r="E2365" s="2">
        <v>2437.1999999999998</v>
      </c>
      <c r="F2365" s="16">
        <v>87757381632</v>
      </c>
      <c r="G2365" s="3">
        <f t="shared" si="360"/>
        <v>9.4379495849450379E-5</v>
      </c>
      <c r="H2365" s="3">
        <f>1-E2365/MAX(E$2:E2365)</f>
        <v>0.58531273395494454</v>
      </c>
      <c r="I2365" s="2">
        <f t="shared" si="363"/>
        <v>2438.6766666666667</v>
      </c>
      <c r="J2365" s="2">
        <f t="shared" si="366"/>
        <v>2419.9366666666665</v>
      </c>
      <c r="K2365" s="2">
        <f t="shared" si="367"/>
        <v>2418.1141666666667</v>
      </c>
      <c r="L2365" s="2">
        <f t="shared" si="368"/>
        <v>2398.5516666666667</v>
      </c>
      <c r="M2365" s="2">
        <f t="shared" si="369"/>
        <v>2364.3727083333333</v>
      </c>
      <c r="N2365" s="2">
        <f t="shared" si="364"/>
        <v>2393.6795138888888</v>
      </c>
      <c r="O2365" s="4" t="str">
        <f t="shared" si="365"/>
        <v>买</v>
      </c>
      <c r="P2365" s="4" t="str">
        <f t="shared" si="361"/>
        <v/>
      </c>
      <c r="Q2365" s="3">
        <f>IF(O2364="买",E2365/E2364-1,0)-IF(P2365=1,计算结果!B$17,0)</f>
        <v>9.4379495849450379E-5</v>
      </c>
      <c r="R2365" s="2">
        <f t="shared" si="362"/>
        <v>5.5803530158794894</v>
      </c>
      <c r="S2365" s="3">
        <f>1-R2365/MAX(R$2:R2365)</f>
        <v>0.13355901622915567</v>
      </c>
    </row>
    <row r="2366" spans="1:19" x14ac:dyDescent="0.15">
      <c r="A2366" s="1">
        <v>41911</v>
      </c>
      <c r="B2366">
        <v>2443.91</v>
      </c>
      <c r="C2366">
        <v>2453.67</v>
      </c>
      <c r="D2366">
        <v>2435.61</v>
      </c>
      <c r="E2366" s="2">
        <v>2447.8000000000002</v>
      </c>
      <c r="F2366" s="16">
        <v>111463776256</v>
      </c>
      <c r="G2366" s="3">
        <f t="shared" si="360"/>
        <v>4.3492532414246554E-3</v>
      </c>
      <c r="H2366" s="3">
        <f>1-E2366/MAX(E$2:E2366)</f>
        <v>0.58350915401892056</v>
      </c>
      <c r="I2366" s="2">
        <f t="shared" si="363"/>
        <v>2440.6566666666668</v>
      </c>
      <c r="J2366" s="2">
        <f t="shared" si="366"/>
        <v>2423.7016666666664</v>
      </c>
      <c r="K2366" s="2">
        <f t="shared" si="367"/>
        <v>2420.1433333333334</v>
      </c>
      <c r="L2366" s="2">
        <f t="shared" si="368"/>
        <v>2402.9241666666671</v>
      </c>
      <c r="M2366" s="2">
        <f t="shared" si="369"/>
        <v>2369.6872916666666</v>
      </c>
      <c r="N2366" s="2">
        <f t="shared" si="364"/>
        <v>2397.5849305555562</v>
      </c>
      <c r="O2366" s="4" t="str">
        <f t="shared" si="365"/>
        <v>买</v>
      </c>
      <c r="P2366" s="4" t="str">
        <f t="shared" si="361"/>
        <v/>
      </c>
      <c r="Q2366" s="3">
        <f>IF(O2365="买",E2366/E2365-1,0)-IF(P2366=1,计算结果!B$17,0)</f>
        <v>4.3492532414246554E-3</v>
      </c>
      <c r="R2366" s="2">
        <f t="shared" si="362"/>
        <v>5.6046233843220969</v>
      </c>
      <c r="S2366" s="3">
        <f>1-R2366/MAX(R$2:R2366)</f>
        <v>0.12979064497198722</v>
      </c>
    </row>
    <row r="2367" spans="1:19" x14ac:dyDescent="0.15">
      <c r="A2367" s="1">
        <v>41912</v>
      </c>
      <c r="B2367">
        <v>2452.17</v>
      </c>
      <c r="C2367">
        <v>2454.89</v>
      </c>
      <c r="D2367">
        <v>2444.1999999999998</v>
      </c>
      <c r="E2367" s="2">
        <v>2450.9899999999998</v>
      </c>
      <c r="F2367" s="16">
        <v>101906554880</v>
      </c>
      <c r="G2367" s="3">
        <f t="shared" si="360"/>
        <v>1.3032110466539848E-3</v>
      </c>
      <c r="H2367" s="3">
        <f>1-E2367/MAX(E$2:E2367)</f>
        <v>0.5829663785476078</v>
      </c>
      <c r="I2367" s="2">
        <f t="shared" si="363"/>
        <v>2445.33</v>
      </c>
      <c r="J2367" s="2">
        <f t="shared" si="366"/>
        <v>2435.7133333333327</v>
      </c>
      <c r="K2367" s="2">
        <f t="shared" si="367"/>
        <v>2421.1958333333337</v>
      </c>
      <c r="L2367" s="2">
        <f t="shared" si="368"/>
        <v>2408.211666666667</v>
      </c>
      <c r="M2367" s="2">
        <f t="shared" si="369"/>
        <v>2374.9614583333328</v>
      </c>
      <c r="N2367" s="2">
        <f t="shared" si="364"/>
        <v>2401.4563194444449</v>
      </c>
      <c r="O2367" s="4" t="str">
        <f t="shared" si="365"/>
        <v>买</v>
      </c>
      <c r="P2367" s="4" t="str">
        <f t="shared" si="361"/>
        <v/>
      </c>
      <c r="Q2367" s="3">
        <f>IF(O2366="买",E2367/E2366-1,0)-IF(P2367=1,计算结果!B$17,0)</f>
        <v>1.3032110466539848E-3</v>
      </c>
      <c r="R2367" s="2">
        <f t="shared" si="362"/>
        <v>5.611927391428881</v>
      </c>
      <c r="S2367" s="3">
        <f>1-R2367/MAX(R$2:R2367)</f>
        <v>0.12865657852761303</v>
      </c>
    </row>
    <row r="2368" spans="1:19" x14ac:dyDescent="0.15">
      <c r="A2368" s="1">
        <v>41920</v>
      </c>
      <c r="B2368">
        <v>2460.87</v>
      </c>
      <c r="C2368">
        <v>2478.38</v>
      </c>
      <c r="D2368">
        <v>2445.27</v>
      </c>
      <c r="E2368" s="2">
        <v>2478.38</v>
      </c>
      <c r="F2368" s="16">
        <v>116500111360</v>
      </c>
      <c r="G2368" s="3">
        <f t="shared" si="360"/>
        <v>1.1175076193701505E-2</v>
      </c>
      <c r="H2368" s="3">
        <f>1-E2368/MAX(E$2:E2368)</f>
        <v>0.57830599605254207</v>
      </c>
      <c r="I2368" s="2">
        <f t="shared" si="363"/>
        <v>2459.0566666666668</v>
      </c>
      <c r="J2368" s="2">
        <f t="shared" si="366"/>
        <v>2448.8666666666668</v>
      </c>
      <c r="K2368" s="2">
        <f t="shared" si="367"/>
        <v>2424.6283333333336</v>
      </c>
      <c r="L2368" s="2">
        <f t="shared" si="368"/>
        <v>2414.4941666666668</v>
      </c>
      <c r="M2368" s="2">
        <f t="shared" si="369"/>
        <v>2379.9899999999998</v>
      </c>
      <c r="N2368" s="2">
        <f t="shared" si="364"/>
        <v>2406.3708333333334</v>
      </c>
      <c r="O2368" s="4" t="str">
        <f t="shared" si="365"/>
        <v>买</v>
      </c>
      <c r="P2368" s="4" t="str">
        <f t="shared" si="361"/>
        <v/>
      </c>
      <c r="Q2368" s="3">
        <f>IF(O2367="买",E2368/E2367-1,0)-IF(P2368=1,计算结果!B$17,0)</f>
        <v>1.1175076193701505E-2</v>
      </c>
      <c r="R2368" s="2">
        <f t="shared" si="362"/>
        <v>5.6746411076216194</v>
      </c>
      <c r="S2368" s="3">
        <f>1-R2368/MAX(R$2:R2368)</f>
        <v>0.11891924940177845</v>
      </c>
    </row>
    <row r="2369" spans="1:19" x14ac:dyDescent="0.15">
      <c r="A2369" s="1">
        <v>41921</v>
      </c>
      <c r="B2369">
        <v>2480.1999999999998</v>
      </c>
      <c r="C2369">
        <v>2488.11</v>
      </c>
      <c r="D2369">
        <v>2461.11</v>
      </c>
      <c r="E2369" s="2">
        <v>2481.9499999999998</v>
      </c>
      <c r="F2369" s="16">
        <v>120752627712</v>
      </c>
      <c r="G2369" s="3">
        <f t="shared" si="360"/>
        <v>1.4404570727650778E-3</v>
      </c>
      <c r="H2369" s="3">
        <f>1-E2369/MAX(E$2:E2369)</f>
        <v>0.57769856394201324</v>
      </c>
      <c r="I2369" s="2">
        <f t="shared" si="363"/>
        <v>2470.44</v>
      </c>
      <c r="J2369" s="2">
        <f t="shared" si="366"/>
        <v>2455.5483333333336</v>
      </c>
      <c r="K2369" s="2">
        <f t="shared" si="367"/>
        <v>2432.3941666666669</v>
      </c>
      <c r="L2369" s="2">
        <f t="shared" si="368"/>
        <v>2421.6054166666668</v>
      </c>
      <c r="M2369" s="2">
        <f t="shared" si="369"/>
        <v>2384.6045833333333</v>
      </c>
      <c r="N2369" s="2">
        <f t="shared" si="364"/>
        <v>2412.8680555555561</v>
      </c>
      <c r="O2369" s="4" t="str">
        <f t="shared" si="365"/>
        <v>买</v>
      </c>
      <c r="P2369" s="4" t="str">
        <f t="shared" si="361"/>
        <v/>
      </c>
      <c r="Q2369" s="3">
        <f>IF(O2368="买",E2369/E2368-1,0)-IF(P2369=1,计算结果!B$17,0)</f>
        <v>1.4404570727650778E-3</v>
      </c>
      <c r="R2369" s="2">
        <f t="shared" si="362"/>
        <v>5.6828151845404964</v>
      </c>
      <c r="S2369" s="3">
        <f>1-R2369/MAX(R$2:R2369)</f>
        <v>0.1176500904029022</v>
      </c>
    </row>
    <row r="2370" spans="1:19" x14ac:dyDescent="0.15">
      <c r="A2370" s="1">
        <v>41922</v>
      </c>
      <c r="B2370">
        <v>2472.1</v>
      </c>
      <c r="C2370">
        <v>2482.14</v>
      </c>
      <c r="D2370">
        <v>2457.6799999999998</v>
      </c>
      <c r="E2370" s="2">
        <v>2466.79</v>
      </c>
      <c r="F2370" s="16">
        <v>121924976640</v>
      </c>
      <c r="G2370" s="3">
        <f t="shared" si="360"/>
        <v>-6.1081004855052523E-3</v>
      </c>
      <c r="H2370" s="3">
        <f>1-E2370/MAX(E$2:E2370)</f>
        <v>0.58027802354862867</v>
      </c>
      <c r="I2370" s="2">
        <f t="shared" si="363"/>
        <v>2475.7066666666665</v>
      </c>
      <c r="J2370" s="2">
        <f t="shared" si="366"/>
        <v>2460.5183333333334</v>
      </c>
      <c r="K2370" s="2">
        <f t="shared" si="367"/>
        <v>2437.8491666666669</v>
      </c>
      <c r="L2370" s="2">
        <f t="shared" si="368"/>
        <v>2426.9595833333333</v>
      </c>
      <c r="M2370" s="2">
        <f t="shared" si="369"/>
        <v>2387.5814583333331</v>
      </c>
      <c r="N2370" s="2">
        <f t="shared" si="364"/>
        <v>2417.4634027777779</v>
      </c>
      <c r="O2370" s="4" t="str">
        <f t="shared" si="365"/>
        <v>买</v>
      </c>
      <c r="P2370" s="4" t="str">
        <f t="shared" si="361"/>
        <v/>
      </c>
      <c r="Q2370" s="3">
        <f>IF(O2369="买",E2370/E2369-1,0)-IF(P2370=1,计算结果!B$17,0)</f>
        <v>-6.1081004855052523E-3</v>
      </c>
      <c r="R2370" s="2">
        <f t="shared" si="362"/>
        <v>5.6481039783527676</v>
      </c>
      <c r="S2370" s="3">
        <f>1-R2370/MAX(R$2:R2370)</f>
        <v>0.12303957231409779</v>
      </c>
    </row>
    <row r="2371" spans="1:19" x14ac:dyDescent="0.15">
      <c r="A2371" s="1">
        <v>41925</v>
      </c>
      <c r="B2371">
        <v>2457.41</v>
      </c>
      <c r="C2371">
        <v>2460.39</v>
      </c>
      <c r="D2371">
        <v>2430.5500000000002</v>
      </c>
      <c r="E2371" s="2">
        <v>2454.9499999999998</v>
      </c>
      <c r="F2371" s="16">
        <v>112784482304</v>
      </c>
      <c r="G2371" s="3">
        <f t="shared" ref="G2371:G2434" si="370">E2371/E2370-1</f>
        <v>-4.7997600119994432E-3</v>
      </c>
      <c r="H2371" s="3">
        <f>1-E2371/MAX(E$2:E2371)</f>
        <v>0.58229258830735731</v>
      </c>
      <c r="I2371" s="2">
        <f t="shared" si="363"/>
        <v>2467.8966666666665</v>
      </c>
      <c r="J2371" s="2">
        <f t="shared" si="366"/>
        <v>2463.4766666666669</v>
      </c>
      <c r="K2371" s="2">
        <f t="shared" si="367"/>
        <v>2441.7066666666665</v>
      </c>
      <c r="L2371" s="2">
        <f t="shared" si="368"/>
        <v>2431.1108333333332</v>
      </c>
      <c r="M2371" s="2">
        <f t="shared" si="369"/>
        <v>2390.1560416666666</v>
      </c>
      <c r="N2371" s="2">
        <f t="shared" si="364"/>
        <v>2420.9911805555553</v>
      </c>
      <c r="O2371" s="4" t="str">
        <f t="shared" si="365"/>
        <v>买</v>
      </c>
      <c r="P2371" s="4" t="str">
        <f t="shared" si="361"/>
        <v/>
      </c>
      <c r="Q2371" s="3">
        <f>IF(O2370="买",E2371/E2370-1,0)-IF(P2371=1,计算结果!B$17,0)</f>
        <v>-4.7997600119994432E-3</v>
      </c>
      <c r="R2371" s="2">
        <f t="shared" si="362"/>
        <v>5.6209944347338547</v>
      </c>
      <c r="S2371" s="3">
        <f>1-R2371/MAX(R$2:R2371)</f>
        <v>0.12724877190701056</v>
      </c>
    </row>
    <row r="2372" spans="1:19" x14ac:dyDescent="0.15">
      <c r="A2372" s="1">
        <v>41926</v>
      </c>
      <c r="B2372">
        <v>2451.09</v>
      </c>
      <c r="C2372">
        <v>2467.9</v>
      </c>
      <c r="D2372">
        <v>2436.34</v>
      </c>
      <c r="E2372" s="2">
        <v>2446.56</v>
      </c>
      <c r="F2372" s="16">
        <v>106356645888</v>
      </c>
      <c r="G2372" s="3">
        <f t="shared" si="370"/>
        <v>-3.4175848795290342E-3</v>
      </c>
      <c r="H2372" s="3">
        <f>1-E2372/MAX(E$2:E2372)</f>
        <v>0.58372013884162532</v>
      </c>
      <c r="I2372" s="2">
        <f t="shared" si="363"/>
        <v>2456.1</v>
      </c>
      <c r="J2372" s="2">
        <f t="shared" si="366"/>
        <v>2463.27</v>
      </c>
      <c r="K2372" s="2">
        <f t="shared" si="367"/>
        <v>2443.4858333333336</v>
      </c>
      <c r="L2372" s="2">
        <f t="shared" si="368"/>
        <v>2433.6149999999993</v>
      </c>
      <c r="M2372" s="2">
        <f t="shared" si="369"/>
        <v>2392.750833333333</v>
      </c>
      <c r="N2372" s="2">
        <f t="shared" si="364"/>
        <v>2423.2838888888887</v>
      </c>
      <c r="O2372" s="4" t="str">
        <f t="shared" si="365"/>
        <v>买</v>
      </c>
      <c r="P2372" s="4" t="str">
        <f t="shared" ref="P2372:P2435" si="371">IF(O2371&lt;&gt;O2372,1,"")</f>
        <v/>
      </c>
      <c r="Q2372" s="3">
        <f>IF(O2371="买",E2372/E2371-1,0)-IF(P2372=1,计算结果!B$17,0)</f>
        <v>-3.4175848795290342E-3</v>
      </c>
      <c r="R2372" s="2">
        <f t="shared" ref="R2372:R2435" si="372">IFERROR(R2371*(1+Q2372),R2371)</f>
        <v>5.6017842091457917</v>
      </c>
      <c r="S2372" s="3">
        <f>1-R2372/MAX(R$2:R2372)</f>
        <v>0.13023147330773144</v>
      </c>
    </row>
    <row r="2373" spans="1:19" x14ac:dyDescent="0.15">
      <c r="A2373" s="1">
        <v>41927</v>
      </c>
      <c r="B2373">
        <v>2444.54</v>
      </c>
      <c r="C2373">
        <v>2465.5</v>
      </c>
      <c r="D2373">
        <v>2431.19</v>
      </c>
      <c r="E2373" s="2">
        <v>2463.87</v>
      </c>
      <c r="F2373" s="16">
        <v>114837291008</v>
      </c>
      <c r="G2373" s="3">
        <f t="shared" si="370"/>
        <v>7.0752403374534367E-3</v>
      </c>
      <c r="H2373" s="3">
        <f>1-E2373/MAX(E$2:E2373)</f>
        <v>0.58077485877628798</v>
      </c>
      <c r="I2373" s="2">
        <f t="shared" ref="I2373:I2436" si="373">AVERAGE(E2371:E2373)</f>
        <v>2455.1266666666666</v>
      </c>
      <c r="J2373" s="2">
        <f t="shared" si="366"/>
        <v>2465.4166666666665</v>
      </c>
      <c r="K2373" s="2">
        <f t="shared" si="367"/>
        <v>2450.5650000000001</v>
      </c>
      <c r="L2373" s="2">
        <f t="shared" si="368"/>
        <v>2435.9079166666666</v>
      </c>
      <c r="M2373" s="2">
        <f t="shared" si="369"/>
        <v>2395.1179166666666</v>
      </c>
      <c r="N2373" s="2">
        <f t="shared" ref="N2373:N2436" si="374">IFERROR(AVERAGE(K2373:M2373),"")</f>
        <v>2427.1969444444444</v>
      </c>
      <c r="O2373" s="4" t="str">
        <f t="shared" ref="O2373:O2436" si="375">IF(E2373&gt;N2373,"买","卖")</f>
        <v>买</v>
      </c>
      <c r="P2373" s="4" t="str">
        <f t="shared" si="371"/>
        <v/>
      </c>
      <c r="Q2373" s="3">
        <f>IF(O2372="买",E2373/E2372-1,0)-IF(P2373=1,计算结果!B$17,0)</f>
        <v>7.0752403374534367E-3</v>
      </c>
      <c r="R2373" s="2">
        <f t="shared" si="372"/>
        <v>5.6414181787440496</v>
      </c>
      <c r="S2373" s="3">
        <f>1-R2373/MAX(R$2:R2373)</f>
        <v>0.1240776519434309</v>
      </c>
    </row>
    <row r="2374" spans="1:19" x14ac:dyDescent="0.15">
      <c r="A2374" s="1">
        <v>41928</v>
      </c>
      <c r="B2374">
        <v>2448.9699999999998</v>
      </c>
      <c r="C2374">
        <v>2480.3000000000002</v>
      </c>
      <c r="D2374">
        <v>2441.8200000000002</v>
      </c>
      <c r="E2374" s="2">
        <v>2444.39</v>
      </c>
      <c r="F2374" s="16">
        <v>128340525056</v>
      </c>
      <c r="G2374" s="3">
        <f t="shared" si="370"/>
        <v>-7.9062612881360961E-3</v>
      </c>
      <c r="H2374" s="3">
        <f>1-E2374/MAX(E$2:E2374)</f>
        <v>0.58408936228135855</v>
      </c>
      <c r="I2374" s="2">
        <f t="shared" si="373"/>
        <v>2451.6066666666666</v>
      </c>
      <c r="J2374" s="2">
        <f t="shared" si="366"/>
        <v>2459.7516666666666</v>
      </c>
      <c r="K2374" s="2">
        <f t="shared" si="367"/>
        <v>2454.3091666666669</v>
      </c>
      <c r="L2374" s="2">
        <f t="shared" si="368"/>
        <v>2436.6649999999995</v>
      </c>
      <c r="M2374" s="2">
        <f t="shared" si="369"/>
        <v>2397.5135416666667</v>
      </c>
      <c r="N2374" s="2">
        <f t="shared" si="374"/>
        <v>2429.4959027777782</v>
      </c>
      <c r="O2374" s="4" t="str">
        <f t="shared" si="375"/>
        <v>买</v>
      </c>
      <c r="P2374" s="4" t="str">
        <f t="shared" si="371"/>
        <v/>
      </c>
      <c r="Q2374" s="3">
        <f>IF(O2373="买",E2374/E2373-1,0)-IF(P2374=1,计算结果!B$17,0)</f>
        <v>-7.9062612881360961E-3</v>
      </c>
      <c r="R2374" s="2">
        <f t="shared" si="372"/>
        <v>5.5968156525872583</v>
      </c>
      <c r="S2374" s="3">
        <f>1-R2374/MAX(R$2:R2374)</f>
        <v>0.13100292289528381</v>
      </c>
    </row>
    <row r="2375" spans="1:19" x14ac:dyDescent="0.15">
      <c r="A2375" s="1">
        <v>41929</v>
      </c>
      <c r="B2375">
        <v>2443.2199999999998</v>
      </c>
      <c r="C2375">
        <v>2456.1</v>
      </c>
      <c r="D2375">
        <v>2410.4</v>
      </c>
      <c r="E2375" s="2">
        <v>2441.73</v>
      </c>
      <c r="F2375" s="16">
        <v>112685629440</v>
      </c>
      <c r="G2375" s="3">
        <f t="shared" si="370"/>
        <v>-1.0882060554984196E-3</v>
      </c>
      <c r="H2375" s="3">
        <f>1-E2375/MAX(E$2:E2375)</f>
        <v>0.58454195875587012</v>
      </c>
      <c r="I2375" s="2">
        <f t="shared" si="373"/>
        <v>2449.9966666666664</v>
      </c>
      <c r="J2375" s="2">
        <f t="shared" si="366"/>
        <v>2453.0483333333327</v>
      </c>
      <c r="K2375" s="2">
        <f t="shared" si="367"/>
        <v>2454.2983333333336</v>
      </c>
      <c r="L2375" s="2">
        <f t="shared" si="368"/>
        <v>2436.3512499999997</v>
      </c>
      <c r="M2375" s="2">
        <f t="shared" si="369"/>
        <v>2398.8908333333334</v>
      </c>
      <c r="N2375" s="2">
        <f t="shared" si="374"/>
        <v>2429.8468055555554</v>
      </c>
      <c r="O2375" s="4" t="str">
        <f t="shared" si="375"/>
        <v>买</v>
      </c>
      <c r="P2375" s="4" t="str">
        <f t="shared" si="371"/>
        <v/>
      </c>
      <c r="Q2375" s="3">
        <f>IF(O2374="买",E2375/E2374-1,0)-IF(P2375=1,计算结果!B$17,0)</f>
        <v>-1.0882060554984196E-3</v>
      </c>
      <c r="R2375" s="2">
        <f t="shared" si="372"/>
        <v>5.5907251639026043</v>
      </c>
      <c r="S2375" s="3">
        <f>1-R2375/MAX(R$2:R2375)</f>
        <v>0.13194857077679967</v>
      </c>
    </row>
    <row r="2376" spans="1:19" x14ac:dyDescent="0.15">
      <c r="A2376" s="1">
        <v>41932</v>
      </c>
      <c r="B2376">
        <v>2448.4499999999998</v>
      </c>
      <c r="C2376">
        <v>2456.62</v>
      </c>
      <c r="D2376">
        <v>2441.9</v>
      </c>
      <c r="E2376" s="2">
        <v>2454.71</v>
      </c>
      <c r="F2376" s="16">
        <v>84843601920</v>
      </c>
      <c r="G2376" s="3">
        <f t="shared" si="370"/>
        <v>5.3159030687259801E-3</v>
      </c>
      <c r="H2376" s="3">
        <f>1-E2376/MAX(E$2:E2376)</f>
        <v>0.58233342407949362</v>
      </c>
      <c r="I2376" s="2">
        <f t="shared" si="373"/>
        <v>2446.9433333333332</v>
      </c>
      <c r="J2376" s="2">
        <f t="shared" ref="J2376:J2439" si="376">AVERAGE(E2371:E2376)</f>
        <v>2451.0349999999999</v>
      </c>
      <c r="K2376" s="2">
        <f t="shared" si="367"/>
        <v>2455.7766666666666</v>
      </c>
      <c r="L2376" s="2">
        <f t="shared" si="368"/>
        <v>2436.7466666666664</v>
      </c>
      <c r="M2376" s="2">
        <f t="shared" si="369"/>
        <v>2400.669166666667</v>
      </c>
      <c r="N2376" s="2">
        <f t="shared" si="374"/>
        <v>2431.0641666666666</v>
      </c>
      <c r="O2376" s="4" t="str">
        <f t="shared" si="375"/>
        <v>买</v>
      </c>
      <c r="P2376" s="4" t="str">
        <f t="shared" si="371"/>
        <v/>
      </c>
      <c r="Q2376" s="3">
        <f>IF(O2375="买",E2376/E2375-1,0)-IF(P2376=1,计算结果!B$17,0)</f>
        <v>5.3159030687259801E-3</v>
      </c>
      <c r="R2376" s="2">
        <f t="shared" si="372"/>
        <v>5.6204449169577977</v>
      </c>
      <c r="S2376" s="3">
        <f>1-R2376/MAX(R$2:R2376)</f>
        <v>0.12733409352038005</v>
      </c>
    </row>
    <row r="2377" spans="1:19" x14ac:dyDescent="0.15">
      <c r="A2377" s="1">
        <v>41933</v>
      </c>
      <c r="B2377">
        <v>2453.41</v>
      </c>
      <c r="C2377">
        <v>2459.25</v>
      </c>
      <c r="D2377">
        <v>2432.5500000000002</v>
      </c>
      <c r="E2377" s="2">
        <v>2433.39</v>
      </c>
      <c r="F2377" s="16">
        <v>86622199808</v>
      </c>
      <c r="G2377" s="3">
        <f t="shared" si="370"/>
        <v>-8.6853436862196487E-3</v>
      </c>
      <c r="H2377" s="3">
        <f>1-E2377/MAX(E$2:E2377)</f>
        <v>0.5859610018376098</v>
      </c>
      <c r="I2377" s="2">
        <f t="shared" si="373"/>
        <v>2443.2766666666666</v>
      </c>
      <c r="J2377" s="2">
        <f t="shared" si="376"/>
        <v>2447.4416666666662</v>
      </c>
      <c r="K2377" s="2">
        <f t="shared" si="367"/>
        <v>2455.4591666666665</v>
      </c>
      <c r="L2377" s="2">
        <f t="shared" si="368"/>
        <v>2436.7866666666664</v>
      </c>
      <c r="M2377" s="2">
        <f t="shared" si="369"/>
        <v>2402.131041666667</v>
      </c>
      <c r="N2377" s="2">
        <f t="shared" si="374"/>
        <v>2431.4589583333332</v>
      </c>
      <c r="O2377" s="4" t="str">
        <f t="shared" si="375"/>
        <v>买</v>
      </c>
      <c r="P2377" s="4" t="str">
        <f t="shared" si="371"/>
        <v/>
      </c>
      <c r="Q2377" s="3">
        <f>IF(O2376="买",E2377/E2376-1,0)-IF(P2377=1,计算结果!B$17,0)</f>
        <v>-8.6853436862196487E-3</v>
      </c>
      <c r="R2377" s="2">
        <f t="shared" si="372"/>
        <v>5.5716294211845527</v>
      </c>
      <c r="S2377" s="3">
        <f>1-R2377/MAX(R$2:R2377)</f>
        <v>0.13491349684140197</v>
      </c>
    </row>
    <row r="2378" spans="1:19" x14ac:dyDescent="0.15">
      <c r="A2378" s="1">
        <v>41934</v>
      </c>
      <c r="B2378">
        <v>2434.89</v>
      </c>
      <c r="C2378">
        <v>2447.4699999999998</v>
      </c>
      <c r="D2378">
        <v>2417.56</v>
      </c>
      <c r="E2378" s="2">
        <v>2418.64</v>
      </c>
      <c r="F2378" s="16">
        <v>82251743232</v>
      </c>
      <c r="G2378" s="3">
        <f t="shared" si="370"/>
        <v>-6.0615026773349623E-3</v>
      </c>
      <c r="H2378" s="3">
        <f>1-E2378/MAX(E$2:E2378)</f>
        <v>0.58847070033349214</v>
      </c>
      <c r="I2378" s="2">
        <f t="shared" si="373"/>
        <v>2435.58</v>
      </c>
      <c r="J2378" s="2">
        <f t="shared" si="376"/>
        <v>2442.7883333333334</v>
      </c>
      <c r="K2378" s="2">
        <f t="shared" si="367"/>
        <v>2453.0291666666667</v>
      </c>
      <c r="L2378" s="2">
        <f t="shared" si="368"/>
        <v>2436.5862499999998</v>
      </c>
      <c r="M2378" s="2">
        <f t="shared" si="369"/>
        <v>2404.0306250000003</v>
      </c>
      <c r="N2378" s="2">
        <f t="shared" si="374"/>
        <v>2431.2153472222221</v>
      </c>
      <c r="O2378" s="4" t="str">
        <f t="shared" si="375"/>
        <v>卖</v>
      </c>
      <c r="P2378" s="4">
        <f t="shared" si="371"/>
        <v>1</v>
      </c>
      <c r="Q2378" s="3">
        <f>IF(O2377="买",E2378/E2377-1,0)-IF(P2378=1,计算结果!B$17,0)</f>
        <v>-6.0615026773349623E-3</v>
      </c>
      <c r="R2378" s="2">
        <f t="shared" si="372"/>
        <v>5.5378569745309241</v>
      </c>
      <c r="S2378" s="3">
        <f>1-R2378/MAX(R$2:R2378)</f>
        <v>0.14015722099642425</v>
      </c>
    </row>
    <row r="2379" spans="1:19" x14ac:dyDescent="0.15">
      <c r="A2379" s="1">
        <v>41935</v>
      </c>
      <c r="B2379">
        <v>2415.44</v>
      </c>
      <c r="C2379">
        <v>2424.66</v>
      </c>
      <c r="D2379">
        <v>2392.5300000000002</v>
      </c>
      <c r="E2379" s="2">
        <v>2395.94</v>
      </c>
      <c r="F2379" s="16">
        <v>86045450240</v>
      </c>
      <c r="G2379" s="3">
        <f t="shared" si="370"/>
        <v>-9.3854397512650456E-3</v>
      </c>
      <c r="H2379" s="3">
        <f>1-E2379/MAX(E$2:E2379)</f>
        <v>0.59233308378139249</v>
      </c>
      <c r="I2379" s="2">
        <f t="shared" si="373"/>
        <v>2415.9899999999998</v>
      </c>
      <c r="J2379" s="2">
        <f t="shared" si="376"/>
        <v>2431.4666666666667</v>
      </c>
      <c r="K2379" s="2">
        <f t="shared" si="367"/>
        <v>2448.4416666666662</v>
      </c>
      <c r="L2379" s="2">
        <f t="shared" si="368"/>
        <v>2434.8187500000004</v>
      </c>
      <c r="M2379" s="2">
        <f t="shared" si="369"/>
        <v>2405.3808333333336</v>
      </c>
      <c r="N2379" s="2">
        <f t="shared" si="374"/>
        <v>2429.5470833333334</v>
      </c>
      <c r="O2379" s="4" t="str">
        <f t="shared" si="375"/>
        <v>卖</v>
      </c>
      <c r="P2379" s="4" t="str">
        <f t="shared" si="371"/>
        <v/>
      </c>
      <c r="Q2379" s="3">
        <f>IF(O2378="买",E2379/E2378-1,0)-IF(P2379=1,计算结果!B$17,0)</f>
        <v>0</v>
      </c>
      <c r="R2379" s="2">
        <f t="shared" si="372"/>
        <v>5.5378569745309241</v>
      </c>
      <c r="S2379" s="3">
        <f>1-R2379/MAX(R$2:R2379)</f>
        <v>0.14015722099642425</v>
      </c>
    </row>
    <row r="2380" spans="1:19" x14ac:dyDescent="0.15">
      <c r="A2380" s="1">
        <v>41936</v>
      </c>
      <c r="B2380">
        <v>2397.85</v>
      </c>
      <c r="C2380">
        <v>2404.9899999999998</v>
      </c>
      <c r="D2380">
        <v>2385.73</v>
      </c>
      <c r="E2380" s="2">
        <v>2390.71</v>
      </c>
      <c r="F2380" s="16">
        <v>65601224704</v>
      </c>
      <c r="G2380" s="3">
        <f t="shared" si="370"/>
        <v>-2.1828593370452065E-3</v>
      </c>
      <c r="H2380" s="3">
        <f>1-E2380/MAX(E$2:E2380)</f>
        <v>0.59322296331586466</v>
      </c>
      <c r="I2380" s="2">
        <f t="shared" si="373"/>
        <v>2401.7633333333333</v>
      </c>
      <c r="J2380" s="2">
        <f t="shared" si="376"/>
        <v>2422.52</v>
      </c>
      <c r="K2380" s="2">
        <f t="shared" si="367"/>
        <v>2441.1358333333328</v>
      </c>
      <c r="L2380" s="2">
        <f t="shared" si="368"/>
        <v>2432.8820833333334</v>
      </c>
      <c r="M2380" s="2">
        <f t="shared" si="369"/>
        <v>2405.9091666666668</v>
      </c>
      <c r="N2380" s="2">
        <f t="shared" si="374"/>
        <v>2426.6423611111109</v>
      </c>
      <c r="O2380" s="4" t="str">
        <f t="shared" si="375"/>
        <v>卖</v>
      </c>
      <c r="P2380" s="4" t="str">
        <f t="shared" si="371"/>
        <v/>
      </c>
      <c r="Q2380" s="3">
        <f>IF(O2379="买",E2380/E2379-1,0)-IF(P2380=1,计算结果!B$17,0)</f>
        <v>0</v>
      </c>
      <c r="R2380" s="2">
        <f t="shared" si="372"/>
        <v>5.5378569745309241</v>
      </c>
      <c r="S2380" s="3">
        <f>1-R2380/MAX(R$2:R2380)</f>
        <v>0.14015722099642425</v>
      </c>
    </row>
    <row r="2381" spans="1:19" x14ac:dyDescent="0.15">
      <c r="A2381" s="1">
        <v>41939</v>
      </c>
      <c r="B2381">
        <v>2377.54</v>
      </c>
      <c r="C2381">
        <v>2377.54</v>
      </c>
      <c r="D2381">
        <v>2361.6799999999998</v>
      </c>
      <c r="E2381" s="2">
        <v>2368.83</v>
      </c>
      <c r="F2381" s="16">
        <v>65956478976</v>
      </c>
      <c r="G2381" s="3">
        <f t="shared" si="370"/>
        <v>-9.152092892906305E-3</v>
      </c>
      <c r="H2381" s="3">
        <f>1-E2381/MAX(E$2:E2381)</f>
        <v>0.59694582454229905</v>
      </c>
      <c r="I2381" s="2">
        <f t="shared" si="373"/>
        <v>2385.16</v>
      </c>
      <c r="J2381" s="2">
        <f t="shared" si="376"/>
        <v>2410.37</v>
      </c>
      <c r="K2381" s="2">
        <f t="shared" si="367"/>
        <v>2431.7091666666661</v>
      </c>
      <c r="L2381" s="2">
        <f t="shared" si="368"/>
        <v>2432.0516666666667</v>
      </c>
      <c r="M2381" s="2">
        <f t="shared" si="369"/>
        <v>2406.1545833333339</v>
      </c>
      <c r="N2381" s="2">
        <f t="shared" si="374"/>
        <v>2423.3051388888889</v>
      </c>
      <c r="O2381" s="4" t="str">
        <f t="shared" si="375"/>
        <v>卖</v>
      </c>
      <c r="P2381" s="4" t="str">
        <f t="shared" si="371"/>
        <v/>
      </c>
      <c r="Q2381" s="3">
        <f>IF(O2380="买",E2381/E2380-1,0)-IF(P2381=1,计算结果!B$17,0)</f>
        <v>0</v>
      </c>
      <c r="R2381" s="2">
        <f t="shared" si="372"/>
        <v>5.5378569745309241</v>
      </c>
      <c r="S2381" s="3">
        <f>1-R2381/MAX(R$2:R2381)</f>
        <v>0.14015722099642425</v>
      </c>
    </row>
    <row r="2382" spans="1:19" x14ac:dyDescent="0.15">
      <c r="A2382" s="1">
        <v>41940</v>
      </c>
      <c r="B2382">
        <v>2373.15</v>
      </c>
      <c r="C2382">
        <v>2416.77</v>
      </c>
      <c r="D2382">
        <v>2373.15</v>
      </c>
      <c r="E2382" s="2">
        <v>2416.65</v>
      </c>
      <c r="F2382" s="16">
        <v>90529906688</v>
      </c>
      <c r="G2382" s="3">
        <f t="shared" si="370"/>
        <v>2.018718101341177E-2</v>
      </c>
      <c r="H2382" s="3">
        <f>1-E2382/MAX(E$2:E2382)</f>
        <v>0.58880929694412298</v>
      </c>
      <c r="I2382" s="2">
        <f t="shared" si="373"/>
        <v>2392.0633333333335</v>
      </c>
      <c r="J2382" s="2">
        <f t="shared" si="376"/>
        <v>2404.0266666666666</v>
      </c>
      <c r="K2382" s="2">
        <f t="shared" ref="K2382:K2445" si="377">AVERAGE(E2371:E2382)</f>
        <v>2427.5308333333328</v>
      </c>
      <c r="L2382" s="2">
        <f t="shared" si="368"/>
        <v>2432.6900000000005</v>
      </c>
      <c r="M2382" s="2">
        <f t="shared" si="369"/>
        <v>2407.3577083333334</v>
      </c>
      <c r="N2382" s="2">
        <f t="shared" si="374"/>
        <v>2422.5261805555551</v>
      </c>
      <c r="O2382" s="4" t="str">
        <f t="shared" si="375"/>
        <v>卖</v>
      </c>
      <c r="P2382" s="4" t="str">
        <f t="shared" si="371"/>
        <v/>
      </c>
      <c r="Q2382" s="3">
        <f>IF(O2381="买",E2382/E2381-1,0)-IF(P2382=1,计算结果!B$17,0)</f>
        <v>0</v>
      </c>
      <c r="R2382" s="2">
        <f t="shared" si="372"/>
        <v>5.5378569745309241</v>
      </c>
      <c r="S2382" s="3">
        <f>1-R2382/MAX(R$2:R2382)</f>
        <v>0.14015722099642425</v>
      </c>
    </row>
    <row r="2383" spans="1:19" x14ac:dyDescent="0.15">
      <c r="A2383" s="1">
        <v>41941</v>
      </c>
      <c r="B2383">
        <v>2423.81</v>
      </c>
      <c r="C2383">
        <v>2461.27</v>
      </c>
      <c r="D2383">
        <v>2415.6999999999998</v>
      </c>
      <c r="E2383" s="2">
        <v>2451.38</v>
      </c>
      <c r="F2383" s="16">
        <v>134541721600</v>
      </c>
      <c r="G2383" s="3">
        <f t="shared" si="370"/>
        <v>1.4371133594024865E-2</v>
      </c>
      <c r="H2383" s="3">
        <f>1-E2383/MAX(E$2:E2383)</f>
        <v>0.58290002041788602</v>
      </c>
      <c r="I2383" s="2">
        <f t="shared" si="373"/>
        <v>2412.2866666666664</v>
      </c>
      <c r="J2383" s="2">
        <f t="shared" si="376"/>
        <v>2407.0249999999996</v>
      </c>
      <c r="K2383" s="2">
        <f t="shared" si="377"/>
        <v>2427.2333333333331</v>
      </c>
      <c r="L2383" s="2">
        <f t="shared" si="368"/>
        <v>2434.4700000000003</v>
      </c>
      <c r="M2383" s="2">
        <f t="shared" si="369"/>
        <v>2409.7625000000003</v>
      </c>
      <c r="N2383" s="2">
        <f t="shared" si="374"/>
        <v>2423.8219444444444</v>
      </c>
      <c r="O2383" s="4" t="str">
        <f t="shared" si="375"/>
        <v>买</v>
      </c>
      <c r="P2383" s="4">
        <f t="shared" si="371"/>
        <v>1</v>
      </c>
      <c r="Q2383" s="3">
        <f>IF(O2382="买",E2383/E2382-1,0)-IF(P2383=1,计算结果!B$17,0)</f>
        <v>0</v>
      </c>
      <c r="R2383" s="2">
        <f t="shared" si="372"/>
        <v>5.5378569745309241</v>
      </c>
      <c r="S2383" s="3">
        <f>1-R2383/MAX(R$2:R2383)</f>
        <v>0.14015722099642425</v>
      </c>
    </row>
    <row r="2384" spans="1:19" x14ac:dyDescent="0.15">
      <c r="A2384" s="1">
        <v>41942</v>
      </c>
      <c r="B2384">
        <v>2450.36</v>
      </c>
      <c r="C2384">
        <v>2474.38</v>
      </c>
      <c r="D2384">
        <v>2443.7600000000002</v>
      </c>
      <c r="E2384" s="2">
        <v>2468.9299999999998</v>
      </c>
      <c r="F2384" s="16">
        <v>139157356544</v>
      </c>
      <c r="G2384" s="3">
        <f t="shared" si="370"/>
        <v>7.1592327586909033E-3</v>
      </c>
      <c r="H2384" s="3">
        <f>1-E2384/MAX(E$2:E2384)</f>
        <v>0.57991390458041248</v>
      </c>
      <c r="I2384" s="2">
        <f t="shared" si="373"/>
        <v>2445.6533333333336</v>
      </c>
      <c r="J2384" s="2">
        <f t="shared" si="376"/>
        <v>2415.4066666666663</v>
      </c>
      <c r="K2384" s="2">
        <f t="shared" si="377"/>
        <v>2429.0975000000003</v>
      </c>
      <c r="L2384" s="2">
        <f t="shared" si="368"/>
        <v>2436.291666666667</v>
      </c>
      <c r="M2384" s="2">
        <f t="shared" si="369"/>
        <v>2412.0187499999997</v>
      </c>
      <c r="N2384" s="2">
        <f t="shared" si="374"/>
        <v>2425.8026388888889</v>
      </c>
      <c r="O2384" s="4" t="str">
        <f t="shared" si="375"/>
        <v>买</v>
      </c>
      <c r="P2384" s="4" t="str">
        <f t="shared" si="371"/>
        <v/>
      </c>
      <c r="Q2384" s="3">
        <f>IF(O2383="买",E2384/E2383-1,0)-IF(P2384=1,计算结果!B$17,0)</f>
        <v>7.1592327586909033E-3</v>
      </c>
      <c r="R2384" s="2">
        <f t="shared" si="372"/>
        <v>5.5775037815959312</v>
      </c>
      <c r="S2384" s="3">
        <f>1-R2384/MAX(R$2:R2384)</f>
        <v>0.13400140640565794</v>
      </c>
    </row>
    <row r="2385" spans="1:19" x14ac:dyDescent="0.15">
      <c r="A2385" s="1">
        <v>41943</v>
      </c>
      <c r="B2385">
        <v>2473.5</v>
      </c>
      <c r="C2385">
        <v>2512.19</v>
      </c>
      <c r="D2385">
        <v>2466.5</v>
      </c>
      <c r="E2385" s="2">
        <v>2508.33</v>
      </c>
      <c r="F2385" s="16">
        <v>181604614144</v>
      </c>
      <c r="G2385" s="3">
        <f t="shared" si="370"/>
        <v>1.5958330126816023E-2</v>
      </c>
      <c r="H2385" s="3">
        <f>1-E2385/MAX(E$2:E2385)</f>
        <v>0.57321003198802156</v>
      </c>
      <c r="I2385" s="2">
        <f t="shared" si="373"/>
        <v>2476.2133333333331</v>
      </c>
      <c r="J2385" s="2">
        <f t="shared" si="376"/>
        <v>2434.1383333333333</v>
      </c>
      <c r="K2385" s="2">
        <f t="shared" si="377"/>
        <v>2432.8024999999998</v>
      </c>
      <c r="L2385" s="2">
        <f t="shared" si="368"/>
        <v>2441.6837500000001</v>
      </c>
      <c r="M2385" s="2">
        <f t="shared" si="369"/>
        <v>2414.805625</v>
      </c>
      <c r="N2385" s="2">
        <f t="shared" si="374"/>
        <v>2429.7639583333334</v>
      </c>
      <c r="O2385" s="4" t="str">
        <f t="shared" si="375"/>
        <v>买</v>
      </c>
      <c r="P2385" s="4" t="str">
        <f t="shared" si="371"/>
        <v/>
      </c>
      <c r="Q2385" s="3">
        <f>IF(O2384="买",E2385/E2384-1,0)-IF(P2385=1,计算结果!B$17,0)</f>
        <v>1.5958330126816023E-2</v>
      </c>
      <c r="R2385" s="2">
        <f t="shared" si="372"/>
        <v>5.6665114282262037</v>
      </c>
      <c r="S2385" s="3">
        <f>1-R2385/MAX(R$2:R2385)</f>
        <v>0.12018151495972107</v>
      </c>
    </row>
    <row r="2386" spans="1:19" x14ac:dyDescent="0.15">
      <c r="A2386" s="1">
        <v>41946</v>
      </c>
      <c r="B2386">
        <v>2515.8200000000002</v>
      </c>
      <c r="C2386">
        <v>2524.17</v>
      </c>
      <c r="D2386">
        <v>2502.06</v>
      </c>
      <c r="E2386" s="2">
        <v>2512.5500000000002</v>
      </c>
      <c r="F2386" s="16">
        <v>151406837760</v>
      </c>
      <c r="G2386" s="3">
        <f t="shared" si="370"/>
        <v>1.6823942623180876E-3</v>
      </c>
      <c r="H2386" s="3">
        <f>1-E2386/MAX(E$2:E2386)</f>
        <v>0.57249200299462322</v>
      </c>
      <c r="I2386" s="2">
        <f t="shared" si="373"/>
        <v>2496.6033333333335</v>
      </c>
      <c r="J2386" s="2">
        <f t="shared" si="376"/>
        <v>2454.4449999999997</v>
      </c>
      <c r="K2386" s="2">
        <f t="shared" si="377"/>
        <v>2438.4824999999996</v>
      </c>
      <c r="L2386" s="2">
        <f t="shared" si="368"/>
        <v>2446.3958333333335</v>
      </c>
      <c r="M2386" s="2">
        <f t="shared" si="369"/>
        <v>2417.6760416666666</v>
      </c>
      <c r="N2386" s="2">
        <f t="shared" si="374"/>
        <v>2434.1847916666666</v>
      </c>
      <c r="O2386" s="4" t="str">
        <f t="shared" si="375"/>
        <v>买</v>
      </c>
      <c r="P2386" s="4" t="str">
        <f t="shared" si="371"/>
        <v/>
      </c>
      <c r="Q2386" s="3">
        <f>IF(O2385="买",E2386/E2385-1,0)-IF(P2386=1,计算结果!B$17,0)</f>
        <v>1.6823942623180876E-3</v>
      </c>
      <c r="R2386" s="2">
        <f t="shared" si="372"/>
        <v>5.6760447345404117</v>
      </c>
      <c r="S2386" s="3">
        <f>1-R2386/MAX(R$2:R2386)</f>
        <v>0.1187013133886079</v>
      </c>
    </row>
    <row r="2387" spans="1:19" x14ac:dyDescent="0.15">
      <c r="A2387" s="1">
        <v>41947</v>
      </c>
      <c r="B2387">
        <v>2511.04</v>
      </c>
      <c r="C2387">
        <v>2517.46</v>
      </c>
      <c r="D2387">
        <v>2498.61</v>
      </c>
      <c r="E2387" s="2">
        <v>2513.17</v>
      </c>
      <c r="F2387" s="16">
        <v>155291877376</v>
      </c>
      <c r="G2387" s="3">
        <f t="shared" si="370"/>
        <v>2.467612584824419E-4</v>
      </c>
      <c r="H2387" s="3">
        <f>1-E2387/MAX(E$2:E2387)</f>
        <v>0.57238651058327095</v>
      </c>
      <c r="I2387" s="2">
        <f t="shared" si="373"/>
        <v>2511.35</v>
      </c>
      <c r="J2387" s="2">
        <f t="shared" si="376"/>
        <v>2478.5016666666666</v>
      </c>
      <c r="K2387" s="2">
        <f t="shared" si="377"/>
        <v>2444.4358333333334</v>
      </c>
      <c r="L2387" s="2">
        <f t="shared" si="368"/>
        <v>2449.3670833333335</v>
      </c>
      <c r="M2387" s="2">
        <f t="shared" si="369"/>
        <v>2420.7391666666667</v>
      </c>
      <c r="N2387" s="2">
        <f t="shared" si="374"/>
        <v>2438.1806944444447</v>
      </c>
      <c r="O2387" s="4" t="str">
        <f t="shared" si="375"/>
        <v>买</v>
      </c>
      <c r="P2387" s="4" t="str">
        <f t="shared" si="371"/>
        <v/>
      </c>
      <c r="Q2387" s="3">
        <f>IF(O2386="买",E2387/E2386-1,0)-IF(P2387=1,计算结果!B$17,0)</f>
        <v>2.467612584824419E-4</v>
      </c>
      <c r="R2387" s="2">
        <f t="shared" si="372"/>
        <v>5.6774453624823096</v>
      </c>
      <c r="S2387" s="3">
        <f>1-R2387/MAX(R$2:R2387)</f>
        <v>0.11848384301560067</v>
      </c>
    </row>
    <row r="2388" spans="1:19" x14ac:dyDescent="0.15">
      <c r="A2388" s="1">
        <v>41948</v>
      </c>
      <c r="B2388">
        <v>2516.87</v>
      </c>
      <c r="C2388">
        <v>2519.4</v>
      </c>
      <c r="D2388">
        <v>2499.23</v>
      </c>
      <c r="E2388" s="2">
        <v>2503.4499999999998</v>
      </c>
      <c r="F2388" s="16">
        <v>146130894848</v>
      </c>
      <c r="G2388" s="3">
        <f t="shared" si="370"/>
        <v>-3.8676253496581214E-3</v>
      </c>
      <c r="H2388" s="3">
        <f>1-E2388/MAX(E$2:E2388)</f>
        <v>0.5740403593547948</v>
      </c>
      <c r="I2388" s="2">
        <f t="shared" si="373"/>
        <v>2509.7233333333334</v>
      </c>
      <c r="J2388" s="2">
        <f t="shared" si="376"/>
        <v>2492.9683333333328</v>
      </c>
      <c r="K2388" s="2">
        <f t="shared" si="377"/>
        <v>2448.4975000000004</v>
      </c>
      <c r="L2388" s="2">
        <f t="shared" si="368"/>
        <v>2452.1370833333335</v>
      </c>
      <c r="M2388" s="2">
        <f t="shared" si="369"/>
        <v>2423.8477083333332</v>
      </c>
      <c r="N2388" s="2">
        <f t="shared" si="374"/>
        <v>2441.4940972222225</v>
      </c>
      <c r="O2388" s="4" t="str">
        <f t="shared" si="375"/>
        <v>买</v>
      </c>
      <c r="P2388" s="4" t="str">
        <f t="shared" si="371"/>
        <v/>
      </c>
      <c r="Q2388" s="3">
        <f>IF(O2387="买",E2388/E2387-1,0)-IF(P2388=1,计算结果!B$17,0)</f>
        <v>-3.8676253496581214E-3</v>
      </c>
      <c r="R2388" s="2">
        <f t="shared" si="372"/>
        <v>5.6554871308770744</v>
      </c>
      <c r="S2388" s="3">
        <f>1-R2388/MAX(R$2:R2388)</f>
        <v>0.12189321725048674</v>
      </c>
    </row>
    <row r="2389" spans="1:19" x14ac:dyDescent="0.15">
      <c r="A2389" s="1">
        <v>41949</v>
      </c>
      <c r="B2389">
        <v>2505.17</v>
      </c>
      <c r="C2389">
        <v>2510.98</v>
      </c>
      <c r="D2389">
        <v>2482.98</v>
      </c>
      <c r="E2389" s="2">
        <v>2506.0700000000002</v>
      </c>
      <c r="F2389" s="16">
        <v>118839205888</v>
      </c>
      <c r="G2389" s="3">
        <f t="shared" si="370"/>
        <v>1.046555753061007E-3</v>
      </c>
      <c r="H2389" s="3">
        <f>1-E2389/MAX(E$2:E2389)</f>
        <v>0.57359456884230586</v>
      </c>
      <c r="I2389" s="2">
        <f t="shared" si="373"/>
        <v>2507.5633333333335</v>
      </c>
      <c r="J2389" s="2">
        <f t="shared" si="376"/>
        <v>2502.0833333333335</v>
      </c>
      <c r="K2389" s="2">
        <f t="shared" si="377"/>
        <v>2454.5541666666663</v>
      </c>
      <c r="L2389" s="2">
        <f t="shared" si="368"/>
        <v>2455.0066666666667</v>
      </c>
      <c r="M2389" s="2">
        <f t="shared" si="369"/>
        <v>2426.7791666666667</v>
      </c>
      <c r="N2389" s="2">
        <f t="shared" si="374"/>
        <v>2445.4466666666667</v>
      </c>
      <c r="O2389" s="4" t="str">
        <f t="shared" si="375"/>
        <v>买</v>
      </c>
      <c r="P2389" s="4" t="str">
        <f t="shared" si="371"/>
        <v/>
      </c>
      <c r="Q2389" s="3">
        <f>IF(O2388="买",E2389/E2388-1,0)-IF(P2389=1,计算结果!B$17,0)</f>
        <v>1.046555753061007E-3</v>
      </c>
      <c r="R2389" s="2">
        <f t="shared" si="372"/>
        <v>5.6614059134702561</v>
      </c>
      <c r="S2389" s="3">
        <f>1-R2389/MAX(R$2:R2389)</f>
        <v>0.12097422954519832</v>
      </c>
    </row>
    <row r="2390" spans="1:19" x14ac:dyDescent="0.15">
      <c r="A2390" s="1">
        <v>41950</v>
      </c>
      <c r="B2390">
        <v>2508.77</v>
      </c>
      <c r="C2390">
        <v>2541.5500000000002</v>
      </c>
      <c r="D2390">
        <v>2489.42</v>
      </c>
      <c r="E2390" s="2">
        <v>2502.15</v>
      </c>
      <c r="F2390" s="16">
        <v>176868671488</v>
      </c>
      <c r="G2390" s="3">
        <f t="shared" si="370"/>
        <v>-1.5642021172592724E-3</v>
      </c>
      <c r="H2390" s="3">
        <f>1-E2390/MAX(E$2:E2390)</f>
        <v>0.57426155312053351</v>
      </c>
      <c r="I2390" s="2">
        <f t="shared" si="373"/>
        <v>2503.89</v>
      </c>
      <c r="J2390" s="2">
        <f t="shared" si="376"/>
        <v>2507.62</v>
      </c>
      <c r="K2390" s="2">
        <f t="shared" si="377"/>
        <v>2461.5133333333333</v>
      </c>
      <c r="L2390" s="2">
        <f t="shared" si="368"/>
        <v>2457.2712500000002</v>
      </c>
      <c r="M2390" s="2">
        <f t="shared" si="369"/>
        <v>2430.0977083333332</v>
      </c>
      <c r="N2390" s="2">
        <f t="shared" si="374"/>
        <v>2449.6274305555557</v>
      </c>
      <c r="O2390" s="4" t="str">
        <f t="shared" si="375"/>
        <v>买</v>
      </c>
      <c r="P2390" s="4" t="str">
        <f t="shared" si="371"/>
        <v/>
      </c>
      <c r="Q2390" s="3">
        <f>IF(O2389="买",E2390/E2389-1,0)-IF(P2390=1,计算结果!B$17,0)</f>
        <v>-1.5642021172592724E-3</v>
      </c>
      <c r="R2390" s="2">
        <f t="shared" si="372"/>
        <v>5.6525503303537414</v>
      </c>
      <c r="S2390" s="3">
        <f>1-R2390/MAX(R$2:R2390)</f>
        <v>0.12234920351646927</v>
      </c>
    </row>
    <row r="2391" spans="1:19" x14ac:dyDescent="0.15">
      <c r="A2391" s="1">
        <v>41953</v>
      </c>
      <c r="B2391">
        <v>2529.83</v>
      </c>
      <c r="C2391">
        <v>2565.73</v>
      </c>
      <c r="D2391">
        <v>2514.71</v>
      </c>
      <c r="E2391" s="2">
        <v>2565.73</v>
      </c>
      <c r="F2391" s="16">
        <v>187612561408</v>
      </c>
      <c r="G2391" s="3">
        <f t="shared" si="370"/>
        <v>2.5410147273344785E-2</v>
      </c>
      <c r="H2391" s="3">
        <f>1-E2391/MAX(E$2:E2391)</f>
        <v>0.56344347648540127</v>
      </c>
      <c r="I2391" s="2">
        <f t="shared" si="373"/>
        <v>2524.65</v>
      </c>
      <c r="J2391" s="2">
        <f t="shared" si="376"/>
        <v>2517.1866666666665</v>
      </c>
      <c r="K2391" s="2">
        <f t="shared" si="377"/>
        <v>2475.6625000000004</v>
      </c>
      <c r="L2391" s="2">
        <f t="shared" si="368"/>
        <v>2462.0520833333335</v>
      </c>
      <c r="M2391" s="2">
        <f t="shared" si="369"/>
        <v>2435.131875</v>
      </c>
      <c r="N2391" s="2">
        <f t="shared" si="374"/>
        <v>2457.6154861111113</v>
      </c>
      <c r="O2391" s="4" t="str">
        <f t="shared" si="375"/>
        <v>买</v>
      </c>
      <c r="P2391" s="4" t="str">
        <f t="shared" si="371"/>
        <v/>
      </c>
      <c r="Q2391" s="3">
        <f>IF(O2390="买",E2391/E2390-1,0)-IF(P2391=1,计算结果!B$17,0)</f>
        <v>2.5410147273344785E-2</v>
      </c>
      <c r="R2391" s="2">
        <f t="shared" si="372"/>
        <v>5.7961824667180233</v>
      </c>
      <c r="S2391" s="3">
        <f>1-R2391/MAX(R$2:R2391)</f>
        <v>0.10004796752325451</v>
      </c>
    </row>
    <row r="2392" spans="1:19" x14ac:dyDescent="0.15">
      <c r="A2392" s="1">
        <v>41954</v>
      </c>
      <c r="B2392">
        <v>2578.44</v>
      </c>
      <c r="C2392">
        <v>2602.37</v>
      </c>
      <c r="D2392">
        <v>2532.5700000000002</v>
      </c>
      <c r="E2392" s="2">
        <v>2558.61</v>
      </c>
      <c r="F2392" s="16">
        <v>265840508928</v>
      </c>
      <c r="G2392" s="3">
        <f t="shared" si="370"/>
        <v>-2.7750386829479279E-3</v>
      </c>
      <c r="H2392" s="3">
        <f>1-E2392/MAX(E$2:E2392)</f>
        <v>0.5646549377254475</v>
      </c>
      <c r="I2392" s="2">
        <f t="shared" si="373"/>
        <v>2542.1633333333334</v>
      </c>
      <c r="J2392" s="2">
        <f t="shared" si="376"/>
        <v>2524.8633333333332</v>
      </c>
      <c r="K2392" s="2">
        <f t="shared" si="377"/>
        <v>2489.6541666666667</v>
      </c>
      <c r="L2392" s="2">
        <f t="shared" si="368"/>
        <v>2465.395</v>
      </c>
      <c r="M2392" s="2">
        <f t="shared" si="369"/>
        <v>2439.9445833333334</v>
      </c>
      <c r="N2392" s="2">
        <f t="shared" si="374"/>
        <v>2464.9979166666667</v>
      </c>
      <c r="O2392" s="4" t="str">
        <f t="shared" si="375"/>
        <v>买</v>
      </c>
      <c r="P2392" s="4" t="str">
        <f t="shared" si="371"/>
        <v/>
      </c>
      <c r="Q2392" s="3">
        <f>IF(O2391="买",E2392/E2391-1,0)-IF(P2392=1,计算结果!B$17,0)</f>
        <v>-2.7750386829479279E-3</v>
      </c>
      <c r="R2392" s="2">
        <f t="shared" si="372"/>
        <v>5.7800978361594559</v>
      </c>
      <c r="S2392" s="3">
        <f>1-R2392/MAX(R$2:R2392)</f>
        <v>0.10254536922617508</v>
      </c>
    </row>
    <row r="2393" spans="1:19" x14ac:dyDescent="0.15">
      <c r="A2393" s="1">
        <v>41955</v>
      </c>
      <c r="B2393">
        <v>2545.4</v>
      </c>
      <c r="C2393">
        <v>2594.3200000000002</v>
      </c>
      <c r="D2393">
        <v>2539.6</v>
      </c>
      <c r="E2393" s="2">
        <v>2594.3200000000002</v>
      </c>
      <c r="F2393" s="16">
        <v>157847388160</v>
      </c>
      <c r="G2393" s="3">
        <f t="shared" si="370"/>
        <v>1.3956796854542208E-2</v>
      </c>
      <c r="H2393" s="3">
        <f>1-E2393/MAX(E$2:E2393)</f>
        <v>0.55857891512965352</v>
      </c>
      <c r="I2393" s="2">
        <f t="shared" si="373"/>
        <v>2572.8866666666668</v>
      </c>
      <c r="J2393" s="2">
        <f t="shared" si="376"/>
        <v>2538.3883333333333</v>
      </c>
      <c r="K2393" s="2">
        <f t="shared" si="377"/>
        <v>2508.4450000000002</v>
      </c>
      <c r="L2393" s="2">
        <f t="shared" si="368"/>
        <v>2470.0770833333331</v>
      </c>
      <c r="M2393" s="2">
        <f t="shared" si="369"/>
        <v>2445.8412499999999</v>
      </c>
      <c r="N2393" s="2">
        <f t="shared" si="374"/>
        <v>2474.7877777777776</v>
      </c>
      <c r="O2393" s="4" t="str">
        <f t="shared" si="375"/>
        <v>买</v>
      </c>
      <c r="P2393" s="4" t="str">
        <f t="shared" si="371"/>
        <v/>
      </c>
      <c r="Q2393" s="3">
        <f>IF(O2392="买",E2393/E2392-1,0)-IF(P2393=1,计算结果!B$17,0)</f>
        <v>1.3956796854542208E-2</v>
      </c>
      <c r="R2393" s="2">
        <f t="shared" si="372"/>
        <v>5.8607694874581124</v>
      </c>
      <c r="S2393" s="3">
        <f>1-R2393/MAX(R$2:R2393)</f>
        <v>9.0019777258296574E-2</v>
      </c>
    </row>
    <row r="2394" spans="1:19" x14ac:dyDescent="0.15">
      <c r="A2394" s="1">
        <v>41956</v>
      </c>
      <c r="B2394">
        <v>2597.39</v>
      </c>
      <c r="C2394">
        <v>2607.52</v>
      </c>
      <c r="D2394">
        <v>2567.46</v>
      </c>
      <c r="E2394" s="2">
        <v>2579.75</v>
      </c>
      <c r="F2394" s="16">
        <v>192985448448</v>
      </c>
      <c r="G2394" s="3">
        <f t="shared" si="370"/>
        <v>-5.6161152055259622E-3</v>
      </c>
      <c r="H2394" s="3">
        <f>1-E2394/MAX(E$2:E2394)</f>
        <v>0.56105798679643359</v>
      </c>
      <c r="I2394" s="2">
        <f t="shared" si="373"/>
        <v>2577.56</v>
      </c>
      <c r="J2394" s="2">
        <f t="shared" si="376"/>
        <v>2551.105</v>
      </c>
      <c r="K2394" s="2">
        <f t="shared" si="377"/>
        <v>2522.0366666666664</v>
      </c>
      <c r="L2394" s="2">
        <f t="shared" ref="L2394:L2457" si="378">AVERAGE(E2371:E2394)</f>
        <v>2474.7837500000001</v>
      </c>
      <c r="M2394" s="2">
        <f t="shared" si="369"/>
        <v>2450.8716666666664</v>
      </c>
      <c r="N2394" s="2">
        <f t="shared" si="374"/>
        <v>2482.5640277777779</v>
      </c>
      <c r="O2394" s="4" t="str">
        <f t="shared" si="375"/>
        <v>买</v>
      </c>
      <c r="P2394" s="4" t="str">
        <f t="shared" si="371"/>
        <v/>
      </c>
      <c r="Q2394" s="3">
        <f>IF(O2393="买",E2394/E2393-1,0)-IF(P2394=1,计算结果!B$17,0)</f>
        <v>-5.6161152055259622E-3</v>
      </c>
      <c r="R2394" s="2">
        <f t="shared" si="372"/>
        <v>5.8278547308235167</v>
      </c>
      <c r="S2394" s="3">
        <f>1-R2394/MAX(R$2:R2394)</f>
        <v>9.5130331023964176E-2</v>
      </c>
    </row>
    <row r="2395" spans="1:19" x14ac:dyDescent="0.15">
      <c r="A2395" s="1">
        <v>41957</v>
      </c>
      <c r="B2395">
        <v>2569.21</v>
      </c>
      <c r="C2395">
        <v>2581.9299999999998</v>
      </c>
      <c r="D2395">
        <v>2557.67</v>
      </c>
      <c r="E2395" s="2">
        <v>2581.09</v>
      </c>
      <c r="F2395" s="16">
        <v>145409933312</v>
      </c>
      <c r="G2395" s="3">
        <f t="shared" si="370"/>
        <v>5.1943017734279451E-4</v>
      </c>
      <c r="H2395" s="3">
        <f>1-E2395/MAX(E$2:E2395)</f>
        <v>0.56082998706867215</v>
      </c>
      <c r="I2395" s="2">
        <f t="shared" si="373"/>
        <v>2585.0533333333333</v>
      </c>
      <c r="J2395" s="2">
        <f t="shared" si="376"/>
        <v>2563.6083333333331</v>
      </c>
      <c r="K2395" s="2">
        <f t="shared" si="377"/>
        <v>2532.8458333333333</v>
      </c>
      <c r="L2395" s="2">
        <f t="shared" si="378"/>
        <v>2480.0395833333332</v>
      </c>
      <c r="M2395" s="2">
        <f t="shared" si="369"/>
        <v>2455.5752083333332</v>
      </c>
      <c r="N2395" s="2">
        <f t="shared" si="374"/>
        <v>2489.4868750000001</v>
      </c>
      <c r="O2395" s="4" t="str">
        <f t="shared" si="375"/>
        <v>买</v>
      </c>
      <c r="P2395" s="4" t="str">
        <f t="shared" si="371"/>
        <v/>
      </c>
      <c r="Q2395" s="3">
        <f>IF(O2394="买",E2395/E2394-1,0)-IF(P2395=1,计算结果!B$17,0)</f>
        <v>5.1943017734279451E-4</v>
      </c>
      <c r="R2395" s="2">
        <f t="shared" si="372"/>
        <v>5.8308818944398766</v>
      </c>
      <c r="S2395" s="3">
        <f>1-R2395/MAX(R$2:R2395)</f>
        <v>9.4660314411335822E-2</v>
      </c>
    </row>
    <row r="2396" spans="1:19" x14ac:dyDescent="0.15">
      <c r="A2396" s="1">
        <v>41960</v>
      </c>
      <c r="B2396">
        <v>2613.5100000000002</v>
      </c>
      <c r="C2396">
        <v>2614.09</v>
      </c>
      <c r="D2396">
        <v>2565.94</v>
      </c>
      <c r="E2396" s="2">
        <v>2567.1</v>
      </c>
      <c r="F2396" s="16">
        <v>147724648448</v>
      </c>
      <c r="G2396" s="3">
        <f t="shared" si="370"/>
        <v>-5.4201906946290679E-3</v>
      </c>
      <c r="H2396" s="3">
        <f>1-E2396/MAX(E$2:E2396)</f>
        <v>0.56321037228612258</v>
      </c>
      <c r="I2396" s="2">
        <f t="shared" si="373"/>
        <v>2575.98</v>
      </c>
      <c r="J2396" s="2">
        <f t="shared" si="376"/>
        <v>2574.4333333333334</v>
      </c>
      <c r="K2396" s="2">
        <f t="shared" si="377"/>
        <v>2541.0266666666666</v>
      </c>
      <c r="L2396" s="2">
        <f t="shared" si="378"/>
        <v>2485.0620833333332</v>
      </c>
      <c r="M2396" s="2">
        <f t="shared" si="369"/>
        <v>2459.3385416666665</v>
      </c>
      <c r="N2396" s="2">
        <f t="shared" si="374"/>
        <v>2495.1424305555556</v>
      </c>
      <c r="O2396" s="4" t="str">
        <f t="shared" si="375"/>
        <v>买</v>
      </c>
      <c r="P2396" s="4" t="str">
        <f t="shared" si="371"/>
        <v/>
      </c>
      <c r="Q2396" s="3">
        <f>IF(O2395="买",E2396/E2395-1,0)-IF(P2396=1,计算结果!B$17,0)</f>
        <v>-5.4201906946290679E-3</v>
      </c>
      <c r="R2396" s="2">
        <f t="shared" si="372"/>
        <v>5.7992774026541527</v>
      </c>
      <c r="S2396" s="3">
        <f>1-R2396/MAX(R$2:R2396)</f>
        <v>9.956742815064179E-2</v>
      </c>
    </row>
    <row r="2397" spans="1:19" x14ac:dyDescent="0.15">
      <c r="A2397" s="1">
        <v>41961</v>
      </c>
      <c r="B2397">
        <v>2565.27</v>
      </c>
      <c r="C2397">
        <v>2570.21</v>
      </c>
      <c r="D2397">
        <v>2534.9299999999998</v>
      </c>
      <c r="E2397" s="2">
        <v>2541.42</v>
      </c>
      <c r="F2397" s="16">
        <v>124246646784</v>
      </c>
      <c r="G2397" s="3">
        <f t="shared" si="370"/>
        <v>-1.0003505901600929E-2</v>
      </c>
      <c r="H2397" s="3">
        <f>1-E2397/MAX(E$2:E2397)</f>
        <v>0.56757979990471652</v>
      </c>
      <c r="I2397" s="2">
        <f t="shared" si="373"/>
        <v>2563.2033333333334</v>
      </c>
      <c r="J2397" s="2">
        <f t="shared" si="376"/>
        <v>2570.3816666666667</v>
      </c>
      <c r="K2397" s="2">
        <f t="shared" si="377"/>
        <v>2543.7841666666664</v>
      </c>
      <c r="L2397" s="2">
        <f t="shared" si="378"/>
        <v>2488.2933333333335</v>
      </c>
      <c r="M2397" s="2">
        <f t="shared" si="369"/>
        <v>2462.100625</v>
      </c>
      <c r="N2397" s="2">
        <f t="shared" si="374"/>
        <v>2498.0593749999998</v>
      </c>
      <c r="O2397" s="4" t="str">
        <f t="shared" si="375"/>
        <v>买</v>
      </c>
      <c r="P2397" s="4" t="str">
        <f t="shared" si="371"/>
        <v/>
      </c>
      <c r="Q2397" s="3">
        <f>IF(O2396="买",E2397/E2396-1,0)-IF(P2397=1,计算结果!B$17,0)</f>
        <v>-1.0003505901600929E-2</v>
      </c>
      <c r="R2397" s="2">
        <f t="shared" si="372"/>
        <v>5.7412642969316812</v>
      </c>
      <c r="S2397" s="3">
        <f>1-R2397/MAX(R$2:R2397)</f>
        <v>0.10857491069713054</v>
      </c>
    </row>
    <row r="2398" spans="1:19" x14ac:dyDescent="0.15">
      <c r="A2398" s="1">
        <v>41962</v>
      </c>
      <c r="B2398">
        <v>2538.23</v>
      </c>
      <c r="C2398">
        <v>2550.5</v>
      </c>
      <c r="D2398">
        <v>2531.3200000000002</v>
      </c>
      <c r="E2398" s="2">
        <v>2537.2199999999998</v>
      </c>
      <c r="F2398" s="16">
        <v>113031725056</v>
      </c>
      <c r="G2398" s="3">
        <f t="shared" si="370"/>
        <v>-1.6526194017518758E-3</v>
      </c>
      <c r="H2398" s="3">
        <f>1-E2398/MAX(E$2:E2398)</f>
        <v>0.56829442591710344</v>
      </c>
      <c r="I2398" s="2">
        <f t="shared" si="373"/>
        <v>2548.58</v>
      </c>
      <c r="J2398" s="2">
        <f t="shared" si="376"/>
        <v>2566.8166666666666</v>
      </c>
      <c r="K2398" s="2">
        <f t="shared" si="377"/>
        <v>2545.84</v>
      </c>
      <c r="L2398" s="2">
        <f t="shared" si="378"/>
        <v>2492.1612500000001</v>
      </c>
      <c r="M2398" s="2">
        <f t="shared" si="369"/>
        <v>2464.413125</v>
      </c>
      <c r="N2398" s="2">
        <f t="shared" si="374"/>
        <v>2500.8047916666669</v>
      </c>
      <c r="O2398" s="4" t="str">
        <f t="shared" si="375"/>
        <v>买</v>
      </c>
      <c r="P2398" s="4" t="str">
        <f t="shared" si="371"/>
        <v/>
      </c>
      <c r="Q2398" s="3">
        <f>IF(O2397="买",E2398/E2397-1,0)-IF(P2398=1,计算结果!B$17,0)</f>
        <v>-1.6526194017518758E-3</v>
      </c>
      <c r="R2398" s="2">
        <f t="shared" si="372"/>
        <v>5.7317761721639862</v>
      </c>
      <c r="S2398" s="3">
        <f>1-R2398/MAX(R$2:R2398)</f>
        <v>0.11004809709492092</v>
      </c>
    </row>
    <row r="2399" spans="1:19" x14ac:dyDescent="0.15">
      <c r="A2399" s="1">
        <v>41963</v>
      </c>
      <c r="B2399">
        <v>2528.7800000000002</v>
      </c>
      <c r="C2399">
        <v>2545.4699999999998</v>
      </c>
      <c r="D2399">
        <v>2522.84</v>
      </c>
      <c r="E2399" s="2">
        <v>2537.1</v>
      </c>
      <c r="F2399" s="16">
        <v>98145542144</v>
      </c>
      <c r="G2399" s="3">
        <f t="shared" si="370"/>
        <v>-4.729585924745372E-5</v>
      </c>
      <c r="H2399" s="3">
        <f>1-E2399/MAX(E$2:E2399)</f>
        <v>0.56831484380317154</v>
      </c>
      <c r="I2399" s="2">
        <f t="shared" si="373"/>
        <v>2538.58</v>
      </c>
      <c r="J2399" s="2">
        <f t="shared" si="376"/>
        <v>2557.2800000000002</v>
      </c>
      <c r="K2399" s="2">
        <f t="shared" si="377"/>
        <v>2547.834166666667</v>
      </c>
      <c r="L2399" s="2">
        <f t="shared" si="378"/>
        <v>2496.1350000000002</v>
      </c>
      <c r="M2399" s="2">
        <f t="shared" si="369"/>
        <v>2466.2431250000004</v>
      </c>
      <c r="N2399" s="2">
        <f t="shared" si="374"/>
        <v>2503.4040972222228</v>
      </c>
      <c r="O2399" s="4" t="str">
        <f t="shared" si="375"/>
        <v>买</v>
      </c>
      <c r="P2399" s="4" t="str">
        <f t="shared" si="371"/>
        <v/>
      </c>
      <c r="Q2399" s="3">
        <f>IF(O2398="买",E2399/E2398-1,0)-IF(P2399=1,计算结果!B$17,0)</f>
        <v>-4.729585924745372E-5</v>
      </c>
      <c r="R2399" s="2">
        <f t="shared" si="372"/>
        <v>5.7315050828849099</v>
      </c>
      <c r="S2399" s="3">
        <f>1-R2399/MAX(R$2:R2399)</f>
        <v>0.11009018813485771</v>
      </c>
    </row>
    <row r="2400" spans="1:19" x14ac:dyDescent="0.15">
      <c r="A2400" s="1">
        <v>41964</v>
      </c>
      <c r="B2400">
        <v>2537.54</v>
      </c>
      <c r="C2400">
        <v>2585.36</v>
      </c>
      <c r="D2400">
        <v>2530.0300000000002</v>
      </c>
      <c r="E2400" s="2">
        <v>2583.46</v>
      </c>
      <c r="F2400" s="16">
        <v>143750807552</v>
      </c>
      <c r="G2400" s="3">
        <f t="shared" si="370"/>
        <v>1.8272831185211613E-2</v>
      </c>
      <c r="H2400" s="3">
        <f>1-E2400/MAX(E$2:E2400)</f>
        <v>0.56042673381882535</v>
      </c>
      <c r="I2400" s="2">
        <f t="shared" si="373"/>
        <v>2552.5933333333332</v>
      </c>
      <c r="J2400" s="2">
        <f t="shared" si="376"/>
        <v>2557.8983333333331</v>
      </c>
      <c r="K2400" s="2">
        <f t="shared" si="377"/>
        <v>2554.5016666666666</v>
      </c>
      <c r="L2400" s="2">
        <f t="shared" si="378"/>
        <v>2501.4995833333332</v>
      </c>
      <c r="M2400" s="2">
        <f t="shared" si="369"/>
        <v>2469.1231250000001</v>
      </c>
      <c r="N2400" s="2">
        <f t="shared" si="374"/>
        <v>2508.3747916666666</v>
      </c>
      <c r="O2400" s="4" t="str">
        <f t="shared" si="375"/>
        <v>买</v>
      </c>
      <c r="P2400" s="4" t="str">
        <f t="shared" si="371"/>
        <v/>
      </c>
      <c r="Q2400" s="3">
        <f>IF(O2399="买",E2400/E2399-1,0)-IF(P2400=1,计算结果!B$17,0)</f>
        <v>1.8272831185211613E-2</v>
      </c>
      <c r="R2400" s="2">
        <f t="shared" si="372"/>
        <v>5.8362359077016484</v>
      </c>
      <c r="S2400" s="3">
        <f>1-R2400/MAX(R$2:R2400)</f>
        <v>9.3829016372582452E-2</v>
      </c>
    </row>
    <row r="2401" spans="1:19" x14ac:dyDescent="0.15">
      <c r="A2401" s="1">
        <v>41967</v>
      </c>
      <c r="B2401">
        <v>2614.16</v>
      </c>
      <c r="C2401">
        <v>2667.67</v>
      </c>
      <c r="D2401">
        <v>2602.94</v>
      </c>
      <c r="E2401" s="2">
        <v>2649.26</v>
      </c>
      <c r="F2401" s="16">
        <v>264974909440</v>
      </c>
      <c r="G2401" s="3">
        <f t="shared" si="370"/>
        <v>2.5469718904105321E-2</v>
      </c>
      <c r="H2401" s="3">
        <f>1-E2401/MAX(E$2:E2401)</f>
        <v>0.54923092629143122</v>
      </c>
      <c r="I2401" s="2">
        <f t="shared" si="373"/>
        <v>2589.94</v>
      </c>
      <c r="J2401" s="2">
        <f t="shared" si="376"/>
        <v>2569.2599999999998</v>
      </c>
      <c r="K2401" s="2">
        <f t="shared" si="377"/>
        <v>2566.4341666666664</v>
      </c>
      <c r="L2401" s="2">
        <f t="shared" si="378"/>
        <v>2510.4941666666668</v>
      </c>
      <c r="M2401" s="2">
        <f t="shared" si="369"/>
        <v>2473.6404166666666</v>
      </c>
      <c r="N2401" s="2">
        <f t="shared" si="374"/>
        <v>2516.8562500000003</v>
      </c>
      <c r="O2401" s="4" t="str">
        <f t="shared" si="375"/>
        <v>买</v>
      </c>
      <c r="P2401" s="4" t="str">
        <f t="shared" si="371"/>
        <v/>
      </c>
      <c r="Q2401" s="3">
        <f>IF(O2400="买",E2401/E2400-1,0)-IF(P2401=1,计算结果!B$17,0)</f>
        <v>2.5469718904105321E-2</v>
      </c>
      <c r="R2401" s="2">
        <f t="shared" si="372"/>
        <v>5.9848831957288553</v>
      </c>
      <c r="S2401" s="3">
        <f>1-R2401/MAX(R$2:R2401)</f>
        <v>7.0749096140535594E-2</v>
      </c>
    </row>
    <row r="2402" spans="1:19" x14ac:dyDescent="0.15">
      <c r="A2402" s="1">
        <v>41968</v>
      </c>
      <c r="B2402">
        <v>2650.08</v>
      </c>
      <c r="C2402">
        <v>2686.06</v>
      </c>
      <c r="D2402">
        <v>2643.84</v>
      </c>
      <c r="E2402" s="2">
        <v>2685.56</v>
      </c>
      <c r="F2402" s="16">
        <v>206879211520</v>
      </c>
      <c r="G2402" s="3">
        <f t="shared" si="370"/>
        <v>1.3701939409495267E-2</v>
      </c>
      <c r="H2402" s="3">
        <f>1-E2402/MAX(E$2:E2402)</f>
        <v>0.5430545157558021</v>
      </c>
      <c r="I2402" s="2">
        <f t="shared" si="373"/>
        <v>2639.4266666666667</v>
      </c>
      <c r="J2402" s="2">
        <f t="shared" si="376"/>
        <v>2589.0033333333336</v>
      </c>
      <c r="K2402" s="2">
        <f t="shared" si="377"/>
        <v>2581.7183333333332</v>
      </c>
      <c r="L2402" s="2">
        <f t="shared" si="378"/>
        <v>2521.6158333333333</v>
      </c>
      <c r="M2402" s="2">
        <f t="shared" si="369"/>
        <v>2479.1010416666663</v>
      </c>
      <c r="N2402" s="2">
        <f t="shared" si="374"/>
        <v>2527.4784027777773</v>
      </c>
      <c r="O2402" s="4" t="str">
        <f t="shared" si="375"/>
        <v>买</v>
      </c>
      <c r="P2402" s="4" t="str">
        <f t="shared" si="371"/>
        <v/>
      </c>
      <c r="Q2402" s="3">
        <f>IF(O2401="买",E2402/E2401-1,0)-IF(P2402=1,计算结果!B$17,0)</f>
        <v>1.3701939409495267E-2</v>
      </c>
      <c r="R2402" s="2">
        <f t="shared" si="372"/>
        <v>6.0668877026496384</v>
      </c>
      <c r="S2402" s="3">
        <f>1-R2402/MAX(R$2:R2402)</f>
        <v>5.8016556559634447E-2</v>
      </c>
    </row>
    <row r="2403" spans="1:19" x14ac:dyDescent="0.15">
      <c r="A2403" s="1">
        <v>41969</v>
      </c>
      <c r="B2403">
        <v>2695.26</v>
      </c>
      <c r="C2403">
        <v>2723.36</v>
      </c>
      <c r="D2403">
        <v>2690.31</v>
      </c>
      <c r="E2403" s="2">
        <v>2723.02</v>
      </c>
      <c r="F2403" s="16">
        <v>239333900288</v>
      </c>
      <c r="G2403" s="3">
        <f t="shared" si="370"/>
        <v>1.3948673647209642E-2</v>
      </c>
      <c r="H2403" s="3">
        <f>1-E2403/MAX(E$2:E2403)</f>
        <v>0.5366807323215137</v>
      </c>
      <c r="I2403" s="2">
        <f t="shared" si="373"/>
        <v>2685.9466666666667</v>
      </c>
      <c r="J2403" s="2">
        <f t="shared" si="376"/>
        <v>2619.27</v>
      </c>
      <c r="K2403" s="2">
        <f t="shared" si="377"/>
        <v>2594.8258333333338</v>
      </c>
      <c r="L2403" s="2">
        <f t="shared" si="378"/>
        <v>2535.2441666666664</v>
      </c>
      <c r="M2403" s="2">
        <f t="shared" si="369"/>
        <v>2485.0314583333338</v>
      </c>
      <c r="N2403" s="2">
        <f t="shared" si="374"/>
        <v>2538.3671527777778</v>
      </c>
      <c r="O2403" s="4" t="str">
        <f t="shared" si="375"/>
        <v>买</v>
      </c>
      <c r="P2403" s="4" t="str">
        <f t="shared" si="371"/>
        <v/>
      </c>
      <c r="Q2403" s="3">
        <f>IF(O2402="买",E2403/E2402-1,0)-IF(P2403=1,计算结果!B$17,0)</f>
        <v>1.3948673647209642E-2</v>
      </c>
      <c r="R2403" s="2">
        <f t="shared" si="372"/>
        <v>6.1515127392681679</v>
      </c>
      <c r="S2403" s="3">
        <f>1-R2403/MAX(R$2:R2403)</f>
        <v>4.4877136926010031E-2</v>
      </c>
    </row>
    <row r="2404" spans="1:19" x14ac:dyDescent="0.15">
      <c r="A2404" s="1">
        <v>41970</v>
      </c>
      <c r="B2404">
        <v>2737.03</v>
      </c>
      <c r="C2404">
        <v>2754.49</v>
      </c>
      <c r="D2404">
        <v>2718.7</v>
      </c>
      <c r="E2404" s="2">
        <v>2754.49</v>
      </c>
      <c r="F2404" s="16">
        <v>261164875776</v>
      </c>
      <c r="G2404" s="3">
        <f t="shared" si="370"/>
        <v>1.1557021248466803E-2</v>
      </c>
      <c r="H2404" s="3">
        <f>1-E2404/MAX(E$2:E2404)</f>
        <v>0.53132614170012937</v>
      </c>
      <c r="I2404" s="2">
        <f t="shared" si="373"/>
        <v>2721.0233333333331</v>
      </c>
      <c r="J2404" s="2">
        <f t="shared" si="376"/>
        <v>2655.4816666666666</v>
      </c>
      <c r="K2404" s="2">
        <f t="shared" si="377"/>
        <v>2611.1491666666666</v>
      </c>
      <c r="L2404" s="2">
        <f t="shared" si="378"/>
        <v>2550.4016666666662</v>
      </c>
      <c r="M2404" s="2">
        <f t="shared" si="369"/>
        <v>2491.6418750000007</v>
      </c>
      <c r="N2404" s="2">
        <f t="shared" si="374"/>
        <v>2551.0642361111113</v>
      </c>
      <c r="O2404" s="4" t="str">
        <f t="shared" si="375"/>
        <v>买</v>
      </c>
      <c r="P2404" s="4" t="str">
        <f t="shared" si="371"/>
        <v/>
      </c>
      <c r="Q2404" s="3">
        <f>IF(O2403="买",E2404/E2403-1,0)-IF(P2404=1,计算结果!B$17,0)</f>
        <v>1.1557021248466803E-2</v>
      </c>
      <c r="R2404" s="2">
        <f t="shared" si="372"/>
        <v>6.2226059027061043</v>
      </c>
      <c r="S2404" s="3">
        <f>1-R2404/MAX(R$2:R2404)</f>
        <v>3.3838761702567499E-2</v>
      </c>
    </row>
    <row r="2405" spans="1:19" x14ac:dyDescent="0.15">
      <c r="A2405" s="1">
        <v>41971</v>
      </c>
      <c r="B2405">
        <v>2753.92</v>
      </c>
      <c r="C2405">
        <v>2809.54</v>
      </c>
      <c r="D2405">
        <v>2740.37</v>
      </c>
      <c r="E2405" s="2">
        <v>2808.82</v>
      </c>
      <c r="F2405" s="16">
        <v>330256023552</v>
      </c>
      <c r="G2405" s="3">
        <f t="shared" si="370"/>
        <v>1.9724159463276436E-2</v>
      </c>
      <c r="H2405" s="3">
        <f>1-E2405/MAX(E$2:E2405)</f>
        <v>0.52208194378275363</v>
      </c>
      <c r="I2405" s="2">
        <f t="shared" si="373"/>
        <v>2762.11</v>
      </c>
      <c r="J2405" s="2">
        <f t="shared" si="376"/>
        <v>2700.7683333333334</v>
      </c>
      <c r="K2405" s="2">
        <f t="shared" si="377"/>
        <v>2629.0241666666666</v>
      </c>
      <c r="L2405" s="2">
        <f t="shared" si="378"/>
        <v>2568.7345833333329</v>
      </c>
      <c r="M2405" s="2">
        <f t="shared" si="369"/>
        <v>2500.3931250000005</v>
      </c>
      <c r="N2405" s="2">
        <f t="shared" si="374"/>
        <v>2566.0506249999999</v>
      </c>
      <c r="O2405" s="4" t="str">
        <f t="shared" si="375"/>
        <v>买</v>
      </c>
      <c r="P2405" s="4" t="str">
        <f t="shared" si="371"/>
        <v/>
      </c>
      <c r="Q2405" s="3">
        <f>IF(O2404="买",E2405/E2404-1,0)-IF(P2405=1,计算结果!B$17,0)</f>
        <v>1.9724159463276436E-2</v>
      </c>
      <c r="R2405" s="2">
        <f t="shared" si="372"/>
        <v>6.3453415738082048</v>
      </c>
      <c r="S2405" s="3">
        <f>1-R2405/MAX(R$2:R2405)</f>
        <v>1.4782043371152298E-2</v>
      </c>
    </row>
    <row r="2406" spans="1:19" x14ac:dyDescent="0.15">
      <c r="A2406" s="1">
        <v>41974</v>
      </c>
      <c r="B2406">
        <v>2825.61</v>
      </c>
      <c r="C2406">
        <v>2855.33</v>
      </c>
      <c r="D2406">
        <v>2808.65</v>
      </c>
      <c r="E2406" s="2">
        <v>2819.81</v>
      </c>
      <c r="F2406" s="16">
        <v>338833080320</v>
      </c>
      <c r="G2406" s="3">
        <f t="shared" si="370"/>
        <v>3.9126750735183347E-3</v>
      </c>
      <c r="H2406" s="3">
        <f>1-E2406/MAX(E$2:E2406)</f>
        <v>0.5202120057170081</v>
      </c>
      <c r="I2406" s="2">
        <f t="shared" si="373"/>
        <v>2794.373333333333</v>
      </c>
      <c r="J2406" s="2">
        <f t="shared" si="376"/>
        <v>2740.16</v>
      </c>
      <c r="K2406" s="2">
        <f t="shared" si="377"/>
        <v>2649.0291666666667</v>
      </c>
      <c r="L2406" s="2">
        <f t="shared" si="378"/>
        <v>2585.5329166666661</v>
      </c>
      <c r="M2406" s="2">
        <f t="shared" si="369"/>
        <v>2509.1114583333342</v>
      </c>
      <c r="N2406" s="2">
        <f t="shared" si="374"/>
        <v>2581.2245138888889</v>
      </c>
      <c r="O2406" s="4" t="str">
        <f t="shared" si="375"/>
        <v>买</v>
      </c>
      <c r="P2406" s="4" t="str">
        <f t="shared" si="371"/>
        <v/>
      </c>
      <c r="Q2406" s="3">
        <f>IF(O2405="买",E2406/E2405-1,0)-IF(P2406=1,计算结果!B$17,0)</f>
        <v>3.9126750735183347E-3</v>
      </c>
      <c r="R2406" s="2">
        <f t="shared" si="372"/>
        <v>6.3701688336170035</v>
      </c>
      <c r="S2406" s="3">
        <f>1-R2406/MAX(R$2:R2406)</f>
        <v>1.0927205630267944E-2</v>
      </c>
    </row>
    <row r="2407" spans="1:19" x14ac:dyDescent="0.15">
      <c r="A2407" s="1">
        <v>41975</v>
      </c>
      <c r="B2407">
        <v>2807.34</v>
      </c>
      <c r="C2407">
        <v>2944.51</v>
      </c>
      <c r="D2407">
        <v>2804.29</v>
      </c>
      <c r="E2407" s="2">
        <v>2923.94</v>
      </c>
      <c r="F2407" s="16">
        <v>341185200128</v>
      </c>
      <c r="G2407" s="3">
        <f t="shared" si="370"/>
        <v>3.69280199729769E-2</v>
      </c>
      <c r="H2407" s="3">
        <f>1-E2407/MAX(E$2:E2407)</f>
        <v>0.50249438508133126</v>
      </c>
      <c r="I2407" s="2">
        <f t="shared" si="373"/>
        <v>2850.8566666666666</v>
      </c>
      <c r="J2407" s="2">
        <f t="shared" si="376"/>
        <v>2785.94</v>
      </c>
      <c r="K2407" s="2">
        <f t="shared" si="377"/>
        <v>2677.6</v>
      </c>
      <c r="L2407" s="2">
        <f t="shared" si="378"/>
        <v>2605.2229166666662</v>
      </c>
      <c r="M2407" s="2">
        <f t="shared" si="369"/>
        <v>2519.8464583333339</v>
      </c>
      <c r="N2407" s="2">
        <f t="shared" si="374"/>
        <v>2600.8897916666665</v>
      </c>
      <c r="O2407" s="4" t="str">
        <f t="shared" si="375"/>
        <v>买</v>
      </c>
      <c r="P2407" s="4" t="str">
        <f t="shared" si="371"/>
        <v/>
      </c>
      <c r="Q2407" s="3">
        <f>IF(O2406="买",E2407/E2406-1,0)-IF(P2407=1,计算结果!B$17,0)</f>
        <v>3.69280199729769E-2</v>
      </c>
      <c r="R2407" s="2">
        <f t="shared" si="372"/>
        <v>6.6054065555360468</v>
      </c>
      <c r="S2407" s="3">
        <f>1-R2407/MAX(R$2:R2407)</f>
        <v>0</v>
      </c>
    </row>
    <row r="2408" spans="1:19" x14ac:dyDescent="0.15">
      <c r="A2408" s="1">
        <v>41976</v>
      </c>
      <c r="B2408">
        <v>2936.12</v>
      </c>
      <c r="C2408">
        <v>3028.22</v>
      </c>
      <c r="D2408">
        <v>2912.25</v>
      </c>
      <c r="E2408" s="2">
        <v>2967.55</v>
      </c>
      <c r="F2408" s="16">
        <v>464857497600</v>
      </c>
      <c r="G2408" s="3">
        <f t="shared" si="370"/>
        <v>1.4914806733380415E-2</v>
      </c>
      <c r="H2408" s="3">
        <f>1-E2408/MAX(E$2:E2408)</f>
        <v>0.49507418498604772</v>
      </c>
      <c r="I2408" s="2">
        <f t="shared" si="373"/>
        <v>2903.7666666666664</v>
      </c>
      <c r="J2408" s="2">
        <f t="shared" si="376"/>
        <v>2832.9383333333335</v>
      </c>
      <c r="K2408" s="2">
        <f t="shared" si="377"/>
        <v>2710.9708333333333</v>
      </c>
      <c r="L2408" s="2">
        <f t="shared" si="378"/>
        <v>2625.9987499999997</v>
      </c>
      <c r="M2408" s="2">
        <f t="shared" si="369"/>
        <v>2531.1452083333343</v>
      </c>
      <c r="N2408" s="2">
        <f t="shared" si="374"/>
        <v>2622.7049305555561</v>
      </c>
      <c r="O2408" s="4" t="str">
        <f t="shared" si="375"/>
        <v>买</v>
      </c>
      <c r="P2408" s="4" t="str">
        <f t="shared" si="371"/>
        <v/>
      </c>
      <c r="Q2408" s="3">
        <f>IF(O2407="买",E2408/E2407-1,0)-IF(P2408=1,计算结果!B$17,0)</f>
        <v>1.4914806733380415E-2</v>
      </c>
      <c r="R2408" s="2">
        <f t="shared" si="372"/>
        <v>6.7039249177072708</v>
      </c>
      <c r="S2408" s="3">
        <f>1-R2408/MAX(R$2:R2408)</f>
        <v>0</v>
      </c>
    </row>
    <row r="2409" spans="1:19" x14ac:dyDescent="0.15">
      <c r="A2409" s="1">
        <v>41977</v>
      </c>
      <c r="B2409">
        <v>2975.4</v>
      </c>
      <c r="C2409">
        <v>3104.89</v>
      </c>
      <c r="D2409">
        <v>2968.88</v>
      </c>
      <c r="E2409" s="2">
        <v>3104.35</v>
      </c>
      <c r="F2409" s="16">
        <v>433875550208</v>
      </c>
      <c r="G2409" s="3">
        <f t="shared" si="370"/>
        <v>4.6098633552930757E-2</v>
      </c>
      <c r="H2409" s="3">
        <f>1-E2409/MAX(E$2:E2409)</f>
        <v>0.47179779486830464</v>
      </c>
      <c r="I2409" s="2">
        <f t="shared" si="373"/>
        <v>2998.6133333333332</v>
      </c>
      <c r="J2409" s="2">
        <f t="shared" si="376"/>
        <v>2896.4933333333333</v>
      </c>
      <c r="K2409" s="2">
        <f t="shared" si="377"/>
        <v>2757.8816666666667</v>
      </c>
      <c r="L2409" s="2">
        <f t="shared" si="378"/>
        <v>2650.8329166666663</v>
      </c>
      <c r="M2409" s="2">
        <f t="shared" si="369"/>
        <v>2546.2583333333341</v>
      </c>
      <c r="N2409" s="2">
        <f t="shared" si="374"/>
        <v>2651.6576388888889</v>
      </c>
      <c r="O2409" s="4" t="str">
        <f t="shared" si="375"/>
        <v>买</v>
      </c>
      <c r="P2409" s="4" t="str">
        <f t="shared" si="371"/>
        <v/>
      </c>
      <c r="Q2409" s="3">
        <f>IF(O2408="买",E2409/E2408-1,0)-IF(P2409=1,计算结果!B$17,0)</f>
        <v>4.6098633552930757E-2</v>
      </c>
      <c r="R2409" s="2">
        <f t="shared" si="372"/>
        <v>7.0129666958550194</v>
      </c>
      <c r="S2409" s="3">
        <f>1-R2409/MAX(R$2:R2409)</f>
        <v>0</v>
      </c>
    </row>
    <row r="2410" spans="1:19" x14ac:dyDescent="0.15">
      <c r="A2410" s="1">
        <v>41978</v>
      </c>
      <c r="B2410">
        <v>3143.97</v>
      </c>
      <c r="C2410">
        <v>3195.8</v>
      </c>
      <c r="D2410">
        <v>3011.94</v>
      </c>
      <c r="E2410" s="2">
        <v>3124.88</v>
      </c>
      <c r="F2410" s="16">
        <v>554362929152</v>
      </c>
      <c r="G2410" s="3">
        <f t="shared" si="370"/>
        <v>6.6133006909658842E-3</v>
      </c>
      <c r="H2410" s="3">
        <f>1-E2410/MAX(E$2:E2410)</f>
        <v>0.4683046348601374</v>
      </c>
      <c r="I2410" s="2">
        <f t="shared" si="373"/>
        <v>3065.5933333333328</v>
      </c>
      <c r="J2410" s="2">
        <f t="shared" si="376"/>
        <v>2958.2249999999999</v>
      </c>
      <c r="K2410" s="2">
        <f t="shared" si="377"/>
        <v>2806.853333333333</v>
      </c>
      <c r="L2410" s="2">
        <f t="shared" si="378"/>
        <v>2676.3466666666664</v>
      </c>
      <c r="M2410" s="2">
        <f t="shared" si="369"/>
        <v>2561.3712500000006</v>
      </c>
      <c r="N2410" s="2">
        <f t="shared" si="374"/>
        <v>2681.5237499999998</v>
      </c>
      <c r="O2410" s="4" t="str">
        <f t="shared" si="375"/>
        <v>买</v>
      </c>
      <c r="P2410" s="4" t="str">
        <f t="shared" si="371"/>
        <v/>
      </c>
      <c r="Q2410" s="3">
        <f>IF(O2409="买",E2410/E2409-1,0)-IF(P2410=1,计算结果!B$17,0)</f>
        <v>6.6133006909658842E-3</v>
      </c>
      <c r="R2410" s="2">
        <f t="shared" si="372"/>
        <v>7.0593455533504379</v>
      </c>
      <c r="S2410" s="3">
        <f>1-R2410/MAX(R$2:R2410)</f>
        <v>0</v>
      </c>
    </row>
    <row r="2411" spans="1:19" x14ac:dyDescent="0.15">
      <c r="A2411" s="1">
        <v>41981</v>
      </c>
      <c r="B2411">
        <v>3108.27</v>
      </c>
      <c r="C2411">
        <v>3270.88</v>
      </c>
      <c r="D2411">
        <v>3075.7</v>
      </c>
      <c r="E2411" s="2">
        <v>3252.88</v>
      </c>
      <c r="F2411" s="16">
        <v>515773693952</v>
      </c>
      <c r="G2411" s="3">
        <f t="shared" si="370"/>
        <v>4.0961572924400391E-2</v>
      </c>
      <c r="H2411" s="3">
        <f>1-E2411/MAX(E$2:E2411)</f>
        <v>0.44652555638739533</v>
      </c>
      <c r="I2411" s="2">
        <f t="shared" si="373"/>
        <v>3160.7033333333334</v>
      </c>
      <c r="J2411" s="2">
        <f t="shared" si="376"/>
        <v>3032.2350000000001</v>
      </c>
      <c r="K2411" s="2">
        <f t="shared" si="377"/>
        <v>2866.5016666666666</v>
      </c>
      <c r="L2411" s="2">
        <f t="shared" si="378"/>
        <v>2707.1679166666663</v>
      </c>
      <c r="M2411" s="2">
        <f t="shared" si="369"/>
        <v>2578.2675000000008</v>
      </c>
      <c r="N2411" s="2">
        <f t="shared" si="374"/>
        <v>2717.3123611111109</v>
      </c>
      <c r="O2411" s="4" t="str">
        <f t="shared" si="375"/>
        <v>买</v>
      </c>
      <c r="P2411" s="4" t="str">
        <f t="shared" si="371"/>
        <v/>
      </c>
      <c r="Q2411" s="3">
        <f>IF(O2410="买",E2411/E2410-1,0)-IF(P2411=1,计算结果!B$17,0)</f>
        <v>4.0961572924400391E-2</v>
      </c>
      <c r="R2411" s="2">
        <f t="shared" si="372"/>
        <v>7.3485074510325434</v>
      </c>
      <c r="S2411" s="3">
        <f>1-R2411/MAX(R$2:R2411)</f>
        <v>0</v>
      </c>
    </row>
    <row r="2412" spans="1:19" x14ac:dyDescent="0.15">
      <c r="A2412" s="1">
        <v>41982</v>
      </c>
      <c r="B2412">
        <v>3233.1</v>
      </c>
      <c r="C2412">
        <v>3387.83</v>
      </c>
      <c r="D2412">
        <v>3074.52</v>
      </c>
      <c r="E2412" s="2">
        <v>3106.91</v>
      </c>
      <c r="F2412" s="16">
        <v>702150082560</v>
      </c>
      <c r="G2412" s="3">
        <f t="shared" si="370"/>
        <v>-4.4874080814539807E-2</v>
      </c>
      <c r="H2412" s="3">
        <f>1-E2412/MAX(E$2:E2412)</f>
        <v>0.47136221329884975</v>
      </c>
      <c r="I2412" s="2">
        <f t="shared" si="373"/>
        <v>3161.5566666666668</v>
      </c>
      <c r="J2412" s="2">
        <f t="shared" si="376"/>
        <v>3080.0850000000005</v>
      </c>
      <c r="K2412" s="2">
        <f t="shared" si="377"/>
        <v>2910.1224999999999</v>
      </c>
      <c r="L2412" s="2">
        <f t="shared" si="378"/>
        <v>2732.3120833333328</v>
      </c>
      <c r="M2412" s="2">
        <f t="shared" si="369"/>
        <v>2592.2245833333345</v>
      </c>
      <c r="N2412" s="2">
        <f t="shared" si="374"/>
        <v>2744.8863888888895</v>
      </c>
      <c r="O2412" s="4" t="str">
        <f t="shared" si="375"/>
        <v>买</v>
      </c>
      <c r="P2412" s="4" t="str">
        <f t="shared" si="371"/>
        <v/>
      </c>
      <c r="Q2412" s="3">
        <f>IF(O2411="买",E2412/E2411-1,0)-IF(P2412=1,计算结果!B$17,0)</f>
        <v>-4.4874080814539807E-2</v>
      </c>
      <c r="R2412" s="2">
        <f t="shared" si="372"/>
        <v>7.0187499338086612</v>
      </c>
      <c r="S2412" s="3">
        <f>1-R2412/MAX(R$2:R2412)</f>
        <v>4.4874080814539807E-2</v>
      </c>
    </row>
    <row r="2413" spans="1:19" x14ac:dyDescent="0.15">
      <c r="A2413" s="1">
        <v>41983</v>
      </c>
      <c r="B2413">
        <v>3120.21</v>
      </c>
      <c r="C2413">
        <v>3229.05</v>
      </c>
      <c r="D2413">
        <v>3058.19</v>
      </c>
      <c r="E2413" s="2">
        <v>3221.55</v>
      </c>
      <c r="F2413" s="16">
        <v>477300097024</v>
      </c>
      <c r="G2413" s="3">
        <f t="shared" si="370"/>
        <v>3.6898397443118736E-2</v>
      </c>
      <c r="H2413" s="3">
        <f>1-E2413/MAX(E$2:E2413)</f>
        <v>0.45185632614170013</v>
      </c>
      <c r="I2413" s="2">
        <f t="shared" si="373"/>
        <v>3193.78</v>
      </c>
      <c r="J2413" s="2">
        <f t="shared" si="376"/>
        <v>3129.6866666666665</v>
      </c>
      <c r="K2413" s="2">
        <f t="shared" si="377"/>
        <v>2957.8133333333335</v>
      </c>
      <c r="L2413" s="2">
        <f t="shared" si="378"/>
        <v>2762.1237499999993</v>
      </c>
      <c r="M2413" s="2">
        <f t="shared" si="369"/>
        <v>2608.5652083333343</v>
      </c>
      <c r="N2413" s="2">
        <f t="shared" si="374"/>
        <v>2776.1674305555557</v>
      </c>
      <c r="O2413" s="4" t="str">
        <f t="shared" si="375"/>
        <v>买</v>
      </c>
      <c r="P2413" s="4" t="str">
        <f t="shared" si="371"/>
        <v/>
      </c>
      <c r="Q2413" s="3">
        <f>IF(O2412="买",E2413/E2412-1,0)-IF(P2413=1,计算结果!B$17,0)</f>
        <v>3.6898397443118736E-2</v>
      </c>
      <c r="R2413" s="2">
        <f t="shared" si="372"/>
        <v>7.2777305584201963</v>
      </c>
      <c r="S2413" s="3">
        <f>1-R2413/MAX(R$2:R2413)</f>
        <v>9.6314650402106183E-3</v>
      </c>
    </row>
    <row r="2414" spans="1:19" x14ac:dyDescent="0.15">
      <c r="A2414" s="1">
        <v>41984</v>
      </c>
      <c r="B2414">
        <v>3185.16</v>
      </c>
      <c r="C2414">
        <v>3254.42</v>
      </c>
      <c r="D2414">
        <v>3158.44</v>
      </c>
      <c r="E2414" s="2">
        <v>3183.01</v>
      </c>
      <c r="F2414" s="16">
        <v>392944844800</v>
      </c>
      <c r="G2414" s="3">
        <f t="shared" si="370"/>
        <v>-1.1963185423165879E-2</v>
      </c>
      <c r="H2414" s="3">
        <f>1-E2414/MAX(E$2:E2414)</f>
        <v>0.45841387055060223</v>
      </c>
      <c r="I2414" s="2">
        <f t="shared" si="373"/>
        <v>3170.4900000000002</v>
      </c>
      <c r="J2414" s="2">
        <f t="shared" si="376"/>
        <v>3165.5966666666668</v>
      </c>
      <c r="K2414" s="2">
        <f t="shared" si="377"/>
        <v>2999.2675000000004</v>
      </c>
      <c r="L2414" s="2">
        <f t="shared" si="378"/>
        <v>2790.4929166666661</v>
      </c>
      <c r="M2414" s="2">
        <f t="shared" si="369"/>
        <v>2623.8820833333343</v>
      </c>
      <c r="N2414" s="2">
        <f t="shared" si="374"/>
        <v>2804.5475000000001</v>
      </c>
      <c r="O2414" s="4" t="str">
        <f t="shared" si="375"/>
        <v>买</v>
      </c>
      <c r="P2414" s="4" t="str">
        <f t="shared" si="371"/>
        <v/>
      </c>
      <c r="Q2414" s="3">
        <f>IF(O2413="买",E2414/E2413-1,0)-IF(P2414=1,计算结果!B$17,0)</f>
        <v>-1.1963185423165879E-2</v>
      </c>
      <c r="R2414" s="2">
        <f t="shared" si="372"/>
        <v>7.1906657182899751</v>
      </c>
      <c r="S2414" s="3">
        <f>1-R2414/MAX(R$2:R2414)</f>
        <v>2.1479427461203682E-2</v>
      </c>
    </row>
    <row r="2415" spans="1:19" x14ac:dyDescent="0.15">
      <c r="A2415" s="1">
        <v>41985</v>
      </c>
      <c r="B2415">
        <v>3182.92</v>
      </c>
      <c r="C2415">
        <v>3239.45</v>
      </c>
      <c r="D2415">
        <v>3167.93</v>
      </c>
      <c r="E2415" s="2">
        <v>3193.23</v>
      </c>
      <c r="F2415" s="16">
        <v>337817436160</v>
      </c>
      <c r="G2415" s="3">
        <f t="shared" si="370"/>
        <v>3.2107973270583123E-3</v>
      </c>
      <c r="H2415" s="3">
        <f>1-E2415/MAX(E$2:E2415)</f>
        <v>0.45667494725379432</v>
      </c>
      <c r="I2415" s="2">
        <f t="shared" si="373"/>
        <v>3199.2633333333338</v>
      </c>
      <c r="J2415" s="2">
        <f t="shared" si="376"/>
        <v>3180.4100000000003</v>
      </c>
      <c r="K2415" s="2">
        <f t="shared" si="377"/>
        <v>3038.4516666666673</v>
      </c>
      <c r="L2415" s="2">
        <f t="shared" si="378"/>
        <v>2816.6387500000001</v>
      </c>
      <c r="M2415" s="2">
        <f t="shared" si="369"/>
        <v>2639.3454166666675</v>
      </c>
      <c r="N2415" s="2">
        <f t="shared" si="374"/>
        <v>2831.4786111111116</v>
      </c>
      <c r="O2415" s="4" t="str">
        <f t="shared" si="375"/>
        <v>买</v>
      </c>
      <c r="P2415" s="4" t="str">
        <f t="shared" si="371"/>
        <v/>
      </c>
      <c r="Q2415" s="3">
        <f>IF(O2414="买",E2415/E2414-1,0)-IF(P2415=1,计算结果!B$17,0)</f>
        <v>3.2107973270583123E-3</v>
      </c>
      <c r="R2415" s="2">
        <f t="shared" si="372"/>
        <v>7.2137534885580301</v>
      </c>
      <c r="S2415" s="3">
        <f>1-R2415/MAX(R$2:R2415)</f>
        <v>1.833759622242459E-2</v>
      </c>
    </row>
    <row r="2416" spans="1:19" x14ac:dyDescent="0.15">
      <c r="A2416" s="1">
        <v>41988</v>
      </c>
      <c r="B2416">
        <v>3176.83</v>
      </c>
      <c r="C2416">
        <v>3226.22</v>
      </c>
      <c r="D2416">
        <v>3143.3</v>
      </c>
      <c r="E2416" s="2">
        <v>3217.23</v>
      </c>
      <c r="F2416" s="16">
        <v>326668025856</v>
      </c>
      <c r="G2416" s="3">
        <f t="shared" si="370"/>
        <v>7.5159008276886041E-3</v>
      </c>
      <c r="H2416" s="3">
        <f>1-E2416/MAX(E$2:E2416)</f>
        <v>0.45259137004015515</v>
      </c>
      <c r="I2416" s="2">
        <f t="shared" si="373"/>
        <v>3197.8233333333333</v>
      </c>
      <c r="J2416" s="2">
        <f t="shared" si="376"/>
        <v>3195.8016666666667</v>
      </c>
      <c r="K2416" s="2">
        <f t="shared" si="377"/>
        <v>3077.0133333333338</v>
      </c>
      <c r="L2416" s="2">
        <f t="shared" si="378"/>
        <v>2844.0812499999997</v>
      </c>
      <c r="M2416" s="2">
        <f t="shared" si="369"/>
        <v>2654.7381250000008</v>
      </c>
      <c r="N2416" s="2">
        <f t="shared" si="374"/>
        <v>2858.6109027777784</v>
      </c>
      <c r="O2416" s="4" t="str">
        <f t="shared" si="375"/>
        <v>买</v>
      </c>
      <c r="P2416" s="4" t="str">
        <f t="shared" si="371"/>
        <v/>
      </c>
      <c r="Q2416" s="3">
        <f>IF(O2415="买",E2416/E2415-1,0)-IF(P2416=1,计算结果!B$17,0)</f>
        <v>7.5159008276886041E-3</v>
      </c>
      <c r="R2416" s="2">
        <f t="shared" si="372"/>
        <v>7.2679713443734251</v>
      </c>
      <c r="S2416" s="3">
        <f>1-R2416/MAX(R$2:R2416)</f>
        <v>1.0959518949361868E-2</v>
      </c>
    </row>
    <row r="2417" spans="1:19" x14ac:dyDescent="0.15">
      <c r="A2417" s="1">
        <v>41989</v>
      </c>
      <c r="B2417">
        <v>3221.36</v>
      </c>
      <c r="C2417">
        <v>3303.4</v>
      </c>
      <c r="D2417">
        <v>3207.69</v>
      </c>
      <c r="E2417" s="2">
        <v>3303.4</v>
      </c>
      <c r="F2417" s="16">
        <v>425665724416</v>
      </c>
      <c r="G2417" s="3">
        <f t="shared" si="370"/>
        <v>2.6783910382534026E-2</v>
      </c>
      <c r="H2417" s="3">
        <f>1-E2417/MAX(E$2:E2417)</f>
        <v>0.43792962635268495</v>
      </c>
      <c r="I2417" s="2">
        <f t="shared" si="373"/>
        <v>3237.9533333333334</v>
      </c>
      <c r="J2417" s="2">
        <f t="shared" si="376"/>
        <v>3204.2216666666668</v>
      </c>
      <c r="K2417" s="2">
        <f t="shared" si="377"/>
        <v>3118.228333333333</v>
      </c>
      <c r="L2417" s="2">
        <f t="shared" si="378"/>
        <v>2873.6262499999998</v>
      </c>
      <c r="M2417" s="2">
        <f t="shared" si="369"/>
        <v>2671.8516666666674</v>
      </c>
      <c r="N2417" s="2">
        <f t="shared" si="374"/>
        <v>2887.9020833333329</v>
      </c>
      <c r="O2417" s="4" t="str">
        <f t="shared" si="375"/>
        <v>买</v>
      </c>
      <c r="P2417" s="4" t="str">
        <f t="shared" si="371"/>
        <v/>
      </c>
      <c r="Q2417" s="3">
        <f>IF(O2416="买",E2417/E2416-1,0)-IF(P2417=1,计算结果!B$17,0)</f>
        <v>2.6783910382534026E-2</v>
      </c>
      <c r="R2417" s="2">
        <f t="shared" si="372"/>
        <v>7.4626360375239482</v>
      </c>
      <c r="S2417" s="3">
        <f>1-R2417/MAX(R$2:R2417)</f>
        <v>0</v>
      </c>
    </row>
    <row r="2418" spans="1:19" x14ac:dyDescent="0.15">
      <c r="A2418" s="1">
        <v>41990</v>
      </c>
      <c r="B2418">
        <v>3325.82</v>
      </c>
      <c r="C2418">
        <v>3368.19</v>
      </c>
      <c r="D2418">
        <v>3275.74</v>
      </c>
      <c r="E2418" s="2">
        <v>3360.6</v>
      </c>
      <c r="F2418" s="16">
        <v>527748923392</v>
      </c>
      <c r="G2418" s="3">
        <f t="shared" si="370"/>
        <v>1.7315493128291948E-2</v>
      </c>
      <c r="H2418" s="3">
        <f>1-E2418/MAX(E$2:E2418)</f>
        <v>0.42819710066017835</v>
      </c>
      <c r="I2418" s="2">
        <f t="shared" si="373"/>
        <v>3293.7433333333333</v>
      </c>
      <c r="J2418" s="2">
        <f t="shared" si="376"/>
        <v>3246.5033333333336</v>
      </c>
      <c r="K2418" s="2">
        <f t="shared" si="377"/>
        <v>3163.2941666666666</v>
      </c>
      <c r="L2418" s="2">
        <f t="shared" si="378"/>
        <v>2906.1616666666673</v>
      </c>
      <c r="M2418" s="2">
        <f t="shared" ref="M2418:M2481" si="379">AVERAGE(E2371:E2418)</f>
        <v>2690.4727083333341</v>
      </c>
      <c r="N2418" s="2">
        <f t="shared" si="374"/>
        <v>2919.9761805555559</v>
      </c>
      <c r="O2418" s="4" t="str">
        <f t="shared" si="375"/>
        <v>买</v>
      </c>
      <c r="P2418" s="4" t="str">
        <f t="shared" si="371"/>
        <v/>
      </c>
      <c r="Q2418" s="3">
        <f>IF(O2417="买",E2418/E2417-1,0)-IF(P2418=1,计算结果!B$17,0)</f>
        <v>1.7315493128291948E-2</v>
      </c>
      <c r="R2418" s="2">
        <f t="shared" si="372"/>
        <v>7.5918552605506378</v>
      </c>
      <c r="S2418" s="3">
        <f>1-R2418/MAX(R$2:R2418)</f>
        <v>0</v>
      </c>
    </row>
    <row r="2419" spans="1:19" x14ac:dyDescent="0.15">
      <c r="A2419" s="1">
        <v>41991</v>
      </c>
      <c r="B2419">
        <v>3359.09</v>
      </c>
      <c r="C2419">
        <v>3393.71</v>
      </c>
      <c r="D2419">
        <v>3322.23</v>
      </c>
      <c r="E2419" s="2">
        <v>3345.93</v>
      </c>
      <c r="F2419" s="16">
        <v>416260456448</v>
      </c>
      <c r="G2419" s="3">
        <f t="shared" si="370"/>
        <v>-4.3652919121586198E-3</v>
      </c>
      <c r="H2419" s="3">
        <f>1-E2419/MAX(E$2:E2419)</f>
        <v>0.43069318723201522</v>
      </c>
      <c r="I2419" s="2">
        <f t="shared" si="373"/>
        <v>3336.6433333333334</v>
      </c>
      <c r="J2419" s="2">
        <f t="shared" si="376"/>
        <v>3267.2333333333331</v>
      </c>
      <c r="K2419" s="2">
        <f t="shared" si="377"/>
        <v>3198.4599999999996</v>
      </c>
      <c r="L2419" s="2">
        <f t="shared" si="378"/>
        <v>2938.03</v>
      </c>
      <c r="M2419" s="2">
        <f t="shared" si="379"/>
        <v>2709.0347916666669</v>
      </c>
      <c r="N2419" s="2">
        <f t="shared" si="374"/>
        <v>2948.5082638888889</v>
      </c>
      <c r="O2419" s="4" t="str">
        <f t="shared" si="375"/>
        <v>买</v>
      </c>
      <c r="P2419" s="4" t="str">
        <f t="shared" si="371"/>
        <v/>
      </c>
      <c r="Q2419" s="3">
        <f>IF(O2418="买",E2419/E2418-1,0)-IF(P2419=1,计算结果!B$17,0)</f>
        <v>-4.3652919121586198E-3</v>
      </c>
      <c r="R2419" s="2">
        <f t="shared" si="372"/>
        <v>7.558714596183477</v>
      </c>
      <c r="S2419" s="3">
        <f>1-R2419/MAX(R$2:R2419)</f>
        <v>4.3652919121586198E-3</v>
      </c>
    </row>
    <row r="2420" spans="1:19" x14ac:dyDescent="0.15">
      <c r="A2420" s="1">
        <v>41992</v>
      </c>
      <c r="B2420">
        <v>3345.63</v>
      </c>
      <c r="C2420">
        <v>3397.18</v>
      </c>
      <c r="D2420">
        <v>3280.92</v>
      </c>
      <c r="E2420" s="2">
        <v>3383.17</v>
      </c>
      <c r="F2420" s="16">
        <v>435516866560</v>
      </c>
      <c r="G2420" s="3">
        <f t="shared" si="370"/>
        <v>1.1129939956902923E-2</v>
      </c>
      <c r="H2420" s="3">
        <f>1-E2420/MAX(E$2:E2420)</f>
        <v>0.42435683658885182</v>
      </c>
      <c r="I2420" s="2">
        <f t="shared" si="373"/>
        <v>3363.2333333333336</v>
      </c>
      <c r="J2420" s="2">
        <f t="shared" si="376"/>
        <v>3300.5933333333328</v>
      </c>
      <c r="K2420" s="2">
        <f t="shared" si="377"/>
        <v>3233.0949999999998</v>
      </c>
      <c r="L2420" s="2">
        <f t="shared" si="378"/>
        <v>2972.032916666667</v>
      </c>
      <c r="M2420" s="2">
        <f t="shared" si="379"/>
        <v>2728.5475000000001</v>
      </c>
      <c r="N2420" s="2">
        <f t="shared" si="374"/>
        <v>2977.8918055555555</v>
      </c>
      <c r="O2420" s="4" t="str">
        <f t="shared" si="375"/>
        <v>买</v>
      </c>
      <c r="P2420" s="4" t="str">
        <f t="shared" si="371"/>
        <v/>
      </c>
      <c r="Q2420" s="3">
        <f>IF(O2419="买",E2420/E2419-1,0)-IF(P2420=1,计算结果!B$17,0)</f>
        <v>1.1129939956902923E-2</v>
      </c>
      <c r="R2420" s="2">
        <f t="shared" si="372"/>
        <v>7.6428426357903652</v>
      </c>
      <c r="S2420" s="3">
        <f>1-R2420/MAX(R$2:R2420)</f>
        <v>0</v>
      </c>
    </row>
    <row r="2421" spans="1:19" x14ac:dyDescent="0.15">
      <c r="A2421" s="1">
        <v>41995</v>
      </c>
      <c r="B2421">
        <v>3396.25</v>
      </c>
      <c r="C2421">
        <v>3455.21</v>
      </c>
      <c r="D2421">
        <v>3357.66</v>
      </c>
      <c r="E2421" s="2">
        <v>3394.48</v>
      </c>
      <c r="F2421" s="16">
        <v>537021087744</v>
      </c>
      <c r="G2421" s="3">
        <f t="shared" si="370"/>
        <v>3.3430185299585524E-3</v>
      </c>
      <c r="H2421" s="3">
        <f>1-E2421/MAX(E$2:E2421)</f>
        <v>0.42243245082692438</v>
      </c>
      <c r="I2421" s="2">
        <f t="shared" si="373"/>
        <v>3374.5266666666666</v>
      </c>
      <c r="J2421" s="2">
        <f t="shared" si="376"/>
        <v>3334.1350000000002</v>
      </c>
      <c r="K2421" s="2">
        <f t="shared" si="377"/>
        <v>3257.2725000000005</v>
      </c>
      <c r="L2421" s="2">
        <f t="shared" si="378"/>
        <v>3007.5770833333336</v>
      </c>
      <c r="M2421" s="2">
        <f t="shared" si="379"/>
        <v>2747.9352083333338</v>
      </c>
      <c r="N2421" s="2">
        <f t="shared" si="374"/>
        <v>3004.2615972222229</v>
      </c>
      <c r="O2421" s="4" t="str">
        <f t="shared" si="375"/>
        <v>买</v>
      </c>
      <c r="P2421" s="4" t="str">
        <f t="shared" si="371"/>
        <v/>
      </c>
      <c r="Q2421" s="3">
        <f>IF(O2420="买",E2421/E2420-1,0)-IF(P2421=1,计算结果!B$17,0)</f>
        <v>3.3430185299585524E-3</v>
      </c>
      <c r="R2421" s="2">
        <f t="shared" si="372"/>
        <v>7.6683928003433692</v>
      </c>
      <c r="S2421" s="3">
        <f>1-R2421/MAX(R$2:R2421)</f>
        <v>0</v>
      </c>
    </row>
    <row r="2422" spans="1:19" x14ac:dyDescent="0.15">
      <c r="A2422" s="1">
        <v>41996</v>
      </c>
      <c r="B2422">
        <v>3358.8</v>
      </c>
      <c r="C2422">
        <v>3431.78</v>
      </c>
      <c r="D2422">
        <v>3316.91</v>
      </c>
      <c r="E2422" s="2">
        <v>3324.92</v>
      </c>
      <c r="F2422" s="16">
        <v>377227771904</v>
      </c>
      <c r="G2422" s="3">
        <f t="shared" si="370"/>
        <v>-2.0492093045179183E-2</v>
      </c>
      <c r="H2422" s="3">
        <f>1-E2422/MAX(E$2:E2422)</f>
        <v>0.4342680187844552</v>
      </c>
      <c r="I2422" s="2">
        <f t="shared" si="373"/>
        <v>3367.5233333333331</v>
      </c>
      <c r="J2422" s="2">
        <f t="shared" si="376"/>
        <v>3352.0833333333335</v>
      </c>
      <c r="K2422" s="2">
        <f t="shared" si="377"/>
        <v>3273.9425000000006</v>
      </c>
      <c r="L2422" s="2">
        <f t="shared" si="378"/>
        <v>3040.3979166666668</v>
      </c>
      <c r="M2422" s="2">
        <f t="shared" si="379"/>
        <v>2766.2795833333334</v>
      </c>
      <c r="N2422" s="2">
        <f t="shared" si="374"/>
        <v>3026.8733333333334</v>
      </c>
      <c r="O2422" s="4" t="str">
        <f t="shared" si="375"/>
        <v>买</v>
      </c>
      <c r="P2422" s="4" t="str">
        <f t="shared" si="371"/>
        <v/>
      </c>
      <c r="Q2422" s="3">
        <f>IF(O2421="买",E2422/E2421-1,0)-IF(P2422=1,计算结果!B$17,0)</f>
        <v>-2.0492093045179183E-2</v>
      </c>
      <c r="R2422" s="2">
        <f t="shared" si="372"/>
        <v>7.5112513815717508</v>
      </c>
      <c r="S2422" s="3">
        <f>1-R2422/MAX(R$2:R2422)</f>
        <v>2.0492093045179183E-2</v>
      </c>
    </row>
    <row r="2423" spans="1:19" x14ac:dyDescent="0.15">
      <c r="A2423" s="1">
        <v>41997</v>
      </c>
      <c r="B2423">
        <v>3332.15</v>
      </c>
      <c r="C2423">
        <v>3340.36</v>
      </c>
      <c r="D2423">
        <v>3188.49</v>
      </c>
      <c r="E2423" s="2">
        <v>3230.39</v>
      </c>
      <c r="F2423" s="16">
        <v>339475791872</v>
      </c>
      <c r="G2423" s="3">
        <f t="shared" si="370"/>
        <v>-2.8430759236312553E-2</v>
      </c>
      <c r="H2423" s="3">
        <f>1-E2423/MAX(E$2:E2423)</f>
        <v>0.45035220853467639</v>
      </c>
      <c r="I2423" s="2">
        <f t="shared" si="373"/>
        <v>3316.5966666666664</v>
      </c>
      <c r="J2423" s="2">
        <f t="shared" si="376"/>
        <v>3339.9149999999995</v>
      </c>
      <c r="K2423" s="2">
        <f t="shared" si="377"/>
        <v>3272.0683333333332</v>
      </c>
      <c r="L2423" s="2">
        <f t="shared" si="378"/>
        <v>3069.2849999999999</v>
      </c>
      <c r="M2423" s="2">
        <f t="shared" si="379"/>
        <v>2782.7100000000005</v>
      </c>
      <c r="N2423" s="2">
        <f t="shared" si="374"/>
        <v>3041.3544444444447</v>
      </c>
      <c r="O2423" s="4" t="str">
        <f t="shared" si="375"/>
        <v>买</v>
      </c>
      <c r="P2423" s="4" t="str">
        <f t="shared" si="371"/>
        <v/>
      </c>
      <c r="Q2423" s="3">
        <f>IF(O2422="买",E2423/E2422-1,0)-IF(P2423=1,计算结果!B$17,0)</f>
        <v>-2.8430759236312553E-2</v>
      </c>
      <c r="R2423" s="2">
        <f t="shared" si="372"/>
        <v>7.2977008019788645</v>
      </c>
      <c r="S2423" s="3">
        <f>1-R2423/MAX(R$2:R2423)</f>
        <v>4.8340246517876051E-2</v>
      </c>
    </row>
    <row r="2424" spans="1:19" x14ac:dyDescent="0.15">
      <c r="A2424" s="1">
        <v>41998</v>
      </c>
      <c r="B2424">
        <v>3254.48</v>
      </c>
      <c r="C2424">
        <v>3335.78</v>
      </c>
      <c r="D2424">
        <v>3226.32</v>
      </c>
      <c r="E2424" s="2">
        <v>3335.42</v>
      </c>
      <c r="F2424" s="16">
        <v>330128949248</v>
      </c>
      <c r="G2424" s="3">
        <f t="shared" si="370"/>
        <v>3.2513102133179039E-2</v>
      </c>
      <c r="H2424" s="3">
        <f>1-E2424/MAX(E$2:E2424)</f>
        <v>0.43248145375348801</v>
      </c>
      <c r="I2424" s="2">
        <f t="shared" si="373"/>
        <v>3296.91</v>
      </c>
      <c r="J2424" s="2">
        <f t="shared" si="376"/>
        <v>3335.7183333333328</v>
      </c>
      <c r="K2424" s="2">
        <f t="shared" si="377"/>
        <v>3291.1108333333336</v>
      </c>
      <c r="L2424" s="2">
        <f t="shared" si="378"/>
        <v>3100.6166666666672</v>
      </c>
      <c r="M2424" s="2">
        <f t="shared" si="379"/>
        <v>2801.0581250000009</v>
      </c>
      <c r="N2424" s="2">
        <f t="shared" si="374"/>
        <v>3064.2618750000006</v>
      </c>
      <c r="O2424" s="4" t="str">
        <f t="shared" si="375"/>
        <v>买</v>
      </c>
      <c r="P2424" s="4" t="str">
        <f t="shared" si="371"/>
        <v/>
      </c>
      <c r="Q2424" s="3">
        <f>IF(O2423="买",E2424/E2423-1,0)-IF(P2424=1,计算结果!B$17,0)</f>
        <v>3.2513102133179039E-2</v>
      </c>
      <c r="R2424" s="2">
        <f t="shared" si="372"/>
        <v>7.5349716934909861</v>
      </c>
      <c r="S2424" s="3">
        <f>1-R2424/MAX(R$2:R2424)</f>
        <v>1.7398835756875841E-2</v>
      </c>
    </row>
    <row r="2425" spans="1:19" x14ac:dyDescent="0.15">
      <c r="A2425" s="1">
        <v>41999</v>
      </c>
      <c r="B2425">
        <v>3343.64</v>
      </c>
      <c r="C2425">
        <v>3453.34</v>
      </c>
      <c r="D2425">
        <v>3335.01</v>
      </c>
      <c r="E2425" s="2">
        <v>3445.84</v>
      </c>
      <c r="F2425" s="16">
        <v>438838427648</v>
      </c>
      <c r="G2425" s="3">
        <f t="shared" si="370"/>
        <v>3.3105276097163294E-2</v>
      </c>
      <c r="H2425" s="3">
        <f>1-E2425/MAX(E$2:E2425)</f>
        <v>0.41369359558973662</v>
      </c>
      <c r="I2425" s="2">
        <f t="shared" si="373"/>
        <v>3337.2166666666667</v>
      </c>
      <c r="J2425" s="2">
        <f t="shared" si="376"/>
        <v>3352.3699999999994</v>
      </c>
      <c r="K2425" s="2">
        <f t="shared" si="377"/>
        <v>3309.8016666666663</v>
      </c>
      <c r="L2425" s="2">
        <f t="shared" si="378"/>
        <v>3133.8075000000003</v>
      </c>
      <c r="M2425" s="2">
        <f t="shared" si="379"/>
        <v>2822.1508333333336</v>
      </c>
      <c r="N2425" s="2">
        <f t="shared" si="374"/>
        <v>3088.5866666666666</v>
      </c>
      <c r="O2425" s="4" t="str">
        <f t="shared" si="375"/>
        <v>买</v>
      </c>
      <c r="P2425" s="4" t="str">
        <f t="shared" si="371"/>
        <v/>
      </c>
      <c r="Q2425" s="3">
        <f>IF(O2424="买",E2425/E2424-1,0)-IF(P2425=1,计算结果!B$17,0)</f>
        <v>3.3105276097163294E-2</v>
      </c>
      <c r="R2425" s="2">
        <f t="shared" si="372"/>
        <v>7.784419011788315</v>
      </c>
      <c r="S2425" s="3">
        <f>1-R2425/MAX(R$2:R2425)</f>
        <v>0</v>
      </c>
    </row>
    <row r="2426" spans="1:19" x14ac:dyDescent="0.15">
      <c r="A2426" s="1">
        <v>42002</v>
      </c>
      <c r="B2426">
        <v>3502.18</v>
      </c>
      <c r="C2426">
        <v>3524.28</v>
      </c>
      <c r="D2426">
        <v>3405.84</v>
      </c>
      <c r="E2426" s="2">
        <v>3455.46</v>
      </c>
      <c r="F2426" s="16">
        <v>505004523520</v>
      </c>
      <c r="G2426" s="3">
        <f t="shared" si="370"/>
        <v>2.7917721078170032E-3</v>
      </c>
      <c r="H2426" s="3">
        <f>1-E2426/MAX(E$2:E2426)</f>
        <v>0.41205676172326955</v>
      </c>
      <c r="I2426" s="2">
        <f t="shared" si="373"/>
        <v>3412.2400000000002</v>
      </c>
      <c r="J2426" s="2">
        <f t="shared" si="376"/>
        <v>3364.4183333333331</v>
      </c>
      <c r="K2426" s="2">
        <f t="shared" si="377"/>
        <v>3332.5058333333332</v>
      </c>
      <c r="L2426" s="2">
        <f t="shared" si="378"/>
        <v>3165.8866666666672</v>
      </c>
      <c r="M2426" s="2">
        <f t="shared" si="379"/>
        <v>2843.7512499999998</v>
      </c>
      <c r="N2426" s="2">
        <f t="shared" si="374"/>
        <v>3114.0479166666664</v>
      </c>
      <c r="O2426" s="4" t="str">
        <f t="shared" si="375"/>
        <v>买</v>
      </c>
      <c r="P2426" s="4" t="str">
        <f t="shared" si="371"/>
        <v/>
      </c>
      <c r="Q2426" s="3">
        <f>IF(O2425="买",E2426/E2425-1,0)-IF(P2426=1,计算结果!B$17,0)</f>
        <v>2.7917721078170032E-3</v>
      </c>
      <c r="R2426" s="2">
        <f t="shared" si="372"/>
        <v>7.806151335660986</v>
      </c>
      <c r="S2426" s="3">
        <f>1-R2426/MAX(R$2:R2426)</f>
        <v>0</v>
      </c>
    </row>
    <row r="2427" spans="1:19" x14ac:dyDescent="0.15">
      <c r="A2427" s="1">
        <v>42003</v>
      </c>
      <c r="B2427">
        <v>3450.81</v>
      </c>
      <c r="C2427">
        <v>3491.83</v>
      </c>
      <c r="D2427">
        <v>3422.17</v>
      </c>
      <c r="E2427" s="2">
        <v>3457.55</v>
      </c>
      <c r="F2427" s="16">
        <v>394607788032</v>
      </c>
      <c r="G2427" s="3">
        <f t="shared" si="370"/>
        <v>6.048398766012042E-4</v>
      </c>
      <c r="H2427" s="3">
        <f>1-E2427/MAX(E$2:E2427)</f>
        <v>0.4117011502075818</v>
      </c>
      <c r="I2427" s="2">
        <f t="shared" si="373"/>
        <v>3452.9500000000003</v>
      </c>
      <c r="J2427" s="2">
        <f t="shared" si="376"/>
        <v>3374.93</v>
      </c>
      <c r="K2427" s="2">
        <f t="shared" si="377"/>
        <v>3354.5325000000007</v>
      </c>
      <c r="L2427" s="2">
        <f t="shared" si="378"/>
        <v>3196.492083333334</v>
      </c>
      <c r="M2427" s="2">
        <f t="shared" si="379"/>
        <v>2865.8681249999995</v>
      </c>
      <c r="N2427" s="2">
        <f t="shared" si="374"/>
        <v>3138.9642361111114</v>
      </c>
      <c r="O2427" s="4" t="str">
        <f t="shared" si="375"/>
        <v>买</v>
      </c>
      <c r="P2427" s="4" t="str">
        <f t="shared" si="371"/>
        <v/>
      </c>
      <c r="Q2427" s="3">
        <f>IF(O2426="买",E2427/E2426-1,0)-IF(P2427=1,计算结果!B$17,0)</f>
        <v>6.048398766012042E-4</v>
      </c>
      <c r="R2427" s="2">
        <f t="shared" si="372"/>
        <v>7.8108728072715774</v>
      </c>
      <c r="S2427" s="3">
        <f>1-R2427/MAX(R$2:R2427)</f>
        <v>0</v>
      </c>
    </row>
    <row r="2428" spans="1:19" x14ac:dyDescent="0.15">
      <c r="A2428" s="1">
        <v>42004</v>
      </c>
      <c r="B2428">
        <v>3462.39</v>
      </c>
      <c r="C2428">
        <v>3542.34</v>
      </c>
      <c r="D2428">
        <v>3452.5</v>
      </c>
      <c r="E2428" s="2">
        <v>3533.71</v>
      </c>
      <c r="F2428" s="16">
        <v>403710902272</v>
      </c>
      <c r="G2428" s="3">
        <f t="shared" si="370"/>
        <v>2.2027157958670163E-2</v>
      </c>
      <c r="H2428" s="3">
        <f>1-E2428/MAX(E$2:E2428)</f>
        <v>0.39874259851630023</v>
      </c>
      <c r="I2428" s="2">
        <f t="shared" si="373"/>
        <v>3482.2400000000002</v>
      </c>
      <c r="J2428" s="2">
        <f t="shared" si="376"/>
        <v>3409.728333333333</v>
      </c>
      <c r="K2428" s="2">
        <f t="shared" si="377"/>
        <v>3380.9058333333337</v>
      </c>
      <c r="L2428" s="2">
        <f t="shared" si="378"/>
        <v>3228.9595833333337</v>
      </c>
      <c r="M2428" s="2">
        <f t="shared" si="379"/>
        <v>2889.6806249999991</v>
      </c>
      <c r="N2428" s="2">
        <f t="shared" si="374"/>
        <v>3166.5153472222223</v>
      </c>
      <c r="O2428" s="4" t="str">
        <f t="shared" si="375"/>
        <v>买</v>
      </c>
      <c r="P2428" s="4" t="str">
        <f t="shared" si="371"/>
        <v/>
      </c>
      <c r="Q2428" s="3">
        <f>IF(O2427="买",E2428/E2427-1,0)-IF(P2428=1,计算结果!B$17,0)</f>
        <v>2.2027157958670163E-2</v>
      </c>
      <c r="R2428" s="2">
        <f t="shared" si="372"/>
        <v>7.9829241363924295</v>
      </c>
      <c r="S2428" s="3">
        <f>1-R2428/MAX(R$2:R2428)</f>
        <v>0</v>
      </c>
    </row>
    <row r="2429" spans="1:19" x14ac:dyDescent="0.15">
      <c r="A2429" s="1">
        <v>42009</v>
      </c>
      <c r="B2429">
        <v>3566.09</v>
      </c>
      <c r="C2429">
        <v>3669.04</v>
      </c>
      <c r="D2429">
        <v>3551.51</v>
      </c>
      <c r="E2429" s="2">
        <v>3641.54</v>
      </c>
      <c r="F2429" s="16">
        <v>519849803776</v>
      </c>
      <c r="G2429" s="3">
        <f t="shared" si="370"/>
        <v>3.0514671549165095E-2</v>
      </c>
      <c r="H2429" s="3">
        <f>1-E2429/MAX(E$2:E2429)</f>
        <v>0.38039542639352075</v>
      </c>
      <c r="I2429" s="2">
        <f t="shared" si="373"/>
        <v>3544.2666666666664</v>
      </c>
      <c r="J2429" s="2">
        <f t="shared" si="376"/>
        <v>3478.2533333333336</v>
      </c>
      <c r="K2429" s="2">
        <f t="shared" si="377"/>
        <v>3409.0841666666661</v>
      </c>
      <c r="L2429" s="2">
        <f t="shared" si="378"/>
        <v>3263.65625</v>
      </c>
      <c r="M2429" s="2">
        <f t="shared" si="379"/>
        <v>2916.195416666666</v>
      </c>
      <c r="N2429" s="2">
        <f t="shared" si="374"/>
        <v>3196.3119444444437</v>
      </c>
      <c r="O2429" s="4" t="str">
        <f t="shared" si="375"/>
        <v>买</v>
      </c>
      <c r="P2429" s="4" t="str">
        <f t="shared" si="371"/>
        <v/>
      </c>
      <c r="Q2429" s="3">
        <f>IF(O2428="买",E2429/E2428-1,0)-IF(P2429=1,计算结果!B$17,0)</f>
        <v>3.0514671549165095E-2</v>
      </c>
      <c r="R2429" s="2">
        <f t="shared" si="372"/>
        <v>8.2265204444163462</v>
      </c>
      <c r="S2429" s="3">
        <f>1-R2429/MAX(R$2:R2429)</f>
        <v>0</v>
      </c>
    </row>
    <row r="2430" spans="1:19" x14ac:dyDescent="0.15">
      <c r="A2430" s="1">
        <v>42010</v>
      </c>
      <c r="B2430">
        <v>3608.43</v>
      </c>
      <c r="C2430">
        <v>3683.23</v>
      </c>
      <c r="D2430">
        <v>3587.23</v>
      </c>
      <c r="E2430" s="2">
        <v>3641.06</v>
      </c>
      <c r="F2430" s="16">
        <v>498529599488</v>
      </c>
      <c r="G2430" s="3">
        <f t="shared" si="370"/>
        <v>-1.3181236509829386E-4</v>
      </c>
      <c r="H2430" s="3">
        <f>1-E2430/MAX(E$2:E2430)</f>
        <v>0.3804770979377935</v>
      </c>
      <c r="I2430" s="2">
        <f t="shared" si="373"/>
        <v>3605.4366666666665</v>
      </c>
      <c r="J2430" s="2">
        <f t="shared" si="376"/>
        <v>3529.1933333333341</v>
      </c>
      <c r="K2430" s="2">
        <f t="shared" si="377"/>
        <v>3432.455833333333</v>
      </c>
      <c r="L2430" s="2">
        <f t="shared" si="378"/>
        <v>3297.8749999999995</v>
      </c>
      <c r="M2430" s="2">
        <f t="shared" si="379"/>
        <v>2941.703958333333</v>
      </c>
      <c r="N2430" s="2">
        <f t="shared" si="374"/>
        <v>3224.0115972222216</v>
      </c>
      <c r="O2430" s="4" t="str">
        <f t="shared" si="375"/>
        <v>买</v>
      </c>
      <c r="P2430" s="4" t="str">
        <f t="shared" si="371"/>
        <v/>
      </c>
      <c r="Q2430" s="3">
        <f>IF(O2429="买",E2430/E2429-1,0)-IF(P2430=1,计算结果!B$17,0)</f>
        <v>-1.3181236509829386E-4</v>
      </c>
      <c r="R2430" s="2">
        <f t="shared" si="372"/>
        <v>8.2254360873000376</v>
      </c>
      <c r="S2430" s="3">
        <f>1-R2430/MAX(R$2:R2430)</f>
        <v>1.3181236509840488E-4</v>
      </c>
    </row>
    <row r="2431" spans="1:19" x14ac:dyDescent="0.15">
      <c r="A2431" s="1">
        <v>42011</v>
      </c>
      <c r="B2431">
        <v>3620.92</v>
      </c>
      <c r="C2431">
        <v>3671.19</v>
      </c>
      <c r="D2431">
        <v>3601.7</v>
      </c>
      <c r="E2431" s="2">
        <v>3643.79</v>
      </c>
      <c r="F2431" s="16">
        <v>398731706368</v>
      </c>
      <c r="G2431" s="3">
        <f t="shared" si="370"/>
        <v>7.4978165698991184E-4</v>
      </c>
      <c r="H2431" s="3">
        <f>1-E2431/MAX(E$2:E2431)</f>
        <v>0.38001259102974205</v>
      </c>
      <c r="I2431" s="2">
        <f t="shared" si="373"/>
        <v>3642.1299999999997</v>
      </c>
      <c r="J2431" s="2">
        <f t="shared" si="376"/>
        <v>3562.1850000000009</v>
      </c>
      <c r="K2431" s="2">
        <f t="shared" si="377"/>
        <v>3457.2774999999997</v>
      </c>
      <c r="L2431" s="2">
        <f t="shared" si="378"/>
        <v>3327.8687499999992</v>
      </c>
      <c r="M2431" s="2">
        <f t="shared" si="379"/>
        <v>2966.5458333333336</v>
      </c>
      <c r="N2431" s="2">
        <f t="shared" si="374"/>
        <v>3250.564027777777</v>
      </c>
      <c r="O2431" s="4" t="str">
        <f t="shared" si="375"/>
        <v>买</v>
      </c>
      <c r="P2431" s="4" t="str">
        <f t="shared" si="371"/>
        <v/>
      </c>
      <c r="Q2431" s="3">
        <f>IF(O2430="买",E2431/E2430-1,0)-IF(P2431=1,计算结果!B$17,0)</f>
        <v>7.4978165698991184E-4</v>
      </c>
      <c r="R2431" s="2">
        <f t="shared" si="372"/>
        <v>8.2316033683990373</v>
      </c>
      <c r="S2431" s="3">
        <f>1-R2431/MAX(R$2:R2431)</f>
        <v>0</v>
      </c>
    </row>
    <row r="2432" spans="1:19" x14ac:dyDescent="0.15">
      <c r="A2432" s="1">
        <v>42012</v>
      </c>
      <c r="B2432">
        <v>3650.07</v>
      </c>
      <c r="C2432">
        <v>3659.94</v>
      </c>
      <c r="D2432">
        <v>3552.1</v>
      </c>
      <c r="E2432" s="2">
        <v>3559.26</v>
      </c>
      <c r="F2432" s="16">
        <v>355831971840</v>
      </c>
      <c r="G2432" s="3">
        <f t="shared" si="370"/>
        <v>-2.3198373122490512E-2</v>
      </c>
      <c r="H2432" s="3">
        <f>1-E2432/MAX(E$2:E2432)</f>
        <v>0.39439529027428022</v>
      </c>
      <c r="I2432" s="2">
        <f t="shared" si="373"/>
        <v>3614.7033333333334</v>
      </c>
      <c r="J2432" s="2">
        <f t="shared" si="376"/>
        <v>3579.4849999999992</v>
      </c>
      <c r="K2432" s="2">
        <f t="shared" si="377"/>
        <v>3471.9516666666664</v>
      </c>
      <c r="L2432" s="2">
        <f t="shared" si="378"/>
        <v>3352.5233333333326</v>
      </c>
      <c r="M2432" s="2">
        <f t="shared" si="379"/>
        <v>2989.2610416666666</v>
      </c>
      <c r="N2432" s="2">
        <f t="shared" si="374"/>
        <v>3271.2453472222219</v>
      </c>
      <c r="O2432" s="4" t="str">
        <f t="shared" si="375"/>
        <v>买</v>
      </c>
      <c r="P2432" s="4" t="str">
        <f t="shared" si="371"/>
        <v/>
      </c>
      <c r="Q2432" s="3">
        <f>IF(O2431="买",E2432/E2431-1,0)-IF(P2432=1,计算结果!B$17,0)</f>
        <v>-2.3198373122490512E-2</v>
      </c>
      <c r="R2432" s="2">
        <f t="shared" si="372"/>
        <v>8.0406435620625665</v>
      </c>
      <c r="S2432" s="3">
        <f>1-R2432/MAX(R$2:R2432)</f>
        <v>2.3198373122490512E-2</v>
      </c>
    </row>
    <row r="2433" spans="1:19" x14ac:dyDescent="0.15">
      <c r="A2433" s="1">
        <v>42013</v>
      </c>
      <c r="B2433">
        <v>3547.57</v>
      </c>
      <c r="C2433">
        <v>3689.75</v>
      </c>
      <c r="D2433">
        <v>3536.4</v>
      </c>
      <c r="E2433" s="2">
        <v>3546.72</v>
      </c>
      <c r="F2433" s="16">
        <v>430210580480</v>
      </c>
      <c r="G2433" s="3">
        <f t="shared" si="370"/>
        <v>-3.5232042615600534E-3</v>
      </c>
      <c r="H2433" s="3">
        <f>1-E2433/MAX(E$2:E2433)</f>
        <v>0.39652895936840671</v>
      </c>
      <c r="I2433" s="2">
        <f t="shared" si="373"/>
        <v>3583.2566666666667</v>
      </c>
      <c r="J2433" s="2">
        <f t="shared" si="376"/>
        <v>3594.3466666666668</v>
      </c>
      <c r="K2433" s="2">
        <f t="shared" si="377"/>
        <v>3484.6383333333338</v>
      </c>
      <c r="L2433" s="2">
        <f t="shared" si="378"/>
        <v>3370.9554166666658</v>
      </c>
      <c r="M2433" s="2">
        <f t="shared" si="379"/>
        <v>3010.8941666666669</v>
      </c>
      <c r="N2433" s="2">
        <f t="shared" si="374"/>
        <v>3288.8293055555555</v>
      </c>
      <c r="O2433" s="4" t="str">
        <f t="shared" si="375"/>
        <v>买</v>
      </c>
      <c r="P2433" s="4" t="str">
        <f t="shared" si="371"/>
        <v/>
      </c>
      <c r="Q2433" s="3">
        <f>IF(O2432="买",E2433/E2432-1,0)-IF(P2433=1,计算结果!B$17,0)</f>
        <v>-3.5232042615600534E-3</v>
      </c>
      <c r="R2433" s="2">
        <f t="shared" si="372"/>
        <v>8.0123147323990214</v>
      </c>
      <c r="S2433" s="3">
        <f>1-R2433/MAX(R$2:R2433)</f>
        <v>2.6639844777004318E-2</v>
      </c>
    </row>
    <row r="2434" spans="1:19" x14ac:dyDescent="0.15">
      <c r="A2434" s="1">
        <v>42016</v>
      </c>
      <c r="B2434">
        <v>3531.51</v>
      </c>
      <c r="C2434">
        <v>3560.53</v>
      </c>
      <c r="D2434">
        <v>3461.32</v>
      </c>
      <c r="E2434" s="2">
        <v>3513.58</v>
      </c>
      <c r="F2434" s="16">
        <v>334257127424</v>
      </c>
      <c r="G2434" s="3">
        <f t="shared" si="370"/>
        <v>-9.3438444534668097E-3</v>
      </c>
      <c r="H2434" s="3">
        <f>1-E2434/MAX(E$2:E2434)</f>
        <v>0.40216769890424009</v>
      </c>
      <c r="I2434" s="2">
        <f t="shared" si="373"/>
        <v>3539.853333333333</v>
      </c>
      <c r="J2434" s="2">
        <f t="shared" si="376"/>
        <v>3590.9916666666663</v>
      </c>
      <c r="K2434" s="2">
        <f t="shared" si="377"/>
        <v>3500.3600000000006</v>
      </c>
      <c r="L2434" s="2">
        <f t="shared" si="378"/>
        <v>3387.1512500000003</v>
      </c>
      <c r="M2434" s="2">
        <f t="shared" si="379"/>
        <v>3031.7489583333331</v>
      </c>
      <c r="N2434" s="2">
        <f t="shared" si="374"/>
        <v>3306.4200694444448</v>
      </c>
      <c r="O2434" s="4" t="str">
        <f t="shared" si="375"/>
        <v>买</v>
      </c>
      <c r="P2434" s="4" t="str">
        <f t="shared" si="371"/>
        <v/>
      </c>
      <c r="Q2434" s="3">
        <f>IF(O2433="买",E2434/E2433-1,0)-IF(P2434=1,计算结果!B$17,0)</f>
        <v>-9.3438444534668097E-3</v>
      </c>
      <c r="R2434" s="2">
        <f t="shared" si="372"/>
        <v>7.937448909827264</v>
      </c>
      <c r="S2434" s="3">
        <f>1-R2434/MAX(R$2:R2434)</f>
        <v>3.5734770664610283E-2</v>
      </c>
    </row>
    <row r="2435" spans="1:19" x14ac:dyDescent="0.15">
      <c r="A2435" s="1">
        <v>42017</v>
      </c>
      <c r="B2435">
        <v>3506.45</v>
      </c>
      <c r="C2435">
        <v>3550.16</v>
      </c>
      <c r="D2435">
        <v>3494.77</v>
      </c>
      <c r="E2435" s="2">
        <v>3514.04</v>
      </c>
      <c r="F2435" s="16">
        <v>250796670976</v>
      </c>
      <c r="G2435" s="3">
        <f t="shared" ref="G2435:G2498" si="380">E2435/E2434-1</f>
        <v>1.3092059950259305E-4</v>
      </c>
      <c r="H2435" s="3">
        <f>1-E2435/MAX(E$2:E2435)</f>
        <v>0.40208943034097866</v>
      </c>
      <c r="I2435" s="2">
        <f t="shared" si="373"/>
        <v>3524.78</v>
      </c>
      <c r="J2435" s="2">
        <f t="shared" si="376"/>
        <v>3569.7416666666668</v>
      </c>
      <c r="K2435" s="2">
        <f t="shared" si="377"/>
        <v>3523.9975000000009</v>
      </c>
      <c r="L2435" s="2">
        <f t="shared" si="378"/>
        <v>3398.0329166666666</v>
      </c>
      <c r="M2435" s="2">
        <f t="shared" si="379"/>
        <v>3052.6004166666662</v>
      </c>
      <c r="N2435" s="2">
        <f t="shared" si="374"/>
        <v>3324.8769444444442</v>
      </c>
      <c r="O2435" s="4" t="str">
        <f t="shared" si="375"/>
        <v>买</v>
      </c>
      <c r="P2435" s="4" t="str">
        <f t="shared" si="371"/>
        <v/>
      </c>
      <c r="Q2435" s="3">
        <f>IF(O2434="买",E2435/E2434-1,0)-IF(P2435=1,计算结果!B$17,0)</f>
        <v>1.3092059950259305E-4</v>
      </c>
      <c r="R2435" s="2">
        <f t="shared" si="372"/>
        <v>7.9384880853970596</v>
      </c>
      <c r="S2435" s="3">
        <f>1-R2435/MAX(R$2:R2435)</f>
        <v>3.5608528482706236E-2</v>
      </c>
    </row>
    <row r="2436" spans="1:19" x14ac:dyDescent="0.15">
      <c r="A2436" s="1">
        <v>42018</v>
      </c>
      <c r="B2436">
        <v>3522.91</v>
      </c>
      <c r="C2436">
        <v>3547.24</v>
      </c>
      <c r="D2436">
        <v>3471.56</v>
      </c>
      <c r="E2436" s="2">
        <v>3502.42</v>
      </c>
      <c r="F2436" s="16">
        <v>241285840896</v>
      </c>
      <c r="G2436" s="3">
        <f t="shared" si="380"/>
        <v>-3.3067352676691142E-3</v>
      </c>
      <c r="H2436" s="3">
        <f>1-E2436/MAX(E$2:E2436)</f>
        <v>0.40406656230858229</v>
      </c>
      <c r="I2436" s="2">
        <f t="shared" si="373"/>
        <v>3510.0133333333338</v>
      </c>
      <c r="J2436" s="2">
        <f t="shared" si="376"/>
        <v>3546.6349999999998</v>
      </c>
      <c r="K2436" s="2">
        <f t="shared" si="377"/>
        <v>3537.9141666666674</v>
      </c>
      <c r="L2436" s="2">
        <f t="shared" si="378"/>
        <v>3414.5124999999994</v>
      </c>
      <c r="M2436" s="2">
        <f t="shared" si="379"/>
        <v>3073.4122916666661</v>
      </c>
      <c r="N2436" s="2">
        <f t="shared" si="374"/>
        <v>3341.9463194444438</v>
      </c>
      <c r="O2436" s="4" t="str">
        <f t="shared" si="375"/>
        <v>买</v>
      </c>
      <c r="P2436" s="4" t="str">
        <f t="shared" ref="P2436:P2499" si="381">IF(O2435&lt;&gt;O2436,1,"")</f>
        <v/>
      </c>
      <c r="Q2436" s="3">
        <f>IF(O2435="买",E2436/E2435-1,0)-IF(P2436=1,计算结果!B$17,0)</f>
        <v>-3.3067352676691142E-3</v>
      </c>
      <c r="R2436" s="2">
        <f t="shared" ref="R2436:R2499" si="382">IFERROR(R2435*(1+Q2436),R2435)</f>
        <v>7.9122376068731057</v>
      </c>
      <c r="S2436" s="3">
        <f>1-R2436/MAX(R$2:R2436)</f>
        <v>3.8797515773411839E-2</v>
      </c>
    </row>
    <row r="2437" spans="1:19" x14ac:dyDescent="0.15">
      <c r="A2437" s="1">
        <v>42019</v>
      </c>
      <c r="B2437">
        <v>3501.72</v>
      </c>
      <c r="C2437">
        <v>3604.12</v>
      </c>
      <c r="D2437">
        <v>3482.27</v>
      </c>
      <c r="E2437" s="2">
        <v>3604.12</v>
      </c>
      <c r="F2437" s="16">
        <v>303445344256</v>
      </c>
      <c r="G2437" s="3">
        <f t="shared" si="380"/>
        <v>2.9037065800218143E-2</v>
      </c>
      <c r="H2437" s="3">
        <f>1-E2437/MAX(E$2:E2437)</f>
        <v>0.38676240386578642</v>
      </c>
      <c r="I2437" s="2">
        <f t="shared" ref="I2437:I2500" si="383">AVERAGE(E2435:E2437)</f>
        <v>3540.1933333333332</v>
      </c>
      <c r="J2437" s="2">
        <f t="shared" si="376"/>
        <v>3540.0233333333326</v>
      </c>
      <c r="K2437" s="2">
        <f t="shared" si="377"/>
        <v>3551.1041666666674</v>
      </c>
      <c r="L2437" s="2">
        <f t="shared" si="378"/>
        <v>3430.4529166666657</v>
      </c>
      <c r="M2437" s="2">
        <f t="shared" si="379"/>
        <v>3096.288333333332</v>
      </c>
      <c r="N2437" s="2">
        <f t="shared" ref="N2437:N2500" si="384">IFERROR(AVERAGE(K2437:M2437),"")</f>
        <v>3359.2818055555549</v>
      </c>
      <c r="O2437" s="4" t="str">
        <f t="shared" ref="O2437:O2500" si="385">IF(E2437&gt;N2437,"买","卖")</f>
        <v>买</v>
      </c>
      <c r="P2437" s="4" t="str">
        <f t="shared" si="381"/>
        <v/>
      </c>
      <c r="Q2437" s="3">
        <f>IF(O2436="买",E2437/E2436-1,0)-IF(P2437=1,计算结果!B$17,0)</f>
        <v>2.9037065800218143E-2</v>
      </c>
      <c r="R2437" s="2">
        <f t="shared" si="382"/>
        <v>8.141985770890841</v>
      </c>
      <c r="S2437" s="3">
        <f>1-R2437/MAX(R$2:R2437)</f>
        <v>1.0887015991591253E-2</v>
      </c>
    </row>
    <row r="2438" spans="1:19" x14ac:dyDescent="0.15">
      <c r="A2438" s="1">
        <v>42020</v>
      </c>
      <c r="B2438">
        <v>3616.25</v>
      </c>
      <c r="C2438">
        <v>3662.16</v>
      </c>
      <c r="D2438">
        <v>3601.26</v>
      </c>
      <c r="E2438" s="2">
        <v>3635.15</v>
      </c>
      <c r="F2438" s="16">
        <v>355568713728</v>
      </c>
      <c r="G2438" s="3">
        <f t="shared" si="380"/>
        <v>8.6095912455745882E-3</v>
      </c>
      <c r="H2438" s="3">
        <f>1-E2438/MAX(E$2:E2438)</f>
        <v>0.3814826788266521</v>
      </c>
      <c r="I2438" s="2">
        <f t="shared" si="383"/>
        <v>3580.5633333333335</v>
      </c>
      <c r="J2438" s="2">
        <f t="shared" si="376"/>
        <v>3552.6716666666671</v>
      </c>
      <c r="K2438" s="2">
        <f t="shared" si="377"/>
        <v>3566.0783333333334</v>
      </c>
      <c r="L2438" s="2">
        <f t="shared" si="378"/>
        <v>3449.2920833333324</v>
      </c>
      <c r="M2438" s="2">
        <f t="shared" si="379"/>
        <v>3119.8924999999986</v>
      </c>
      <c r="N2438" s="2">
        <f t="shared" si="384"/>
        <v>3378.4209722222217</v>
      </c>
      <c r="O2438" s="4" t="str">
        <f t="shared" si="385"/>
        <v>买</v>
      </c>
      <c r="P2438" s="4" t="str">
        <f t="shared" si="381"/>
        <v/>
      </c>
      <c r="Q2438" s="3">
        <f>IF(O2437="买",E2438/E2437-1,0)-IF(P2438=1,计算结果!B$17,0)</f>
        <v>8.6095912455745882E-3</v>
      </c>
      <c r="R2438" s="2">
        <f t="shared" si="382"/>
        <v>8.2120849403054947</v>
      </c>
      <c r="S2438" s="3">
        <f>1-R2438/MAX(R$2:R2438)</f>
        <v>2.3711575035884058E-3</v>
      </c>
    </row>
    <row r="2439" spans="1:19" x14ac:dyDescent="0.15">
      <c r="A2439" s="1">
        <v>42023</v>
      </c>
      <c r="B2439">
        <v>3414.01</v>
      </c>
      <c r="C2439">
        <v>3497.25</v>
      </c>
      <c r="D2439">
        <v>3330.98</v>
      </c>
      <c r="E2439" s="2">
        <v>3355.16</v>
      </c>
      <c r="F2439" s="16">
        <v>366017544192</v>
      </c>
      <c r="G2439" s="3">
        <f t="shared" si="380"/>
        <v>-7.7022956411702426E-2</v>
      </c>
      <c r="H2439" s="3">
        <f>1-E2439/MAX(E$2:E2439)</f>
        <v>0.42912271149526982</v>
      </c>
      <c r="I2439" s="2">
        <f t="shared" si="383"/>
        <v>3531.4766666666669</v>
      </c>
      <c r="J2439" s="2">
        <f t="shared" si="376"/>
        <v>3520.7450000000003</v>
      </c>
      <c r="K2439" s="2">
        <f t="shared" si="377"/>
        <v>3557.5458333333336</v>
      </c>
      <c r="L2439" s="2">
        <f t="shared" si="378"/>
        <v>3456.0391666666669</v>
      </c>
      <c r="M2439" s="2">
        <f t="shared" si="379"/>
        <v>3136.3389583333333</v>
      </c>
      <c r="N2439" s="2">
        <f t="shared" si="384"/>
        <v>3383.3079861111114</v>
      </c>
      <c r="O2439" s="4" t="str">
        <f t="shared" si="385"/>
        <v>卖</v>
      </c>
      <c r="P2439" s="4">
        <f t="shared" si="381"/>
        <v>1</v>
      </c>
      <c r="Q2439" s="3">
        <f>IF(O2438="买",E2439/E2438-1,0)-IF(P2439=1,计算结果!B$17,0)</f>
        <v>-7.7022956411702426E-2</v>
      </c>
      <c r="R2439" s="2">
        <f t="shared" si="382"/>
        <v>7.579565879899147</v>
      </c>
      <c r="S2439" s="3">
        <f>1-R2439/MAX(R$2:R2439)</f>
        <v>7.9211480354246633E-2</v>
      </c>
    </row>
    <row r="2440" spans="1:19" x14ac:dyDescent="0.15">
      <c r="A2440" s="1">
        <v>42024</v>
      </c>
      <c r="B2440">
        <v>3336.79</v>
      </c>
      <c r="C2440">
        <v>3419.2</v>
      </c>
      <c r="D2440">
        <v>3325.68</v>
      </c>
      <c r="E2440" s="2">
        <v>3396.22</v>
      </c>
      <c r="F2440" s="16">
        <v>381917888512</v>
      </c>
      <c r="G2440" s="3">
        <f t="shared" si="380"/>
        <v>1.2237866450482304E-2</v>
      </c>
      <c r="H2440" s="3">
        <f>1-E2440/MAX(E$2:E2440)</f>
        <v>0.42213639147893556</v>
      </c>
      <c r="I2440" s="2">
        <f t="shared" si="383"/>
        <v>3462.1766666666663</v>
      </c>
      <c r="J2440" s="2">
        <f t="shared" ref="J2440:J2503" si="386">AVERAGE(E2435:E2440)</f>
        <v>3501.1849999999999</v>
      </c>
      <c r="K2440" s="2">
        <f t="shared" si="377"/>
        <v>3546.0883333333331</v>
      </c>
      <c r="L2440" s="2">
        <f t="shared" si="378"/>
        <v>3463.4970833333332</v>
      </c>
      <c r="M2440" s="2">
        <f t="shared" si="379"/>
        <v>3153.789166666666</v>
      </c>
      <c r="N2440" s="2">
        <f t="shared" si="384"/>
        <v>3387.7915277777774</v>
      </c>
      <c r="O2440" s="4" t="str">
        <f t="shared" si="385"/>
        <v>买</v>
      </c>
      <c r="P2440" s="4">
        <f t="shared" si="381"/>
        <v>1</v>
      </c>
      <c r="Q2440" s="3">
        <f>IF(O2439="买",E2440/E2439-1,0)-IF(P2440=1,计算结果!B$17,0)</f>
        <v>0</v>
      </c>
      <c r="R2440" s="2">
        <f t="shared" si="382"/>
        <v>7.579565879899147</v>
      </c>
      <c r="S2440" s="3">
        <f>1-R2440/MAX(R$2:R2440)</f>
        <v>7.9211480354246633E-2</v>
      </c>
    </row>
    <row r="2441" spans="1:19" x14ac:dyDescent="0.15">
      <c r="A2441" s="1">
        <v>42025</v>
      </c>
      <c r="B2441">
        <v>3420.49</v>
      </c>
      <c r="C2441">
        <v>3557.79</v>
      </c>
      <c r="D2441">
        <v>3409.43</v>
      </c>
      <c r="E2441" s="2">
        <v>3548.88</v>
      </c>
      <c r="F2441" s="16">
        <v>425433694208</v>
      </c>
      <c r="G2441" s="3">
        <f t="shared" si="380"/>
        <v>4.4949973794395026E-2</v>
      </c>
      <c r="H2441" s="3">
        <f>1-E2441/MAX(E$2:E2441)</f>
        <v>0.3961614374191792</v>
      </c>
      <c r="I2441" s="2">
        <f t="shared" si="383"/>
        <v>3433.4199999999996</v>
      </c>
      <c r="J2441" s="2">
        <f t="shared" si="386"/>
        <v>3506.9916666666668</v>
      </c>
      <c r="K2441" s="2">
        <f t="shared" si="377"/>
        <v>3538.3666666666668</v>
      </c>
      <c r="L2441" s="2">
        <f t="shared" si="378"/>
        <v>3473.7254166666667</v>
      </c>
      <c r="M2441" s="2">
        <f t="shared" si="379"/>
        <v>3173.6758333333332</v>
      </c>
      <c r="N2441" s="2">
        <f t="shared" si="384"/>
        <v>3395.2559722222218</v>
      </c>
      <c r="O2441" s="4" t="str">
        <f t="shared" si="385"/>
        <v>买</v>
      </c>
      <c r="P2441" s="4" t="str">
        <f t="shared" si="381"/>
        <v/>
      </c>
      <c r="Q2441" s="3">
        <f>IF(O2440="买",E2441/E2440-1,0)-IF(P2441=1,计算结果!B$17,0)</f>
        <v>4.4949973794395026E-2</v>
      </c>
      <c r="R2441" s="2">
        <f t="shared" si="382"/>
        <v>7.9202671675735044</v>
      </c>
      <c r="S2441" s="3">
        <f>1-R2441/MAX(R$2:R2441)</f>
        <v>3.7822060525990131E-2</v>
      </c>
    </row>
    <row r="2442" spans="1:19" x14ac:dyDescent="0.15">
      <c r="A2442" s="1">
        <v>42026</v>
      </c>
      <c r="B2442">
        <v>3551.05</v>
      </c>
      <c r="C2442">
        <v>3576.76</v>
      </c>
      <c r="D2442">
        <v>3520.05</v>
      </c>
      <c r="E2442" s="2">
        <v>3567.61</v>
      </c>
      <c r="F2442" s="16">
        <v>345026035712</v>
      </c>
      <c r="G2442" s="3">
        <f t="shared" si="380"/>
        <v>5.2777214219696944E-3</v>
      </c>
      <c r="H2442" s="3">
        <f>1-E2442/MAX(E$2:E2442)</f>
        <v>0.39297454570203494</v>
      </c>
      <c r="I2442" s="2">
        <f t="shared" si="383"/>
        <v>3504.2366666666671</v>
      </c>
      <c r="J2442" s="2">
        <f t="shared" si="386"/>
        <v>3517.8566666666666</v>
      </c>
      <c r="K2442" s="2">
        <f t="shared" si="377"/>
        <v>3532.2458333333329</v>
      </c>
      <c r="L2442" s="2">
        <f t="shared" si="378"/>
        <v>3482.3508333333334</v>
      </c>
      <c r="M2442" s="2">
        <f t="shared" si="379"/>
        <v>3194.2562499999999</v>
      </c>
      <c r="N2442" s="2">
        <f t="shared" si="384"/>
        <v>3402.9509722222224</v>
      </c>
      <c r="O2442" s="4" t="str">
        <f t="shared" si="385"/>
        <v>买</v>
      </c>
      <c r="P2442" s="4" t="str">
        <f t="shared" si="381"/>
        <v/>
      </c>
      <c r="Q2442" s="3">
        <f>IF(O2441="买",E2442/E2441-1,0)-IF(P2442=1,计算结果!B$17,0)</f>
        <v>5.2777214219696944E-3</v>
      </c>
      <c r="R2442" s="2">
        <f t="shared" si="382"/>
        <v>7.96206813127153</v>
      </c>
      <c r="S2442" s="3">
        <f>1-R2442/MAX(R$2:R2442)</f>
        <v>3.274395340308156E-2</v>
      </c>
    </row>
    <row r="2443" spans="1:19" x14ac:dyDescent="0.15">
      <c r="A2443" s="1">
        <v>42027</v>
      </c>
      <c r="B2443">
        <v>3582.09</v>
      </c>
      <c r="C2443">
        <v>3627.81</v>
      </c>
      <c r="D2443">
        <v>3548.63</v>
      </c>
      <c r="E2443" s="2">
        <v>3571.73</v>
      </c>
      <c r="F2443" s="16">
        <v>361835560960</v>
      </c>
      <c r="G2443" s="3">
        <f t="shared" si="380"/>
        <v>1.1548347493139932E-3</v>
      </c>
      <c r="H2443" s="3">
        <f>1-E2443/MAX(E$2:E2443)</f>
        <v>0.3922735316136936</v>
      </c>
      <c r="I2443" s="2">
        <f t="shared" si="383"/>
        <v>3562.74</v>
      </c>
      <c r="J2443" s="2">
        <f t="shared" si="386"/>
        <v>3512.4583333333335</v>
      </c>
      <c r="K2443" s="2">
        <f t="shared" si="377"/>
        <v>3526.2408333333333</v>
      </c>
      <c r="L2443" s="2">
        <f t="shared" si="378"/>
        <v>3491.7591666666667</v>
      </c>
      <c r="M2443" s="2">
        <f t="shared" si="379"/>
        <v>3214.8945833333328</v>
      </c>
      <c r="N2443" s="2">
        <f t="shared" si="384"/>
        <v>3410.9648611111111</v>
      </c>
      <c r="O2443" s="4" t="str">
        <f t="shared" si="385"/>
        <v>买</v>
      </c>
      <c r="P2443" s="4" t="str">
        <f t="shared" si="381"/>
        <v/>
      </c>
      <c r="Q2443" s="3">
        <f>IF(O2442="买",E2443/E2442-1,0)-IF(P2443=1,计算结果!B$17,0)</f>
        <v>1.1548347493139932E-3</v>
      </c>
      <c r="R2443" s="2">
        <f t="shared" si="382"/>
        <v>7.9712630042259276</v>
      </c>
      <c r="S2443" s="3">
        <f>1-R2443/MAX(R$2:R2443)</f>
        <v>3.1626932508987404E-2</v>
      </c>
    </row>
    <row r="2444" spans="1:19" x14ac:dyDescent="0.15">
      <c r="A2444" s="1">
        <v>42030</v>
      </c>
      <c r="B2444">
        <v>3580.12</v>
      </c>
      <c r="C2444">
        <v>3611.62</v>
      </c>
      <c r="D2444">
        <v>3559.38</v>
      </c>
      <c r="E2444" s="2">
        <v>3607.98</v>
      </c>
      <c r="F2444" s="16">
        <v>309585707008</v>
      </c>
      <c r="G2444" s="3">
        <f t="shared" si="380"/>
        <v>1.0149143412296002E-2</v>
      </c>
      <c r="H2444" s="3">
        <f>1-E2444/MAX(E$2:E2444)</f>
        <v>0.38610562853059283</v>
      </c>
      <c r="I2444" s="2">
        <f t="shared" si="383"/>
        <v>3582.44</v>
      </c>
      <c r="J2444" s="2">
        <f t="shared" si="386"/>
        <v>3507.93</v>
      </c>
      <c r="K2444" s="2">
        <f t="shared" si="377"/>
        <v>3530.3008333333341</v>
      </c>
      <c r="L2444" s="2">
        <f t="shared" si="378"/>
        <v>3501.1262499999998</v>
      </c>
      <c r="M2444" s="2">
        <f t="shared" si="379"/>
        <v>3236.5795833333336</v>
      </c>
      <c r="N2444" s="2">
        <f t="shared" si="384"/>
        <v>3422.6688888888893</v>
      </c>
      <c r="O2444" s="4" t="str">
        <f t="shared" si="385"/>
        <v>买</v>
      </c>
      <c r="P2444" s="4" t="str">
        <f t="shared" si="381"/>
        <v/>
      </c>
      <c r="Q2444" s="3">
        <f>IF(O2443="买",E2444/E2443-1,0)-IF(P2444=1,计算结果!B$17,0)</f>
        <v>1.0149143412296002E-2</v>
      </c>
      <c r="R2444" s="2">
        <f t="shared" si="382"/>
        <v>8.0521644956329457</v>
      </c>
      <c r="S2444" s="3">
        <f>1-R2444/MAX(R$2:R2444)</f>
        <v>2.179877537041619E-2</v>
      </c>
    </row>
    <row r="2445" spans="1:19" x14ac:dyDescent="0.15">
      <c r="A2445" s="1">
        <v>42031</v>
      </c>
      <c r="B2445">
        <v>3614.04</v>
      </c>
      <c r="C2445">
        <v>3616.26</v>
      </c>
      <c r="D2445">
        <v>3510.02</v>
      </c>
      <c r="E2445" s="2">
        <v>3574.93</v>
      </c>
      <c r="F2445" s="16">
        <v>357548261376</v>
      </c>
      <c r="G2445" s="3">
        <f t="shared" si="380"/>
        <v>-9.1602503339819341E-3</v>
      </c>
      <c r="H2445" s="3">
        <f>1-E2445/MAX(E$2:E2445)</f>
        <v>0.39172905465187502</v>
      </c>
      <c r="I2445" s="2">
        <f t="shared" si="383"/>
        <v>3584.8799999999997</v>
      </c>
      <c r="J2445" s="2">
        <f t="shared" si="386"/>
        <v>3544.5583333333338</v>
      </c>
      <c r="K2445" s="2">
        <f t="shared" si="377"/>
        <v>3532.6516666666671</v>
      </c>
      <c r="L2445" s="2">
        <f t="shared" si="378"/>
        <v>3508.645</v>
      </c>
      <c r="M2445" s="2">
        <f t="shared" si="379"/>
        <v>3258.1110416666666</v>
      </c>
      <c r="N2445" s="2">
        <f t="shared" si="384"/>
        <v>3433.135902777778</v>
      </c>
      <c r="O2445" s="4" t="str">
        <f t="shared" si="385"/>
        <v>买</v>
      </c>
      <c r="P2445" s="4" t="str">
        <f t="shared" si="381"/>
        <v/>
      </c>
      <c r="Q2445" s="3">
        <f>IF(O2444="买",E2445/E2444-1,0)-IF(P2445=1,计算结果!B$17,0)</f>
        <v>-9.1602503339819341E-3</v>
      </c>
      <c r="R2445" s="2">
        <f t="shared" si="382"/>
        <v>7.9784046531225465</v>
      </c>
      <c r="S2445" s="3">
        <f>1-R2445/MAX(R$2:R2445)</f>
        <v>3.0759343465030842E-2</v>
      </c>
    </row>
    <row r="2446" spans="1:19" x14ac:dyDescent="0.15">
      <c r="A2446" s="1">
        <v>42032</v>
      </c>
      <c r="B2446">
        <v>3547.24</v>
      </c>
      <c r="C2446">
        <v>3583.31</v>
      </c>
      <c r="D2446">
        <v>3512.39</v>
      </c>
      <c r="E2446" s="2">
        <v>3525.32</v>
      </c>
      <c r="F2446" s="16">
        <v>278749151232</v>
      </c>
      <c r="G2446" s="3">
        <f t="shared" si="380"/>
        <v>-1.3877194798219694E-2</v>
      </c>
      <c r="H2446" s="3">
        <f>1-E2446/MAX(E$2:E2446)</f>
        <v>0.40017014905056825</v>
      </c>
      <c r="I2446" s="2">
        <f t="shared" si="383"/>
        <v>3569.41</v>
      </c>
      <c r="J2446" s="2">
        <f t="shared" si="386"/>
        <v>3566.0749999999994</v>
      </c>
      <c r="K2446" s="2">
        <f t="shared" ref="K2446:K2509" si="387">AVERAGE(E2435:E2446)</f>
        <v>3533.6300000000006</v>
      </c>
      <c r="L2446" s="2">
        <f t="shared" si="378"/>
        <v>3516.9950000000003</v>
      </c>
      <c r="M2446" s="2">
        <f t="shared" si="379"/>
        <v>3278.6964583333333</v>
      </c>
      <c r="N2446" s="2">
        <f t="shared" si="384"/>
        <v>3443.1071527777781</v>
      </c>
      <c r="O2446" s="4" t="str">
        <f t="shared" si="385"/>
        <v>买</v>
      </c>
      <c r="P2446" s="4" t="str">
        <f t="shared" si="381"/>
        <v/>
      </c>
      <c r="Q2446" s="3">
        <f>IF(O2445="买",E2446/E2445-1,0)-IF(P2446=1,计算结果!B$17,0)</f>
        <v>-1.3877194798219694E-2</v>
      </c>
      <c r="R2446" s="2">
        <f t="shared" si="382"/>
        <v>7.8676867775721426</v>
      </c>
      <c r="S2446" s="3">
        <f>1-R2446/MAX(R$2:R2446)</f>
        <v>4.4209684862120957E-2</v>
      </c>
    </row>
    <row r="2447" spans="1:19" x14ac:dyDescent="0.15">
      <c r="A2447" s="1">
        <v>42033</v>
      </c>
      <c r="B2447">
        <v>3474.91</v>
      </c>
      <c r="C2447">
        <v>3505.58</v>
      </c>
      <c r="D2447">
        <v>3453.9</v>
      </c>
      <c r="E2447" s="2">
        <v>3481.8</v>
      </c>
      <c r="F2447" s="16">
        <v>251897921536</v>
      </c>
      <c r="G2447" s="3">
        <f t="shared" si="380"/>
        <v>-1.2344978611870672E-2</v>
      </c>
      <c r="H2447" s="3">
        <f>1-E2447/MAX(E$2:E2447)</f>
        <v>0.40757503573130061</v>
      </c>
      <c r="I2447" s="2">
        <f t="shared" si="383"/>
        <v>3527.35</v>
      </c>
      <c r="J2447" s="2">
        <f t="shared" si="386"/>
        <v>3554.895</v>
      </c>
      <c r="K2447" s="2">
        <f t="shared" si="387"/>
        <v>3530.9433333333332</v>
      </c>
      <c r="L2447" s="2">
        <f t="shared" si="378"/>
        <v>3527.4704166666666</v>
      </c>
      <c r="M2447" s="2">
        <f t="shared" si="379"/>
        <v>3298.377708333333</v>
      </c>
      <c r="N2447" s="2">
        <f t="shared" si="384"/>
        <v>3452.2638194444444</v>
      </c>
      <c r="O2447" s="4" t="str">
        <f t="shared" si="385"/>
        <v>买</v>
      </c>
      <c r="P2447" s="4" t="str">
        <f t="shared" si="381"/>
        <v/>
      </c>
      <c r="Q2447" s="3">
        <f>IF(O2446="买",E2447/E2446-1,0)-IF(P2447=1,计算结果!B$17,0)</f>
        <v>-1.2344978611870672E-2</v>
      </c>
      <c r="R2447" s="2">
        <f t="shared" si="382"/>
        <v>7.7705603525781166</v>
      </c>
      <c r="S2447" s="3">
        <f>1-R2447/MAX(R$2:R2447)</f>
        <v>5.6008895859931185E-2</v>
      </c>
    </row>
    <row r="2448" spans="1:19" x14ac:dyDescent="0.15">
      <c r="A2448" s="1">
        <v>42034</v>
      </c>
      <c r="B2448">
        <v>3496.88</v>
      </c>
      <c r="C2448">
        <v>3514.22</v>
      </c>
      <c r="D2448">
        <v>3431.94</v>
      </c>
      <c r="E2448" s="2">
        <v>3434.39</v>
      </c>
      <c r="F2448" s="16">
        <v>237420789760</v>
      </c>
      <c r="G2448" s="3">
        <f t="shared" si="380"/>
        <v>-1.3616520190706027E-2</v>
      </c>
      <c r="H2448" s="3">
        <f>1-E2448/MAX(E$2:E2448)</f>
        <v>0.41564180221874358</v>
      </c>
      <c r="I2448" s="2">
        <f t="shared" si="383"/>
        <v>3480.5033333333336</v>
      </c>
      <c r="J2448" s="2">
        <f t="shared" si="386"/>
        <v>3532.6916666666662</v>
      </c>
      <c r="K2448" s="2">
        <f t="shared" si="387"/>
        <v>3525.2741666666666</v>
      </c>
      <c r="L2448" s="2">
        <f t="shared" si="378"/>
        <v>3531.5941666666672</v>
      </c>
      <c r="M2448" s="2">
        <f t="shared" si="379"/>
        <v>3316.1054166666668</v>
      </c>
      <c r="N2448" s="2">
        <f t="shared" si="384"/>
        <v>3457.657916666667</v>
      </c>
      <c r="O2448" s="4" t="str">
        <f t="shared" si="385"/>
        <v>卖</v>
      </c>
      <c r="P2448" s="4">
        <f t="shared" si="381"/>
        <v>1</v>
      </c>
      <c r="Q2448" s="3">
        <f>IF(O2447="买",E2448/E2447-1,0)-IF(P2448=1,计算结果!B$17,0)</f>
        <v>-1.3616520190706027E-2</v>
      </c>
      <c r="R2448" s="2">
        <f t="shared" si="382"/>
        <v>7.6647523606441368</v>
      </c>
      <c r="S2448" s="3">
        <f>1-R2448/MAX(R$2:R2448)</f>
        <v>6.8862769789301392E-2</v>
      </c>
    </row>
    <row r="2449" spans="1:19" x14ac:dyDescent="0.15">
      <c r="A2449" s="1">
        <v>42037</v>
      </c>
      <c r="B2449">
        <v>3360.19</v>
      </c>
      <c r="C2449">
        <v>3407.26</v>
      </c>
      <c r="D2449">
        <v>3347.09</v>
      </c>
      <c r="E2449" s="2">
        <v>3353.96</v>
      </c>
      <c r="F2449" s="16">
        <v>224837763072</v>
      </c>
      <c r="G2449" s="3">
        <f t="shared" si="380"/>
        <v>-2.3419005995242159E-2</v>
      </c>
      <c r="H2449" s="3">
        <f>1-E2449/MAX(E$2:E2449)</f>
        <v>0.42932689035595184</v>
      </c>
      <c r="I2449" s="2">
        <f t="shared" si="383"/>
        <v>3423.3833333333337</v>
      </c>
      <c r="J2449" s="2">
        <f t="shared" si="386"/>
        <v>3496.3966666666661</v>
      </c>
      <c r="K2449" s="2">
        <f t="shared" si="387"/>
        <v>3504.4274999999998</v>
      </c>
      <c r="L2449" s="2">
        <f t="shared" si="378"/>
        <v>3527.7658333333343</v>
      </c>
      <c r="M2449" s="2">
        <f t="shared" si="379"/>
        <v>3330.7866666666664</v>
      </c>
      <c r="N2449" s="2">
        <f t="shared" si="384"/>
        <v>3454.3266666666673</v>
      </c>
      <c r="O2449" s="4" t="str">
        <f t="shared" si="385"/>
        <v>卖</v>
      </c>
      <c r="P2449" s="4" t="str">
        <f t="shared" si="381"/>
        <v/>
      </c>
      <c r="Q2449" s="3">
        <f>IF(O2448="买",E2449/E2448-1,0)-IF(P2449=1,计算结果!B$17,0)</f>
        <v>0</v>
      </c>
      <c r="R2449" s="2">
        <f t="shared" si="382"/>
        <v>7.6647523606441368</v>
      </c>
      <c r="S2449" s="3">
        <f>1-R2449/MAX(R$2:R2449)</f>
        <v>6.8862769789301392E-2</v>
      </c>
    </row>
    <row r="2450" spans="1:19" x14ac:dyDescent="0.15">
      <c r="A2450" s="1">
        <v>42038</v>
      </c>
      <c r="B2450">
        <v>3388.6</v>
      </c>
      <c r="C2450">
        <v>3441.71</v>
      </c>
      <c r="D2450">
        <v>3360.72</v>
      </c>
      <c r="E2450" s="2">
        <v>3437.45</v>
      </c>
      <c r="F2450" s="16">
        <v>241100029952</v>
      </c>
      <c r="G2450" s="3">
        <f t="shared" si="380"/>
        <v>2.4892962348984415E-2</v>
      </c>
      <c r="H2450" s="3">
        <f>1-E2450/MAX(E$2:E2450)</f>
        <v>0.41512114612400464</v>
      </c>
      <c r="I2450" s="2">
        <f t="shared" si="383"/>
        <v>3408.6</v>
      </c>
      <c r="J2450" s="2">
        <f t="shared" si="386"/>
        <v>3467.9749999999999</v>
      </c>
      <c r="K2450" s="2">
        <f t="shared" si="387"/>
        <v>3487.9524999999994</v>
      </c>
      <c r="L2450" s="2">
        <f t="shared" si="378"/>
        <v>3527.0154166666675</v>
      </c>
      <c r="M2450" s="2">
        <f t="shared" si="379"/>
        <v>3346.4510416666672</v>
      </c>
      <c r="N2450" s="2">
        <f t="shared" si="384"/>
        <v>3453.8063194444444</v>
      </c>
      <c r="O2450" s="4" t="str">
        <f t="shared" si="385"/>
        <v>卖</v>
      </c>
      <c r="P2450" s="4" t="str">
        <f t="shared" si="381"/>
        <v/>
      </c>
      <c r="Q2450" s="3">
        <f>IF(O2449="买",E2450/E2449-1,0)-IF(P2450=1,计算结果!B$17,0)</f>
        <v>0</v>
      </c>
      <c r="R2450" s="2">
        <f t="shared" si="382"/>
        <v>7.6647523606441368</v>
      </c>
      <c r="S2450" s="3">
        <f>1-R2450/MAX(R$2:R2450)</f>
        <v>6.8862769789301392E-2</v>
      </c>
    </row>
    <row r="2451" spans="1:19" x14ac:dyDescent="0.15">
      <c r="A2451" s="1">
        <v>42039</v>
      </c>
      <c r="B2451">
        <v>3446.14</v>
      </c>
      <c r="C2451">
        <v>3476.82</v>
      </c>
      <c r="D2451">
        <v>3399.57</v>
      </c>
      <c r="E2451" s="2">
        <v>3401.77</v>
      </c>
      <c r="F2451" s="16">
        <v>244034289664</v>
      </c>
      <c r="G2451" s="3">
        <f t="shared" si="380"/>
        <v>-1.0379787342361335E-2</v>
      </c>
      <c r="H2451" s="3">
        <f>1-E2451/MAX(E$2:E2451)</f>
        <v>0.42119206424828148</v>
      </c>
      <c r="I2451" s="2">
        <f t="shared" si="383"/>
        <v>3397.7266666666669</v>
      </c>
      <c r="J2451" s="2">
        <f t="shared" si="386"/>
        <v>3439.1150000000002</v>
      </c>
      <c r="K2451" s="2">
        <f t="shared" si="387"/>
        <v>3491.8366666666661</v>
      </c>
      <c r="L2451" s="2">
        <f t="shared" si="378"/>
        <v>3524.6912500000012</v>
      </c>
      <c r="M2451" s="2">
        <f t="shared" si="379"/>
        <v>3360.5916666666667</v>
      </c>
      <c r="N2451" s="2">
        <f t="shared" si="384"/>
        <v>3459.0398611111118</v>
      </c>
      <c r="O2451" s="4" t="str">
        <f t="shared" si="385"/>
        <v>卖</v>
      </c>
      <c r="P2451" s="4" t="str">
        <f t="shared" si="381"/>
        <v/>
      </c>
      <c r="Q2451" s="3">
        <f>IF(O2450="买",E2451/E2450-1,0)-IF(P2451=1,计算结果!B$17,0)</f>
        <v>0</v>
      </c>
      <c r="R2451" s="2">
        <f t="shared" si="382"/>
        <v>7.6647523606441368</v>
      </c>
      <c r="S2451" s="3">
        <f>1-R2451/MAX(R$2:R2451)</f>
        <v>6.8862769789301392E-2</v>
      </c>
    </row>
    <row r="2452" spans="1:19" x14ac:dyDescent="0.15">
      <c r="A2452" s="1">
        <v>42040</v>
      </c>
      <c r="B2452">
        <v>3487.95</v>
      </c>
      <c r="C2452">
        <v>3487.95</v>
      </c>
      <c r="D2452">
        <v>3366.86</v>
      </c>
      <c r="E2452" s="2">
        <v>3366.95</v>
      </c>
      <c r="F2452" s="16">
        <v>311523672064</v>
      </c>
      <c r="G2452" s="3">
        <f t="shared" si="380"/>
        <v>-1.0235847808640841E-2</v>
      </c>
      <c r="H2452" s="3">
        <f>1-E2452/MAX(E$2:E2452)</f>
        <v>0.42711665418906963</v>
      </c>
      <c r="I2452" s="2">
        <f t="shared" si="383"/>
        <v>3402.0566666666659</v>
      </c>
      <c r="J2452" s="2">
        <f t="shared" si="386"/>
        <v>3412.7200000000007</v>
      </c>
      <c r="K2452" s="2">
        <f t="shared" si="387"/>
        <v>3489.3974999999991</v>
      </c>
      <c r="L2452" s="2">
        <f t="shared" si="378"/>
        <v>3517.7429166666666</v>
      </c>
      <c r="M2452" s="2">
        <f t="shared" si="379"/>
        <v>3373.3512499999997</v>
      </c>
      <c r="N2452" s="2">
        <f t="shared" si="384"/>
        <v>3460.1638888888883</v>
      </c>
      <c r="O2452" s="4" t="str">
        <f t="shared" si="385"/>
        <v>卖</v>
      </c>
      <c r="P2452" s="4" t="str">
        <f t="shared" si="381"/>
        <v/>
      </c>
      <c r="Q2452" s="3">
        <f>IF(O2451="买",E2452/E2451-1,0)-IF(P2452=1,计算结果!B$17,0)</f>
        <v>0</v>
      </c>
      <c r="R2452" s="2">
        <f t="shared" si="382"/>
        <v>7.6647523606441368</v>
      </c>
      <c r="S2452" s="3">
        <f>1-R2452/MAX(R$2:R2452)</f>
        <v>6.8862769789301392E-2</v>
      </c>
    </row>
    <row r="2453" spans="1:19" x14ac:dyDescent="0.15">
      <c r="A2453" s="1">
        <v>42041</v>
      </c>
      <c r="B2453">
        <v>3352.33</v>
      </c>
      <c r="C2453">
        <v>3374.05</v>
      </c>
      <c r="D2453">
        <v>3285.93</v>
      </c>
      <c r="E2453" s="2">
        <v>3312.42</v>
      </c>
      <c r="F2453" s="16">
        <v>221433184256</v>
      </c>
      <c r="G2453" s="3">
        <f t="shared" si="380"/>
        <v>-1.6195666701317113E-2</v>
      </c>
      <c r="H2453" s="3">
        <f>1-E2453/MAX(E$2:E2453)</f>
        <v>0.43639488191655884</v>
      </c>
      <c r="I2453" s="2">
        <f t="shared" si="383"/>
        <v>3360.3799999999997</v>
      </c>
      <c r="J2453" s="2">
        <f t="shared" si="386"/>
        <v>3384.4900000000002</v>
      </c>
      <c r="K2453" s="2">
        <f t="shared" si="387"/>
        <v>3469.6924999999992</v>
      </c>
      <c r="L2453" s="2">
        <f t="shared" si="378"/>
        <v>3504.0295833333344</v>
      </c>
      <c r="M2453" s="2">
        <f t="shared" si="379"/>
        <v>3383.8429166666665</v>
      </c>
      <c r="N2453" s="2">
        <f t="shared" si="384"/>
        <v>3452.521666666667</v>
      </c>
      <c r="O2453" s="4" t="str">
        <f t="shared" si="385"/>
        <v>卖</v>
      </c>
      <c r="P2453" s="4" t="str">
        <f t="shared" si="381"/>
        <v/>
      </c>
      <c r="Q2453" s="3">
        <f>IF(O2452="买",E2453/E2452-1,0)-IF(P2453=1,计算结果!B$17,0)</f>
        <v>0</v>
      </c>
      <c r="R2453" s="2">
        <f t="shared" si="382"/>
        <v>7.6647523606441368</v>
      </c>
      <c r="S2453" s="3">
        <f>1-R2453/MAX(R$2:R2453)</f>
        <v>6.8862769789301392E-2</v>
      </c>
    </row>
    <row r="2454" spans="1:19" x14ac:dyDescent="0.15">
      <c r="A2454" s="1">
        <v>42044</v>
      </c>
      <c r="B2454">
        <v>3305.73</v>
      </c>
      <c r="C2454">
        <v>3376.53</v>
      </c>
      <c r="D2454">
        <v>3298.6</v>
      </c>
      <c r="E2454" s="2">
        <v>3345.92</v>
      </c>
      <c r="F2454" s="16">
        <v>220766519296</v>
      </c>
      <c r="G2454" s="3">
        <f t="shared" si="380"/>
        <v>1.0113451796571749E-2</v>
      </c>
      <c r="H2454" s="3">
        <f>1-E2454/MAX(E$2:E2454)</f>
        <v>0.43069488872252093</v>
      </c>
      <c r="I2454" s="2">
        <f t="shared" si="383"/>
        <v>3341.7633333333338</v>
      </c>
      <c r="J2454" s="2">
        <f t="shared" si="386"/>
        <v>3369.7450000000003</v>
      </c>
      <c r="K2454" s="2">
        <f t="shared" si="387"/>
        <v>3451.2183333333328</v>
      </c>
      <c r="L2454" s="2">
        <f t="shared" si="378"/>
        <v>3491.7320833333338</v>
      </c>
      <c r="M2454" s="2">
        <f t="shared" si="379"/>
        <v>3394.8035416666667</v>
      </c>
      <c r="N2454" s="2">
        <f t="shared" si="384"/>
        <v>3445.9179861111111</v>
      </c>
      <c r="O2454" s="4" t="str">
        <f t="shared" si="385"/>
        <v>卖</v>
      </c>
      <c r="P2454" s="4" t="str">
        <f t="shared" si="381"/>
        <v/>
      </c>
      <c r="Q2454" s="3">
        <f>IF(O2453="买",E2454/E2453-1,0)-IF(P2454=1,计算结果!B$17,0)</f>
        <v>0</v>
      </c>
      <c r="R2454" s="2">
        <f t="shared" si="382"/>
        <v>7.6647523606441368</v>
      </c>
      <c r="S2454" s="3">
        <f>1-R2454/MAX(R$2:R2454)</f>
        <v>6.8862769789301392E-2</v>
      </c>
    </row>
    <row r="2455" spans="1:19" x14ac:dyDescent="0.15">
      <c r="A2455" s="1">
        <v>42045</v>
      </c>
      <c r="B2455">
        <v>3345.08</v>
      </c>
      <c r="C2455">
        <v>3407.18</v>
      </c>
      <c r="D2455">
        <v>3339.55</v>
      </c>
      <c r="E2455" s="2">
        <v>3406.94</v>
      </c>
      <c r="F2455" s="16">
        <v>199120683008</v>
      </c>
      <c r="G2455" s="3">
        <f t="shared" si="380"/>
        <v>1.8237136572303081E-2</v>
      </c>
      <c r="H2455" s="3">
        <f>1-E2455/MAX(E$2:E2455)</f>
        <v>0.42031239365684336</v>
      </c>
      <c r="I2455" s="2">
        <f t="shared" si="383"/>
        <v>3355.0933333333337</v>
      </c>
      <c r="J2455" s="2">
        <f t="shared" si="386"/>
        <v>3378.5749999999994</v>
      </c>
      <c r="K2455" s="2">
        <f t="shared" si="387"/>
        <v>3437.4858333333336</v>
      </c>
      <c r="L2455" s="2">
        <f t="shared" si="378"/>
        <v>3481.8633333333332</v>
      </c>
      <c r="M2455" s="2">
        <f t="shared" si="379"/>
        <v>3404.8660416666662</v>
      </c>
      <c r="N2455" s="2">
        <f t="shared" si="384"/>
        <v>3441.4050694444445</v>
      </c>
      <c r="O2455" s="4" t="str">
        <f t="shared" si="385"/>
        <v>卖</v>
      </c>
      <c r="P2455" s="4" t="str">
        <f t="shared" si="381"/>
        <v/>
      </c>
      <c r="Q2455" s="3">
        <f>IF(O2454="买",E2455/E2454-1,0)-IF(P2455=1,计算结果!B$17,0)</f>
        <v>0</v>
      </c>
      <c r="R2455" s="2">
        <f t="shared" si="382"/>
        <v>7.6647523606441368</v>
      </c>
      <c r="S2455" s="3">
        <f>1-R2455/MAX(R$2:R2455)</f>
        <v>6.8862769789301392E-2</v>
      </c>
    </row>
    <row r="2456" spans="1:19" x14ac:dyDescent="0.15">
      <c r="A2456" s="1">
        <v>42046</v>
      </c>
      <c r="B2456">
        <v>3415.98</v>
      </c>
      <c r="C2456">
        <v>3445.66</v>
      </c>
      <c r="D2456">
        <v>3412.14</v>
      </c>
      <c r="E2456" s="2">
        <v>3434.12</v>
      </c>
      <c r="F2456" s="16">
        <v>185979224064</v>
      </c>
      <c r="G2456" s="3">
        <f t="shared" si="380"/>
        <v>7.9778334810709506E-3</v>
      </c>
      <c r="H2456" s="3">
        <f>1-E2456/MAX(E$2:E2456)</f>
        <v>0.41568774246239704</v>
      </c>
      <c r="I2456" s="2">
        <f t="shared" si="383"/>
        <v>3395.66</v>
      </c>
      <c r="J2456" s="2">
        <f t="shared" si="386"/>
        <v>3378.02</v>
      </c>
      <c r="K2456" s="2">
        <f t="shared" si="387"/>
        <v>3422.9974999999999</v>
      </c>
      <c r="L2456" s="2">
        <f t="shared" si="378"/>
        <v>3476.6491666666666</v>
      </c>
      <c r="M2456" s="2">
        <f t="shared" si="379"/>
        <v>3414.5862500000003</v>
      </c>
      <c r="N2456" s="2">
        <f t="shared" si="384"/>
        <v>3438.0776388888894</v>
      </c>
      <c r="O2456" s="4" t="str">
        <f t="shared" si="385"/>
        <v>卖</v>
      </c>
      <c r="P2456" s="4" t="str">
        <f t="shared" si="381"/>
        <v/>
      </c>
      <c r="Q2456" s="3">
        <f>IF(O2455="买",E2456/E2455-1,0)-IF(P2456=1,计算结果!B$17,0)</f>
        <v>0</v>
      </c>
      <c r="R2456" s="2">
        <f t="shared" si="382"/>
        <v>7.6647523606441368</v>
      </c>
      <c r="S2456" s="3">
        <f>1-R2456/MAX(R$2:R2456)</f>
        <v>6.8862769789301392E-2</v>
      </c>
    </row>
    <row r="2457" spans="1:19" x14ac:dyDescent="0.15">
      <c r="A2457" s="1">
        <v>42047</v>
      </c>
      <c r="B2457">
        <v>3435.36</v>
      </c>
      <c r="C2457">
        <v>3453.58</v>
      </c>
      <c r="D2457">
        <v>3405.63</v>
      </c>
      <c r="E2457" s="2">
        <v>3442.87</v>
      </c>
      <c r="F2457" s="16">
        <v>191285870592</v>
      </c>
      <c r="G2457" s="3">
        <f t="shared" si="380"/>
        <v>2.5479598849196261E-3</v>
      </c>
      <c r="H2457" s="3">
        <f>1-E2457/MAX(E$2:E2457)</f>
        <v>0.41419893826992449</v>
      </c>
      <c r="I2457" s="2">
        <f t="shared" si="383"/>
        <v>3427.9766666666669</v>
      </c>
      <c r="J2457" s="2">
        <f t="shared" si="386"/>
        <v>3384.8700000000003</v>
      </c>
      <c r="K2457" s="2">
        <f t="shared" si="387"/>
        <v>3411.9925000000007</v>
      </c>
      <c r="L2457" s="2">
        <f t="shared" si="378"/>
        <v>3472.322083333333</v>
      </c>
      <c r="M2457" s="2">
        <f t="shared" si="379"/>
        <v>3421.6387500000001</v>
      </c>
      <c r="N2457" s="2">
        <f t="shared" si="384"/>
        <v>3435.3177777777782</v>
      </c>
      <c r="O2457" s="4" t="str">
        <f t="shared" si="385"/>
        <v>买</v>
      </c>
      <c r="P2457" s="4">
        <f t="shared" si="381"/>
        <v>1</v>
      </c>
      <c r="Q2457" s="3">
        <f>IF(O2456="买",E2457/E2456-1,0)-IF(P2457=1,计算结果!B$17,0)</f>
        <v>0</v>
      </c>
      <c r="R2457" s="2">
        <f t="shared" si="382"/>
        <v>7.6647523606441368</v>
      </c>
      <c r="S2457" s="3">
        <f>1-R2457/MAX(R$2:R2457)</f>
        <v>6.8862769789301392E-2</v>
      </c>
    </row>
    <row r="2458" spans="1:19" x14ac:dyDescent="0.15">
      <c r="A2458" s="1">
        <v>42048</v>
      </c>
      <c r="B2458">
        <v>3458.83</v>
      </c>
      <c r="C2458">
        <v>3509.5</v>
      </c>
      <c r="D2458">
        <v>3452.08</v>
      </c>
      <c r="E2458" s="2">
        <v>3469.83</v>
      </c>
      <c r="F2458" s="16">
        <v>247076159488</v>
      </c>
      <c r="G2458" s="3">
        <f t="shared" si="380"/>
        <v>7.8306761510018585E-3</v>
      </c>
      <c r="H2458" s="3">
        <f>1-E2458/MAX(E$2:E2458)</f>
        <v>0.40961171986660316</v>
      </c>
      <c r="I2458" s="2">
        <f t="shared" si="383"/>
        <v>3448.94</v>
      </c>
      <c r="J2458" s="2">
        <f t="shared" si="386"/>
        <v>3402.0166666666664</v>
      </c>
      <c r="K2458" s="2">
        <f t="shared" si="387"/>
        <v>3407.3683333333338</v>
      </c>
      <c r="L2458" s="2">
        <f t="shared" ref="L2458:L2521" si="388">AVERAGE(E2435:E2458)</f>
        <v>3470.4991666666665</v>
      </c>
      <c r="M2458" s="2">
        <f t="shared" si="379"/>
        <v>3428.8252083333336</v>
      </c>
      <c r="N2458" s="2">
        <f t="shared" si="384"/>
        <v>3435.5642361111113</v>
      </c>
      <c r="O2458" s="4" t="str">
        <f t="shared" si="385"/>
        <v>买</v>
      </c>
      <c r="P2458" s="4" t="str">
        <f t="shared" si="381"/>
        <v/>
      </c>
      <c r="Q2458" s="3">
        <f>IF(O2457="买",E2458/E2457-1,0)-IF(P2458=1,计算结果!B$17,0)</f>
        <v>7.8306761510018585E-3</v>
      </c>
      <c r="R2458" s="2">
        <f t="shared" si="382"/>
        <v>7.7247725541579682</v>
      </c>
      <c r="S2458" s="3">
        <f>1-R2458/MAX(R$2:R2458)</f>
        <v>6.1571335687380491E-2</v>
      </c>
    </row>
    <row r="2459" spans="1:19" x14ac:dyDescent="0.15">
      <c r="A2459" s="1">
        <v>42051</v>
      </c>
      <c r="B2459">
        <v>3473.29</v>
      </c>
      <c r="C2459">
        <v>3504.48</v>
      </c>
      <c r="D2459">
        <v>3466.61</v>
      </c>
      <c r="E2459" s="2">
        <v>3499.48</v>
      </c>
      <c r="F2459" s="16">
        <v>222799724544</v>
      </c>
      <c r="G2459" s="3">
        <f t="shared" si="380"/>
        <v>8.5450872232932795E-3</v>
      </c>
      <c r="H2459" s="3">
        <f>1-E2459/MAX(E$2:E2459)</f>
        <v>0.40456680051725313</v>
      </c>
      <c r="I2459" s="2">
        <f t="shared" si="383"/>
        <v>3470.7266666666669</v>
      </c>
      <c r="J2459" s="2">
        <f t="shared" si="386"/>
        <v>3433.1933333333332</v>
      </c>
      <c r="K2459" s="2">
        <f t="shared" si="387"/>
        <v>3408.8416666666672</v>
      </c>
      <c r="L2459" s="2">
        <f t="shared" si="388"/>
        <v>3469.8924999999995</v>
      </c>
      <c r="M2459" s="2">
        <f t="shared" si="379"/>
        <v>3433.9627083333339</v>
      </c>
      <c r="N2459" s="2">
        <f t="shared" si="384"/>
        <v>3437.5656250000006</v>
      </c>
      <c r="O2459" s="4" t="str">
        <f t="shared" si="385"/>
        <v>买</v>
      </c>
      <c r="P2459" s="4" t="str">
        <f t="shared" si="381"/>
        <v/>
      </c>
      <c r="Q2459" s="3">
        <f>IF(O2458="买",E2459/E2458-1,0)-IF(P2459=1,计算结果!B$17,0)</f>
        <v>8.5450872232932795E-3</v>
      </c>
      <c r="R2459" s="2">
        <f t="shared" si="382"/>
        <v>7.7907814094133503</v>
      </c>
      <c r="S2459" s="3">
        <f>1-R2459/MAX(R$2:R2459)</f>
        <v>5.3552380897990526E-2</v>
      </c>
    </row>
    <row r="2460" spans="1:19" x14ac:dyDescent="0.15">
      <c r="A2460" s="1">
        <v>42052</v>
      </c>
      <c r="B2460">
        <v>3511.54</v>
      </c>
      <c r="C2460">
        <v>3536.82</v>
      </c>
      <c r="D2460">
        <v>3511.09</v>
      </c>
      <c r="E2460" s="2">
        <v>3522.32</v>
      </c>
      <c r="F2460" s="16">
        <v>214457270272</v>
      </c>
      <c r="G2460" s="3">
        <f t="shared" si="380"/>
        <v>6.5266839644748664E-3</v>
      </c>
      <c r="H2460" s="3">
        <f>1-E2460/MAX(E$2:E2460)</f>
        <v>0.40068059620227314</v>
      </c>
      <c r="I2460" s="2">
        <f t="shared" si="383"/>
        <v>3497.2099999999996</v>
      </c>
      <c r="J2460" s="2">
        <f t="shared" si="386"/>
        <v>3462.5933333333337</v>
      </c>
      <c r="K2460" s="2">
        <f t="shared" si="387"/>
        <v>3416.1691666666666</v>
      </c>
      <c r="L2460" s="2">
        <f t="shared" si="388"/>
        <v>3470.7216666666659</v>
      </c>
      <c r="M2460" s="2">
        <f t="shared" si="379"/>
        <v>3442.617083333334</v>
      </c>
      <c r="N2460" s="2">
        <f t="shared" si="384"/>
        <v>3443.1693055555556</v>
      </c>
      <c r="O2460" s="4" t="str">
        <f t="shared" si="385"/>
        <v>买</v>
      </c>
      <c r="P2460" s="4" t="str">
        <f t="shared" si="381"/>
        <v/>
      </c>
      <c r="Q2460" s="3">
        <f>IF(O2459="买",E2460/E2459-1,0)-IF(P2460=1,计算结果!B$17,0)</f>
        <v>6.5266839644748664E-3</v>
      </c>
      <c r="R2460" s="2">
        <f t="shared" si="382"/>
        <v>7.8416293775088972</v>
      </c>
      <c r="S2460" s="3">
        <f>1-R2460/MAX(R$2:R2460)</f>
        <v>4.7375216399182074E-2</v>
      </c>
    </row>
    <row r="2461" spans="1:19" x14ac:dyDescent="0.15">
      <c r="A2461" s="1">
        <v>42060</v>
      </c>
      <c r="B2461">
        <v>3529.55</v>
      </c>
      <c r="C2461">
        <v>3529.55</v>
      </c>
      <c r="D2461">
        <v>3463.95</v>
      </c>
      <c r="E2461" s="2">
        <v>3478.73</v>
      </c>
      <c r="F2461" s="16">
        <v>211739066368</v>
      </c>
      <c r="G2461" s="3">
        <f t="shared" si="380"/>
        <v>-1.2375366235889973E-2</v>
      </c>
      <c r="H2461" s="3">
        <f>1-E2461/MAX(E$2:E2461)</f>
        <v>0.40809739331654526</v>
      </c>
      <c r="I2461" s="2">
        <f t="shared" si="383"/>
        <v>3500.1766666666667</v>
      </c>
      <c r="J2461" s="2">
        <f t="shared" si="386"/>
        <v>3474.5583333333329</v>
      </c>
      <c r="K2461" s="2">
        <f t="shared" si="387"/>
        <v>3426.5666666666671</v>
      </c>
      <c r="L2461" s="2">
        <f t="shared" si="388"/>
        <v>3465.4970833333323</v>
      </c>
      <c r="M2461" s="2">
        <f t="shared" si="379"/>
        <v>3447.9750000000004</v>
      </c>
      <c r="N2461" s="2">
        <f t="shared" si="384"/>
        <v>3446.6795833333331</v>
      </c>
      <c r="O2461" s="4" t="str">
        <f t="shared" si="385"/>
        <v>买</v>
      </c>
      <c r="P2461" s="4" t="str">
        <f t="shared" si="381"/>
        <v/>
      </c>
      <c r="Q2461" s="3">
        <f>IF(O2460="买",E2461/E2460-1,0)-IF(P2461=1,计算结果!B$17,0)</f>
        <v>-1.2375366235889973E-2</v>
      </c>
      <c r="R2461" s="2">
        <f t="shared" si="382"/>
        <v>7.7445863420761105</v>
      </c>
      <c r="S2461" s="3">
        <f>1-R2461/MAX(R$2:R2461)</f>
        <v>5.9164296981627618E-2</v>
      </c>
    </row>
    <row r="2462" spans="1:19" x14ac:dyDescent="0.15">
      <c r="A2462" s="1">
        <v>42061</v>
      </c>
      <c r="B2462">
        <v>3473.71</v>
      </c>
      <c r="C2462">
        <v>3569.33</v>
      </c>
      <c r="D2462">
        <v>3456.87</v>
      </c>
      <c r="E2462" s="2">
        <v>3566.29</v>
      </c>
      <c r="F2462" s="16">
        <v>279809064960</v>
      </c>
      <c r="G2462" s="3">
        <f t="shared" si="380"/>
        <v>2.517010518206364E-2</v>
      </c>
      <c r="H2462" s="3">
        <f>1-E2462/MAX(E$2:E2462)</f>
        <v>0.39319914244878518</v>
      </c>
      <c r="I2462" s="2">
        <f t="shared" si="383"/>
        <v>3522.4466666666667</v>
      </c>
      <c r="J2462" s="2">
        <f t="shared" si="386"/>
        <v>3496.5866666666666</v>
      </c>
      <c r="K2462" s="2">
        <f t="shared" si="387"/>
        <v>3437.3033333333337</v>
      </c>
      <c r="L2462" s="2">
        <f t="shared" si="388"/>
        <v>3462.6279166666659</v>
      </c>
      <c r="M2462" s="2">
        <f t="shared" si="379"/>
        <v>3455.9600000000009</v>
      </c>
      <c r="N2462" s="2">
        <f t="shared" si="384"/>
        <v>3451.9637500000003</v>
      </c>
      <c r="O2462" s="4" t="str">
        <f t="shared" si="385"/>
        <v>买</v>
      </c>
      <c r="P2462" s="4" t="str">
        <f t="shared" si="381"/>
        <v/>
      </c>
      <c r="Q2462" s="3">
        <f>IF(O2461="买",E2462/E2461-1,0)-IF(P2462=1,计算结果!B$17,0)</f>
        <v>2.517010518206364E-2</v>
      </c>
      <c r="R2462" s="2">
        <f t="shared" si="382"/>
        <v>7.9395183948977399</v>
      </c>
      <c r="S2462" s="3">
        <f>1-R2462/MAX(R$2:R2462)</f>
        <v>3.5483363377614374E-2</v>
      </c>
    </row>
    <row r="2463" spans="1:19" x14ac:dyDescent="0.15">
      <c r="A2463" s="1">
        <v>42062</v>
      </c>
      <c r="B2463">
        <v>3565.23</v>
      </c>
      <c r="C2463">
        <v>3594.81</v>
      </c>
      <c r="D2463">
        <v>3560.46</v>
      </c>
      <c r="E2463" s="2">
        <v>3572.84</v>
      </c>
      <c r="F2463" s="16">
        <v>271861940224</v>
      </c>
      <c r="G2463" s="3">
        <f t="shared" si="380"/>
        <v>1.8366425613172144E-3</v>
      </c>
      <c r="H2463" s="3">
        <f>1-E2463/MAX(E$2:E2463)</f>
        <v>0.39208466616756277</v>
      </c>
      <c r="I2463" s="2">
        <f t="shared" si="383"/>
        <v>3539.2866666666669</v>
      </c>
      <c r="J2463" s="2">
        <f t="shared" si="386"/>
        <v>3518.248333333333</v>
      </c>
      <c r="K2463" s="2">
        <f t="shared" si="387"/>
        <v>3451.5591666666674</v>
      </c>
      <c r="L2463" s="2">
        <f t="shared" si="388"/>
        <v>3471.6979166666661</v>
      </c>
      <c r="M2463" s="2">
        <f t="shared" si="379"/>
        <v>3463.8685416666672</v>
      </c>
      <c r="N2463" s="2">
        <f t="shared" si="384"/>
        <v>3462.3752083333334</v>
      </c>
      <c r="O2463" s="4" t="str">
        <f t="shared" si="385"/>
        <v>买</v>
      </c>
      <c r="P2463" s="4" t="str">
        <f t="shared" si="381"/>
        <v/>
      </c>
      <c r="Q2463" s="3">
        <f>IF(O2462="买",E2463/E2462-1,0)-IF(P2463=1,计算结果!B$17,0)</f>
        <v>1.8366425613172144E-3</v>
      </c>
      <c r="R2463" s="2">
        <f t="shared" si="382"/>
        <v>7.95410045229817</v>
      </c>
      <c r="S2463" s="3">
        <f>1-R2463/MAX(R$2:R2463)</f>
        <v>3.3711891071695144E-2</v>
      </c>
    </row>
    <row r="2464" spans="1:19" x14ac:dyDescent="0.15">
      <c r="A2464" s="1">
        <v>42065</v>
      </c>
      <c r="B2464">
        <v>3603.45</v>
      </c>
      <c r="C2464">
        <v>3608.69</v>
      </c>
      <c r="D2464">
        <v>3566.53</v>
      </c>
      <c r="E2464" s="2">
        <v>3601.27</v>
      </c>
      <c r="F2464" s="16">
        <v>325164892160</v>
      </c>
      <c r="G2464" s="3">
        <f t="shared" si="380"/>
        <v>7.9572552927082985E-3</v>
      </c>
      <c r="H2464" s="3">
        <f>1-E2464/MAX(E$2:E2464)</f>
        <v>0.38724732865990608</v>
      </c>
      <c r="I2464" s="2">
        <f t="shared" si="383"/>
        <v>3580.1333333333332</v>
      </c>
      <c r="J2464" s="2">
        <f t="shared" si="386"/>
        <v>3540.1550000000002</v>
      </c>
      <c r="K2464" s="2">
        <f t="shared" si="387"/>
        <v>3471.0858333333326</v>
      </c>
      <c r="L2464" s="2">
        <f t="shared" si="388"/>
        <v>3480.2416666666663</v>
      </c>
      <c r="M2464" s="2">
        <f t="shared" si="379"/>
        <v>3471.8693750000002</v>
      </c>
      <c r="N2464" s="2">
        <f t="shared" si="384"/>
        <v>3474.3989583333332</v>
      </c>
      <c r="O2464" s="4" t="str">
        <f t="shared" si="385"/>
        <v>买</v>
      </c>
      <c r="P2464" s="4" t="str">
        <f t="shared" si="381"/>
        <v/>
      </c>
      <c r="Q2464" s="3">
        <f>IF(O2463="买",E2464/E2463-1,0)-IF(P2464=1,计算结果!B$17,0)</f>
        <v>7.9572552927082985E-3</v>
      </c>
      <c r="R2464" s="2">
        <f t="shared" si="382"/>
        <v>8.0173932602209526</v>
      </c>
      <c r="S2464" s="3">
        <f>1-R2464/MAX(R$2:R2464)</f>
        <v>2.6022889902644342E-2</v>
      </c>
    </row>
    <row r="2465" spans="1:19" x14ac:dyDescent="0.15">
      <c r="A2465" s="1">
        <v>42066</v>
      </c>
      <c r="B2465">
        <v>3579.32</v>
      </c>
      <c r="C2465">
        <v>3579.32</v>
      </c>
      <c r="D2465">
        <v>3504.2</v>
      </c>
      <c r="E2465" s="2">
        <v>3507.9</v>
      </c>
      <c r="F2465" s="16">
        <v>335700131840</v>
      </c>
      <c r="G2465" s="3">
        <f t="shared" si="380"/>
        <v>-2.5926964654135909E-2</v>
      </c>
      <c r="H2465" s="3">
        <f>1-E2465/MAX(E$2:E2465)</f>
        <v>0.40313414551146798</v>
      </c>
      <c r="I2465" s="2">
        <f t="shared" si="383"/>
        <v>3560.67</v>
      </c>
      <c r="J2465" s="2">
        <f t="shared" si="386"/>
        <v>3541.5583333333338</v>
      </c>
      <c r="K2465" s="2">
        <f t="shared" si="387"/>
        <v>3487.375833333333</v>
      </c>
      <c r="L2465" s="2">
        <f t="shared" si="388"/>
        <v>3478.5341666666664</v>
      </c>
      <c r="M2465" s="2">
        <f t="shared" si="379"/>
        <v>3476.1297916666663</v>
      </c>
      <c r="N2465" s="2">
        <f t="shared" si="384"/>
        <v>3480.6799305555555</v>
      </c>
      <c r="O2465" s="4" t="str">
        <f t="shared" si="385"/>
        <v>买</v>
      </c>
      <c r="P2465" s="4" t="str">
        <f t="shared" si="381"/>
        <v/>
      </c>
      <c r="Q2465" s="3">
        <f>IF(O2464="买",E2465/E2464-1,0)-IF(P2465=1,计算结果!B$17,0)</f>
        <v>-2.5926964654135909E-2</v>
      </c>
      <c r="R2465" s="2">
        <f t="shared" si="382"/>
        <v>7.8095265885448963</v>
      </c>
      <c r="S2465" s="3">
        <f>1-R2465/MAX(R$2:R2465)</f>
        <v>5.1275160010075926E-2</v>
      </c>
    </row>
    <row r="2466" spans="1:19" x14ac:dyDescent="0.15">
      <c r="A2466" s="1">
        <v>42067</v>
      </c>
      <c r="B2466">
        <v>3514.67</v>
      </c>
      <c r="C2466">
        <v>3540.91</v>
      </c>
      <c r="D2466">
        <v>3497.17</v>
      </c>
      <c r="E2466" s="2">
        <v>3530.82</v>
      </c>
      <c r="F2466" s="16">
        <v>257468792832</v>
      </c>
      <c r="G2466" s="3">
        <f t="shared" si="380"/>
        <v>6.5338236551784057E-3</v>
      </c>
      <c r="H2466" s="3">
        <f>1-E2466/MAX(E$2:E2466)</f>
        <v>0.39923432927244262</v>
      </c>
      <c r="I2466" s="2">
        <f t="shared" si="383"/>
        <v>3546.6633333333334</v>
      </c>
      <c r="J2466" s="2">
        <f t="shared" si="386"/>
        <v>3542.9750000000004</v>
      </c>
      <c r="K2466" s="2">
        <f t="shared" si="387"/>
        <v>3502.7841666666668</v>
      </c>
      <c r="L2466" s="2">
        <f t="shared" si="388"/>
        <v>3477.0012499999998</v>
      </c>
      <c r="M2466" s="2">
        <f t="shared" si="379"/>
        <v>3479.6760416666671</v>
      </c>
      <c r="N2466" s="2">
        <f t="shared" si="384"/>
        <v>3486.4871527777777</v>
      </c>
      <c r="O2466" s="4" t="str">
        <f t="shared" si="385"/>
        <v>买</v>
      </c>
      <c r="P2466" s="4" t="str">
        <f t="shared" si="381"/>
        <v/>
      </c>
      <c r="Q2466" s="3">
        <f>IF(O2465="买",E2466/E2465-1,0)-IF(P2466=1,计算结果!B$17,0)</f>
        <v>6.5338236551784057E-3</v>
      </c>
      <c r="R2466" s="2">
        <f t="shared" si="382"/>
        <v>7.8605526581048757</v>
      </c>
      <c r="S2466" s="3">
        <f>1-R2466/MAX(R$2:R2466)</f>
        <v>4.5076359208294448E-2</v>
      </c>
    </row>
    <row r="2467" spans="1:19" x14ac:dyDescent="0.15">
      <c r="A2467" s="1">
        <v>42068</v>
      </c>
      <c r="B2467">
        <v>3513.25</v>
      </c>
      <c r="C2467">
        <v>3517.08</v>
      </c>
      <c r="D2467">
        <v>3467.68</v>
      </c>
      <c r="E2467" s="2">
        <v>3496.34</v>
      </c>
      <c r="F2467" s="16">
        <v>279030595584</v>
      </c>
      <c r="G2467" s="3">
        <f t="shared" si="380"/>
        <v>-9.76543692400067E-3</v>
      </c>
      <c r="H2467" s="3">
        <f>1-E2467/MAX(E$2:E2467)</f>
        <v>0.40510106853603756</v>
      </c>
      <c r="I2467" s="2">
        <f t="shared" si="383"/>
        <v>3511.686666666667</v>
      </c>
      <c r="J2467" s="2">
        <f t="shared" si="386"/>
        <v>3545.91</v>
      </c>
      <c r="K2467" s="2">
        <f t="shared" si="387"/>
        <v>3510.2341666666666</v>
      </c>
      <c r="L2467" s="2">
        <f t="shared" si="388"/>
        <v>3473.8600000000006</v>
      </c>
      <c r="M2467" s="2">
        <f t="shared" si="379"/>
        <v>3482.8095833333336</v>
      </c>
      <c r="N2467" s="2">
        <f t="shared" si="384"/>
        <v>3488.967916666667</v>
      </c>
      <c r="O2467" s="4" t="str">
        <f t="shared" si="385"/>
        <v>买</v>
      </c>
      <c r="P2467" s="4" t="str">
        <f t="shared" si="381"/>
        <v/>
      </c>
      <c r="Q2467" s="3">
        <f>IF(O2466="买",E2467/E2466-1,0)-IF(P2467=1,计算结果!B$17,0)</f>
        <v>-9.76543692400067E-3</v>
      </c>
      <c r="R2467" s="2">
        <f t="shared" si="382"/>
        <v>7.7837909269343664</v>
      </c>
      <c r="S2467" s="3">
        <f>1-R2467/MAX(R$2:R2467)</f>
        <v>5.4401605789683005E-2</v>
      </c>
    </row>
    <row r="2468" spans="1:19" x14ac:dyDescent="0.15">
      <c r="A2468" s="1">
        <v>42069</v>
      </c>
      <c r="B2468">
        <v>3501.18</v>
      </c>
      <c r="C2468">
        <v>3516.24</v>
      </c>
      <c r="D2468">
        <v>3472.39</v>
      </c>
      <c r="E2468" s="2">
        <v>3478.52</v>
      </c>
      <c r="F2468" s="16">
        <v>233468248064</v>
      </c>
      <c r="G2468" s="3">
        <f t="shared" si="380"/>
        <v>-5.0967583244192483E-3</v>
      </c>
      <c r="H2468" s="3">
        <f>1-E2468/MAX(E$2:E2468)</f>
        <v>0.40813312461716467</v>
      </c>
      <c r="I2468" s="2">
        <f t="shared" si="383"/>
        <v>3501.8933333333334</v>
      </c>
      <c r="J2468" s="2">
        <f t="shared" si="386"/>
        <v>3531.2816666666663</v>
      </c>
      <c r="K2468" s="2">
        <f t="shared" si="387"/>
        <v>3513.9341666666664</v>
      </c>
      <c r="L2468" s="2">
        <f t="shared" si="388"/>
        <v>3468.4658333333341</v>
      </c>
      <c r="M2468" s="2">
        <f t="shared" si="379"/>
        <v>3484.7960416666665</v>
      </c>
      <c r="N2468" s="2">
        <f t="shared" si="384"/>
        <v>3489.065347222222</v>
      </c>
      <c r="O2468" s="4" t="str">
        <f t="shared" si="385"/>
        <v>卖</v>
      </c>
      <c r="P2468" s="4">
        <f t="shared" si="381"/>
        <v>1</v>
      </c>
      <c r="Q2468" s="3">
        <f>IF(O2467="买",E2468/E2467-1,0)-IF(P2468=1,计算结果!B$17,0)</f>
        <v>-5.0967583244192483E-3</v>
      </c>
      <c r="R2468" s="2">
        <f t="shared" si="382"/>
        <v>7.7441188257319746</v>
      </c>
      <c r="S2468" s="3">
        <f>1-R2468/MAX(R$2:R2468)</f>
        <v>5.9221092276931842E-2</v>
      </c>
    </row>
    <row r="2469" spans="1:19" x14ac:dyDescent="0.15">
      <c r="A2469" s="1">
        <v>42072</v>
      </c>
      <c r="B2469">
        <v>3449.7</v>
      </c>
      <c r="C2469">
        <v>3546.71</v>
      </c>
      <c r="D2469">
        <v>3417.49</v>
      </c>
      <c r="E2469" s="2">
        <v>3537.75</v>
      </c>
      <c r="F2469" s="16">
        <v>277860483072</v>
      </c>
      <c r="G2469" s="3">
        <f t="shared" si="380"/>
        <v>1.7027356461943643E-2</v>
      </c>
      <c r="H2469" s="3">
        <f>1-E2469/MAX(E$2:E2469)</f>
        <v>0.39805519635200437</v>
      </c>
      <c r="I2469" s="2">
        <f t="shared" si="383"/>
        <v>3504.2033333333334</v>
      </c>
      <c r="J2469" s="2">
        <f t="shared" si="386"/>
        <v>3525.4333333333329</v>
      </c>
      <c r="K2469" s="2">
        <f t="shared" si="387"/>
        <v>3521.8408333333332</v>
      </c>
      <c r="L2469" s="2">
        <f t="shared" si="388"/>
        <v>3466.9166666666679</v>
      </c>
      <c r="M2469" s="2">
        <f t="shared" si="379"/>
        <v>3487.7808333333337</v>
      </c>
      <c r="N2469" s="2">
        <f t="shared" si="384"/>
        <v>3492.1794444444454</v>
      </c>
      <c r="O2469" s="4" t="str">
        <f t="shared" si="385"/>
        <v>买</v>
      </c>
      <c r="P2469" s="4">
        <f t="shared" si="381"/>
        <v>1</v>
      </c>
      <c r="Q2469" s="3">
        <f>IF(O2468="买",E2469/E2468-1,0)-IF(P2469=1,计算结果!B$17,0)</f>
        <v>0</v>
      </c>
      <c r="R2469" s="2">
        <f t="shared" si="382"/>
        <v>7.7441188257319746</v>
      </c>
      <c r="S2469" s="3">
        <f>1-R2469/MAX(R$2:R2469)</f>
        <v>5.9221092276931842E-2</v>
      </c>
    </row>
    <row r="2470" spans="1:19" x14ac:dyDescent="0.15">
      <c r="A2470" s="1">
        <v>42073</v>
      </c>
      <c r="B2470">
        <v>3523.64</v>
      </c>
      <c r="C2470">
        <v>3551.21</v>
      </c>
      <c r="D2470">
        <v>3511.99</v>
      </c>
      <c r="E2470" s="2">
        <v>3520.61</v>
      </c>
      <c r="F2470" s="16">
        <v>245366620160</v>
      </c>
      <c r="G2470" s="3">
        <f t="shared" si="380"/>
        <v>-4.8448872871175164E-3</v>
      </c>
      <c r="H2470" s="3">
        <f>1-E2470/MAX(E$2:E2470)</f>
        <v>0.40097155107874494</v>
      </c>
      <c r="I2470" s="2">
        <f t="shared" si="383"/>
        <v>3512.2933333333335</v>
      </c>
      <c r="J2470" s="2">
        <f t="shared" si="386"/>
        <v>3511.9900000000002</v>
      </c>
      <c r="K2470" s="2">
        <f t="shared" si="387"/>
        <v>3526.0725000000002</v>
      </c>
      <c r="L2470" s="2">
        <f t="shared" si="388"/>
        <v>3466.7204166666675</v>
      </c>
      <c r="M2470" s="2">
        <f t="shared" si="379"/>
        <v>3491.857708333333</v>
      </c>
      <c r="N2470" s="2">
        <f t="shared" si="384"/>
        <v>3494.8835416666666</v>
      </c>
      <c r="O2470" s="4" t="str">
        <f t="shared" si="385"/>
        <v>买</v>
      </c>
      <c r="P2470" s="4" t="str">
        <f t="shared" si="381"/>
        <v/>
      </c>
      <c r="Q2470" s="3">
        <f>IF(O2469="买",E2470/E2469-1,0)-IF(P2470=1,计算结果!B$17,0)</f>
        <v>-4.8448872871175164E-3</v>
      </c>
      <c r="R2470" s="2">
        <f t="shared" si="382"/>
        <v>7.7065994428832587</v>
      </c>
      <c r="S2470" s="3">
        <f>1-R2470/MAX(R$2:R2470)</f>
        <v>6.3779060046947667E-2</v>
      </c>
    </row>
    <row r="2471" spans="1:19" x14ac:dyDescent="0.15">
      <c r="A2471" s="1">
        <v>42074</v>
      </c>
      <c r="B2471">
        <v>3524.57</v>
      </c>
      <c r="C2471">
        <v>3568.92</v>
      </c>
      <c r="D2471">
        <v>3512.22</v>
      </c>
      <c r="E2471" s="2">
        <v>3524.65</v>
      </c>
      <c r="F2471" s="16">
        <v>235772755968</v>
      </c>
      <c r="G2471" s="3">
        <f t="shared" si="380"/>
        <v>1.1475284112696382E-3</v>
      </c>
      <c r="H2471" s="3">
        <f>1-E2471/MAX(E$2:E2471)</f>
        <v>0.40028414891444908</v>
      </c>
      <c r="I2471" s="2">
        <f t="shared" si="383"/>
        <v>3527.67</v>
      </c>
      <c r="J2471" s="2">
        <f t="shared" si="386"/>
        <v>3514.7816666666672</v>
      </c>
      <c r="K2471" s="2">
        <f t="shared" si="387"/>
        <v>3528.17</v>
      </c>
      <c r="L2471" s="2">
        <f t="shared" si="388"/>
        <v>3468.5058333333341</v>
      </c>
      <c r="M2471" s="2">
        <f t="shared" si="379"/>
        <v>3497.9881249999994</v>
      </c>
      <c r="N2471" s="2">
        <f t="shared" si="384"/>
        <v>3498.2213194444448</v>
      </c>
      <c r="O2471" s="4" t="str">
        <f t="shared" si="385"/>
        <v>买</v>
      </c>
      <c r="P2471" s="4" t="str">
        <f t="shared" si="381"/>
        <v/>
      </c>
      <c r="Q2471" s="3">
        <f>IF(O2470="买",E2471/E2470-1,0)-IF(P2471=1,计算结果!B$17,0)</f>
        <v>1.1475284112696382E-3</v>
      </c>
      <c r="R2471" s="2">
        <f t="shared" si="382"/>
        <v>7.7154429846982424</v>
      </c>
      <c r="S2471" s="3">
        <f>1-R2471/MAX(R$2:R2471)</f>
        <v>6.2704719919125851E-2</v>
      </c>
    </row>
    <row r="2472" spans="1:19" x14ac:dyDescent="0.15">
      <c r="A2472" s="1">
        <v>42075</v>
      </c>
      <c r="B2472">
        <v>3557.69</v>
      </c>
      <c r="C2472">
        <v>3603.34</v>
      </c>
      <c r="D2472">
        <v>3536.53</v>
      </c>
      <c r="E2472" s="2">
        <v>3592.84</v>
      </c>
      <c r="F2472" s="16">
        <v>322141257728</v>
      </c>
      <c r="G2472" s="3">
        <f t="shared" si="380"/>
        <v>1.9346601790248608E-2</v>
      </c>
      <c r="H2472" s="3">
        <f>1-E2472/MAX(E$2:E2472)</f>
        <v>0.38868168515619683</v>
      </c>
      <c r="I2472" s="2">
        <f t="shared" si="383"/>
        <v>3546.0333333333333</v>
      </c>
      <c r="J2472" s="2">
        <f t="shared" si="386"/>
        <v>3525.1183333333338</v>
      </c>
      <c r="K2472" s="2">
        <f t="shared" si="387"/>
        <v>3534.0466666666666</v>
      </c>
      <c r="L2472" s="2">
        <f t="shared" si="388"/>
        <v>3475.1079166666664</v>
      </c>
      <c r="M2472" s="2">
        <f t="shared" si="379"/>
        <v>3503.3510416666654</v>
      </c>
      <c r="N2472" s="2">
        <f t="shared" si="384"/>
        <v>3504.168541666666</v>
      </c>
      <c r="O2472" s="4" t="str">
        <f t="shared" si="385"/>
        <v>买</v>
      </c>
      <c r="P2472" s="4" t="str">
        <f t="shared" si="381"/>
        <v/>
      </c>
      <c r="Q2472" s="3">
        <f>IF(O2471="买",E2472/E2471-1,0)-IF(P2472=1,计算结果!B$17,0)</f>
        <v>1.9346601790248608E-2</v>
      </c>
      <c r="R2472" s="2">
        <f t="shared" si="382"/>
        <v>7.8647105877585668</v>
      </c>
      <c r="S2472" s="3">
        <f>1-R2472/MAX(R$2:R2472)</f>
        <v>4.4571241375521597E-2</v>
      </c>
    </row>
    <row r="2473" spans="1:19" x14ac:dyDescent="0.15">
      <c r="A2473" s="1">
        <v>42076</v>
      </c>
      <c r="B2473">
        <v>3604.67</v>
      </c>
      <c r="C2473">
        <v>3641.39</v>
      </c>
      <c r="D2473">
        <v>3594.74</v>
      </c>
      <c r="E2473" s="2">
        <v>3617.66</v>
      </c>
      <c r="F2473" s="16">
        <v>297298526208</v>
      </c>
      <c r="G2473" s="3">
        <f t="shared" si="380"/>
        <v>6.9081840549536366E-3</v>
      </c>
      <c r="H2473" s="3">
        <f>1-E2473/MAX(E$2:E2473)</f>
        <v>0.38445858572109171</v>
      </c>
      <c r="I2473" s="2">
        <f t="shared" si="383"/>
        <v>3578.3833333333332</v>
      </c>
      <c r="J2473" s="2">
        <f t="shared" si="386"/>
        <v>3545.3383333333336</v>
      </c>
      <c r="K2473" s="2">
        <f t="shared" si="387"/>
        <v>3545.624166666667</v>
      </c>
      <c r="L2473" s="2">
        <f t="shared" si="388"/>
        <v>3486.095416666667</v>
      </c>
      <c r="M2473" s="2">
        <f t="shared" si="379"/>
        <v>3506.9306249999991</v>
      </c>
      <c r="N2473" s="2">
        <f t="shared" si="384"/>
        <v>3512.8834027777775</v>
      </c>
      <c r="O2473" s="4" t="str">
        <f t="shared" si="385"/>
        <v>买</v>
      </c>
      <c r="P2473" s="4" t="str">
        <f t="shared" si="381"/>
        <v/>
      </c>
      <c r="Q2473" s="3">
        <f>IF(O2472="买",E2473/E2472-1,0)-IF(P2473=1,计算结果!B$17,0)</f>
        <v>6.9081840549536366E-3</v>
      </c>
      <c r="R2473" s="2">
        <f t="shared" si="382"/>
        <v>7.9190414560377453</v>
      </c>
      <c r="S2473" s="3">
        <f>1-R2473/MAX(R$2:R2473)</f>
        <v>3.7970963659547885E-2</v>
      </c>
    </row>
    <row r="2474" spans="1:19" x14ac:dyDescent="0.15">
      <c r="A2474" s="1">
        <v>42079</v>
      </c>
      <c r="B2474">
        <v>3641.77</v>
      </c>
      <c r="C2474">
        <v>3705.74</v>
      </c>
      <c r="D2474">
        <v>3621.12</v>
      </c>
      <c r="E2474" s="2">
        <v>3705.67</v>
      </c>
      <c r="F2474" s="16">
        <v>358497583104</v>
      </c>
      <c r="G2474" s="3">
        <f t="shared" si="380"/>
        <v>2.4327880453110629E-2</v>
      </c>
      <c r="H2474" s="3">
        <f>1-E2474/MAX(E$2:E2474)</f>
        <v>0.36948376778057579</v>
      </c>
      <c r="I2474" s="2">
        <f t="shared" si="383"/>
        <v>3638.7233333333334</v>
      </c>
      <c r="J2474" s="2">
        <f t="shared" si="386"/>
        <v>3583.1966666666667</v>
      </c>
      <c r="K2474" s="2">
        <f t="shared" si="387"/>
        <v>3557.2391666666663</v>
      </c>
      <c r="L2474" s="2">
        <f t="shared" si="388"/>
        <v>3497.2712500000002</v>
      </c>
      <c r="M2474" s="2">
        <f t="shared" si="379"/>
        <v>3512.143333333333</v>
      </c>
      <c r="N2474" s="2">
        <f t="shared" si="384"/>
        <v>3522.2179166666665</v>
      </c>
      <c r="O2474" s="4" t="str">
        <f t="shared" si="385"/>
        <v>买</v>
      </c>
      <c r="P2474" s="4" t="str">
        <f t="shared" si="381"/>
        <v/>
      </c>
      <c r="Q2474" s="3">
        <f>IF(O2473="买",E2474/E2473-1,0)-IF(P2474=1,计算结果!B$17,0)</f>
        <v>2.4327880453110629E-2</v>
      </c>
      <c r="R2474" s="2">
        <f t="shared" si="382"/>
        <v>8.111694949883459</v>
      </c>
      <c r="S2474" s="3">
        <f>1-R2474/MAX(R$2:R2474)</f>
        <v>1.4566836271036165E-2</v>
      </c>
    </row>
    <row r="2475" spans="1:19" x14ac:dyDescent="0.15">
      <c r="A2475" s="1">
        <v>42080</v>
      </c>
      <c r="B2475">
        <v>3733.96</v>
      </c>
      <c r="C2475">
        <v>3762.58</v>
      </c>
      <c r="D2475">
        <v>3716.81</v>
      </c>
      <c r="E2475" s="2">
        <v>3757.12</v>
      </c>
      <c r="F2475" s="16">
        <v>455003832320</v>
      </c>
      <c r="G2475" s="3">
        <f t="shared" si="380"/>
        <v>1.388412891595836E-2</v>
      </c>
      <c r="H2475" s="3">
        <f>1-E2475/MAX(E$2:E2475)</f>
        <v>0.36072959912883684</v>
      </c>
      <c r="I2475" s="2">
        <f t="shared" si="383"/>
        <v>3693.4833333333336</v>
      </c>
      <c r="J2475" s="2">
        <f t="shared" si="386"/>
        <v>3619.7583333333332</v>
      </c>
      <c r="K2475" s="2">
        <f t="shared" si="387"/>
        <v>3572.5958333333333</v>
      </c>
      <c r="L2475" s="2">
        <f t="shared" si="388"/>
        <v>3512.0774999999994</v>
      </c>
      <c r="M2475" s="2">
        <f t="shared" si="379"/>
        <v>3518.3843749999996</v>
      </c>
      <c r="N2475" s="2">
        <f t="shared" si="384"/>
        <v>3534.3525694444438</v>
      </c>
      <c r="O2475" s="4" t="str">
        <f t="shared" si="385"/>
        <v>买</v>
      </c>
      <c r="P2475" s="4" t="str">
        <f t="shared" si="381"/>
        <v/>
      </c>
      <c r="Q2475" s="3">
        <f>IF(O2474="买",E2475/E2474-1,0)-IF(P2475=1,计算结果!B$17,0)</f>
        <v>1.388412891595836E-2</v>
      </c>
      <c r="R2475" s="2">
        <f t="shared" si="382"/>
        <v>8.2243187682945695</v>
      </c>
      <c r="S2475" s="3">
        <f>1-R2475/MAX(R$2:R2475)</f>
        <v>8.8495518776243731E-4</v>
      </c>
    </row>
    <row r="2476" spans="1:19" x14ac:dyDescent="0.15">
      <c r="A2476" s="1">
        <v>42081</v>
      </c>
      <c r="B2476">
        <v>3769.09</v>
      </c>
      <c r="C2476">
        <v>3846.06</v>
      </c>
      <c r="D2476">
        <v>3763.85</v>
      </c>
      <c r="E2476" s="2">
        <v>3846.06</v>
      </c>
      <c r="F2476" s="16">
        <v>484465541120</v>
      </c>
      <c r="G2476" s="3">
        <f t="shared" si="380"/>
        <v>2.3672387360531566E-2</v>
      </c>
      <c r="H2476" s="3">
        <f>1-E2476/MAX(E$2:E2476)</f>
        <v>0.34559654257129246</v>
      </c>
      <c r="I2476" s="2">
        <f t="shared" si="383"/>
        <v>3769.6166666666668</v>
      </c>
      <c r="J2476" s="2">
        <f t="shared" si="386"/>
        <v>3674</v>
      </c>
      <c r="K2476" s="2">
        <f t="shared" si="387"/>
        <v>3592.9950000000003</v>
      </c>
      <c r="L2476" s="2">
        <f t="shared" si="388"/>
        <v>3532.0404166666663</v>
      </c>
      <c r="M2476" s="2">
        <f t="shared" si="379"/>
        <v>3524.891666666666</v>
      </c>
      <c r="N2476" s="2">
        <f t="shared" si="384"/>
        <v>3549.9756944444439</v>
      </c>
      <c r="O2476" s="4" t="str">
        <f t="shared" si="385"/>
        <v>买</v>
      </c>
      <c r="P2476" s="4" t="str">
        <f t="shared" si="381"/>
        <v/>
      </c>
      <c r="Q2476" s="3">
        <f>IF(O2475="买",E2476/E2475-1,0)-IF(P2476=1,计算结果!B$17,0)</f>
        <v>2.3672387360531566E-2</v>
      </c>
      <c r="R2476" s="2">
        <f t="shared" si="382"/>
        <v>8.4190080279541277</v>
      </c>
      <c r="S2476" s="3">
        <f>1-R2476/MAX(R$2:R2476)</f>
        <v>0</v>
      </c>
    </row>
    <row r="2477" spans="1:19" x14ac:dyDescent="0.15">
      <c r="A2477" s="1">
        <v>42082</v>
      </c>
      <c r="B2477">
        <v>3851.25</v>
      </c>
      <c r="C2477">
        <v>3859.13</v>
      </c>
      <c r="D2477">
        <v>3809.71</v>
      </c>
      <c r="E2477" s="2">
        <v>3839.74</v>
      </c>
      <c r="F2477" s="16">
        <v>463212806144</v>
      </c>
      <c r="G2477" s="3">
        <f t="shared" si="380"/>
        <v>-1.6432400950583403E-3</v>
      </c>
      <c r="H2477" s="3">
        <f>1-E2477/MAX(E$2:E2477)</f>
        <v>0.34667188457088416</v>
      </c>
      <c r="I2477" s="2">
        <f t="shared" si="383"/>
        <v>3814.3066666666668</v>
      </c>
      <c r="J2477" s="2">
        <f t="shared" si="386"/>
        <v>3726.5150000000008</v>
      </c>
      <c r="K2477" s="2">
        <f t="shared" si="387"/>
        <v>3620.6483333333331</v>
      </c>
      <c r="L2477" s="2">
        <f t="shared" si="388"/>
        <v>3554.0120833333331</v>
      </c>
      <c r="M2477" s="2">
        <f t="shared" si="379"/>
        <v>3529.0208333333326</v>
      </c>
      <c r="N2477" s="2">
        <f t="shared" si="384"/>
        <v>3567.8937499999993</v>
      </c>
      <c r="O2477" s="4" t="str">
        <f t="shared" si="385"/>
        <v>买</v>
      </c>
      <c r="P2477" s="4" t="str">
        <f t="shared" si="381"/>
        <v/>
      </c>
      <c r="Q2477" s="3">
        <f>IF(O2476="买",E2477/E2476-1,0)-IF(P2477=1,计算结果!B$17,0)</f>
        <v>-1.6432400950583403E-3</v>
      </c>
      <c r="R2477" s="2">
        <f t="shared" si="382"/>
        <v>8.4051735764019746</v>
      </c>
      <c r="S2477" s="3">
        <f>1-R2477/MAX(R$2:R2477)</f>
        <v>1.6432400950584514E-3</v>
      </c>
    </row>
    <row r="2478" spans="1:19" x14ac:dyDescent="0.15">
      <c r="A2478" s="1">
        <v>42083</v>
      </c>
      <c r="B2478">
        <v>3852.49</v>
      </c>
      <c r="C2478">
        <v>3916.86</v>
      </c>
      <c r="D2478">
        <v>3832.42</v>
      </c>
      <c r="E2478" s="2">
        <v>3892.57</v>
      </c>
      <c r="F2478" s="16">
        <v>544468369408</v>
      </c>
      <c r="G2478" s="3">
        <f t="shared" si="380"/>
        <v>1.3758744081630692E-2</v>
      </c>
      <c r="H2478" s="3">
        <f>1-E2478/MAX(E$2:E2478)</f>
        <v>0.33768291022936092</v>
      </c>
      <c r="I2478" s="2">
        <f t="shared" si="383"/>
        <v>3859.4566666666665</v>
      </c>
      <c r="J2478" s="2">
        <f t="shared" si="386"/>
        <v>3776.47</v>
      </c>
      <c r="K2478" s="2">
        <f t="shared" si="387"/>
        <v>3650.7941666666666</v>
      </c>
      <c r="L2478" s="2">
        <f t="shared" si="388"/>
        <v>3576.7891666666669</v>
      </c>
      <c r="M2478" s="2">
        <f t="shared" si="379"/>
        <v>3534.2606249999994</v>
      </c>
      <c r="N2478" s="2">
        <f t="shared" si="384"/>
        <v>3587.2813194444443</v>
      </c>
      <c r="O2478" s="4" t="str">
        <f t="shared" si="385"/>
        <v>买</v>
      </c>
      <c r="P2478" s="4" t="str">
        <f t="shared" si="381"/>
        <v/>
      </c>
      <c r="Q2478" s="3">
        <f>IF(O2477="买",E2478/E2477-1,0)-IF(P2478=1,计算结果!B$17,0)</f>
        <v>1.3758744081630692E-2</v>
      </c>
      <c r="R2478" s="2">
        <f t="shared" si="382"/>
        <v>8.5208182086013746</v>
      </c>
      <c r="S2478" s="3">
        <f>1-R2478/MAX(R$2:R2478)</f>
        <v>0</v>
      </c>
    </row>
    <row r="2479" spans="1:19" x14ac:dyDescent="0.15">
      <c r="A2479" s="1">
        <v>42086</v>
      </c>
      <c r="B2479">
        <v>3923.08</v>
      </c>
      <c r="C2479">
        <v>3972.3</v>
      </c>
      <c r="D2479">
        <v>3922.21</v>
      </c>
      <c r="E2479" s="2">
        <v>3972.06</v>
      </c>
      <c r="F2479" s="16">
        <v>519760216064</v>
      </c>
      <c r="G2479" s="3">
        <f t="shared" si="380"/>
        <v>2.0420955820961373E-2</v>
      </c>
      <c r="H2479" s="3">
        <f>1-E2479/MAX(E$2:E2479)</f>
        <v>0.32415776219968695</v>
      </c>
      <c r="I2479" s="2">
        <f t="shared" si="383"/>
        <v>3901.4566666666665</v>
      </c>
      <c r="J2479" s="2">
        <f t="shared" si="386"/>
        <v>3835.5366666666669</v>
      </c>
      <c r="K2479" s="2">
        <f t="shared" si="387"/>
        <v>3690.4375</v>
      </c>
      <c r="L2479" s="2">
        <f t="shared" si="388"/>
        <v>3600.3358333333331</v>
      </c>
      <c r="M2479" s="2">
        <f t="shared" si="379"/>
        <v>3541.0995833333327</v>
      </c>
      <c r="N2479" s="2">
        <f t="shared" si="384"/>
        <v>3610.6243055555551</v>
      </c>
      <c r="O2479" s="4" t="str">
        <f t="shared" si="385"/>
        <v>买</v>
      </c>
      <c r="P2479" s="4" t="str">
        <f t="shared" si="381"/>
        <v/>
      </c>
      <c r="Q2479" s="3">
        <f>IF(O2478="买",E2479/E2478-1,0)-IF(P2479=1,计算结果!B$17,0)</f>
        <v>2.0420955820961373E-2</v>
      </c>
      <c r="R2479" s="2">
        <f t="shared" si="382"/>
        <v>8.6948214607976659</v>
      </c>
      <c r="S2479" s="3">
        <f>1-R2479/MAX(R$2:R2479)</f>
        <v>0</v>
      </c>
    </row>
    <row r="2480" spans="1:19" x14ac:dyDescent="0.15">
      <c r="A2480" s="1">
        <v>42087</v>
      </c>
      <c r="B2480">
        <v>3980.07</v>
      </c>
      <c r="C2480">
        <v>3989.86</v>
      </c>
      <c r="D2480">
        <v>3883.78</v>
      </c>
      <c r="E2480" s="2">
        <v>3973.05</v>
      </c>
      <c r="F2480" s="16">
        <v>591066824704</v>
      </c>
      <c r="G2480" s="3">
        <f t="shared" si="380"/>
        <v>2.4924094802192265E-4</v>
      </c>
      <c r="H2480" s="3">
        <f>1-E2480/MAX(E$2:E2480)</f>
        <v>0.32398931463962422</v>
      </c>
      <c r="I2480" s="2">
        <f t="shared" si="383"/>
        <v>3945.8933333333334</v>
      </c>
      <c r="J2480" s="2">
        <f t="shared" si="386"/>
        <v>3880.1</v>
      </c>
      <c r="K2480" s="2">
        <f t="shared" si="387"/>
        <v>3731.6483333333331</v>
      </c>
      <c r="L2480" s="2">
        <f t="shared" si="388"/>
        <v>3622.7912500000002</v>
      </c>
      <c r="M2480" s="2">
        <f t="shared" si="379"/>
        <v>3549.7202083333327</v>
      </c>
      <c r="N2480" s="2">
        <f t="shared" si="384"/>
        <v>3634.719930555555</v>
      </c>
      <c r="O2480" s="4" t="str">
        <f t="shared" si="385"/>
        <v>买</v>
      </c>
      <c r="P2480" s="4" t="str">
        <f t="shared" si="381"/>
        <v/>
      </c>
      <c r="Q2480" s="3">
        <f>IF(O2479="买",E2480/E2479-1,0)-IF(P2480=1,计算结果!B$17,0)</f>
        <v>2.4924094802192265E-4</v>
      </c>
      <c r="R2480" s="2">
        <f t="shared" si="382"/>
        <v>8.696988566341437</v>
      </c>
      <c r="S2480" s="3">
        <f>1-R2480/MAX(R$2:R2480)</f>
        <v>0</v>
      </c>
    </row>
    <row r="2481" spans="1:19" x14ac:dyDescent="0.15">
      <c r="A2481" s="1">
        <v>42088</v>
      </c>
      <c r="B2481">
        <v>3961.58</v>
      </c>
      <c r="C2481">
        <v>3980.72</v>
      </c>
      <c r="D2481">
        <v>3913.99</v>
      </c>
      <c r="E2481" s="2">
        <v>3940.41</v>
      </c>
      <c r="F2481" s="16">
        <v>501733883904</v>
      </c>
      <c r="G2481" s="3">
        <f t="shared" si="380"/>
        <v>-8.2153509268698688E-3</v>
      </c>
      <c r="H2481" s="3">
        <f>1-E2481/MAX(E$2:E2481)</f>
        <v>0.32954297965017354</v>
      </c>
      <c r="I2481" s="2">
        <f t="shared" si="383"/>
        <v>3961.84</v>
      </c>
      <c r="J2481" s="2">
        <f t="shared" si="386"/>
        <v>3910.6483333333331</v>
      </c>
      <c r="K2481" s="2">
        <f t="shared" si="387"/>
        <v>3765.2033333333334</v>
      </c>
      <c r="L2481" s="2">
        <f t="shared" si="388"/>
        <v>3643.5220833333346</v>
      </c>
      <c r="M2481" s="2">
        <f t="shared" si="379"/>
        <v>3557.9220833333329</v>
      </c>
      <c r="N2481" s="2">
        <f t="shared" si="384"/>
        <v>3655.5491666666671</v>
      </c>
      <c r="O2481" s="4" t="str">
        <f t="shared" si="385"/>
        <v>买</v>
      </c>
      <c r="P2481" s="4" t="str">
        <f t="shared" si="381"/>
        <v/>
      </c>
      <c r="Q2481" s="3">
        <f>IF(O2480="买",E2481/E2480-1,0)-IF(P2481=1,计算结果!B$17,0)</f>
        <v>-8.2153509268698688E-3</v>
      </c>
      <c r="R2481" s="2">
        <f t="shared" si="382"/>
        <v>8.6255397532619664</v>
      </c>
      <c r="S2481" s="3">
        <f>1-R2481/MAX(R$2:R2481)</f>
        <v>8.2153509268699798E-3</v>
      </c>
    </row>
    <row r="2482" spans="1:19" x14ac:dyDescent="0.15">
      <c r="A2482" s="1">
        <v>42089</v>
      </c>
      <c r="B2482">
        <v>3921.75</v>
      </c>
      <c r="C2482">
        <v>3992</v>
      </c>
      <c r="D2482">
        <v>3892.88</v>
      </c>
      <c r="E2482" s="2">
        <v>3950</v>
      </c>
      <c r="F2482" s="16">
        <v>468538490880</v>
      </c>
      <c r="G2482" s="3">
        <f t="shared" si="380"/>
        <v>2.4337568933181508E-3</v>
      </c>
      <c r="H2482" s="3">
        <f>1-E2482/MAX(E$2:E2482)</f>
        <v>0.32791125025522361</v>
      </c>
      <c r="I2482" s="2">
        <f t="shared" si="383"/>
        <v>3954.4866666666662</v>
      </c>
      <c r="J2482" s="2">
        <f t="shared" si="386"/>
        <v>3927.9716666666664</v>
      </c>
      <c r="K2482" s="2">
        <f t="shared" si="387"/>
        <v>3800.9858333333336</v>
      </c>
      <c r="L2482" s="2">
        <f t="shared" si="388"/>
        <v>3663.5291666666672</v>
      </c>
      <c r="M2482" s="2">
        <f t="shared" ref="M2482:M2545" si="389">AVERAGE(E2435:E2482)</f>
        <v>3567.0141666666664</v>
      </c>
      <c r="N2482" s="2">
        <f t="shared" si="384"/>
        <v>3677.1763888888891</v>
      </c>
      <c r="O2482" s="4" t="str">
        <f t="shared" si="385"/>
        <v>买</v>
      </c>
      <c r="P2482" s="4" t="str">
        <f t="shared" si="381"/>
        <v/>
      </c>
      <c r="Q2482" s="3">
        <f>IF(O2481="买",E2482/E2481-1,0)-IF(P2482=1,计算结果!B$17,0)</f>
        <v>2.4337568933181508E-3</v>
      </c>
      <c r="R2482" s="2">
        <f t="shared" si="382"/>
        <v>8.6465322200950574</v>
      </c>
      <c r="S2482" s="3">
        <f>1-R2482/MAX(R$2:R2482)</f>
        <v>5.8015882005011399E-3</v>
      </c>
    </row>
    <row r="2483" spans="1:19" x14ac:dyDescent="0.15">
      <c r="A2483" s="1">
        <v>42090</v>
      </c>
      <c r="B2483">
        <v>3957.54</v>
      </c>
      <c r="C2483">
        <v>3993.03</v>
      </c>
      <c r="D2483">
        <v>3932.87</v>
      </c>
      <c r="E2483" s="2">
        <v>3971.7</v>
      </c>
      <c r="F2483" s="16">
        <v>393132343296</v>
      </c>
      <c r="G2483" s="3">
        <f t="shared" si="380"/>
        <v>5.4936708860759964E-3</v>
      </c>
      <c r="H2483" s="3">
        <f>1-E2483/MAX(E$2:E2483)</f>
        <v>0.32421901585789148</v>
      </c>
      <c r="I2483" s="2">
        <f t="shared" si="383"/>
        <v>3954.0366666666669</v>
      </c>
      <c r="J2483" s="2">
        <f t="shared" si="386"/>
        <v>3949.9650000000001</v>
      </c>
      <c r="K2483" s="2">
        <f t="shared" si="387"/>
        <v>3838.2400000000002</v>
      </c>
      <c r="L2483" s="2">
        <f t="shared" si="388"/>
        <v>3683.2050000000004</v>
      </c>
      <c r="M2483" s="2">
        <f t="shared" si="389"/>
        <v>3576.5487499999995</v>
      </c>
      <c r="N2483" s="2">
        <f t="shared" si="384"/>
        <v>3699.3312499999997</v>
      </c>
      <c r="O2483" s="4" t="str">
        <f t="shared" si="385"/>
        <v>买</v>
      </c>
      <c r="P2483" s="4" t="str">
        <f t="shared" si="381"/>
        <v/>
      </c>
      <c r="Q2483" s="3">
        <f>IF(O2482="买",E2483/E2482-1,0)-IF(P2483=1,计算结果!B$17,0)</f>
        <v>5.4936708860759964E-3</v>
      </c>
      <c r="R2483" s="2">
        <f t="shared" si="382"/>
        <v>8.6940334224181122</v>
      </c>
      <c r="S2483" s="3">
        <f>1-R2483/MAX(R$2:R2483)</f>
        <v>3.3978933061518113E-4</v>
      </c>
    </row>
    <row r="2484" spans="1:19" x14ac:dyDescent="0.15">
      <c r="A2484" s="1">
        <v>42093</v>
      </c>
      <c r="B2484">
        <v>3999.02</v>
      </c>
      <c r="C2484">
        <v>4101.6499999999996</v>
      </c>
      <c r="D2484">
        <v>3999.02</v>
      </c>
      <c r="E2484" s="2">
        <v>4088.18</v>
      </c>
      <c r="F2484" s="16">
        <v>546211069952</v>
      </c>
      <c r="G2484" s="3">
        <f t="shared" si="380"/>
        <v>2.9327492005942091E-2</v>
      </c>
      <c r="H2484" s="3">
        <f>1-E2484/MAX(E$2:E2484)</f>
        <v>0.30440005444769613</v>
      </c>
      <c r="I2484" s="2">
        <f t="shared" si="383"/>
        <v>4003.2933333333331</v>
      </c>
      <c r="J2484" s="2">
        <f t="shared" si="386"/>
        <v>3982.5666666666671</v>
      </c>
      <c r="K2484" s="2">
        <f t="shared" si="387"/>
        <v>3879.518333333333</v>
      </c>
      <c r="L2484" s="2">
        <f t="shared" si="388"/>
        <v>3706.7824999999998</v>
      </c>
      <c r="M2484" s="2">
        <f t="shared" si="389"/>
        <v>3588.7520833333324</v>
      </c>
      <c r="N2484" s="2">
        <f t="shared" si="384"/>
        <v>3725.0176388888885</v>
      </c>
      <c r="O2484" s="4" t="str">
        <f t="shared" si="385"/>
        <v>买</v>
      </c>
      <c r="P2484" s="4" t="str">
        <f t="shared" si="381"/>
        <v/>
      </c>
      <c r="Q2484" s="3">
        <f>IF(O2483="买",E2484/E2483-1,0)-IF(P2484=1,计算结果!B$17,0)</f>
        <v>2.9327492005942091E-2</v>
      </c>
      <c r="R2484" s="2">
        <f t="shared" si="382"/>
        <v>8.9490076181134732</v>
      </c>
      <c r="S2484" s="3">
        <f>1-R2484/MAX(R$2:R2484)</f>
        <v>0</v>
      </c>
    </row>
    <row r="2485" spans="1:19" x14ac:dyDescent="0.15">
      <c r="A2485" s="1">
        <v>42094</v>
      </c>
      <c r="B2485">
        <v>4138.8900000000003</v>
      </c>
      <c r="C2485">
        <v>4166.0200000000004</v>
      </c>
      <c r="D2485">
        <v>4037.77</v>
      </c>
      <c r="E2485" s="2">
        <v>4051.2</v>
      </c>
      <c r="F2485" s="16">
        <v>598121709568</v>
      </c>
      <c r="G2485" s="3">
        <f t="shared" si="380"/>
        <v>-9.0455899691305186E-3</v>
      </c>
      <c r="H2485" s="3">
        <f>1-E2485/MAX(E$2:E2485)</f>
        <v>0.31069216633771179</v>
      </c>
      <c r="I2485" s="2">
        <f t="shared" si="383"/>
        <v>4037.0266666666662</v>
      </c>
      <c r="J2485" s="2">
        <f t="shared" si="386"/>
        <v>3995.7566666666667</v>
      </c>
      <c r="K2485" s="2">
        <f t="shared" si="387"/>
        <v>3915.6466666666661</v>
      </c>
      <c r="L2485" s="2">
        <f t="shared" si="388"/>
        <v>3730.6354166666665</v>
      </c>
      <c r="M2485" s="2">
        <f t="shared" si="389"/>
        <v>3598.0662499999994</v>
      </c>
      <c r="N2485" s="2">
        <f t="shared" si="384"/>
        <v>3748.1161111111105</v>
      </c>
      <c r="O2485" s="4" t="str">
        <f t="shared" si="385"/>
        <v>买</v>
      </c>
      <c r="P2485" s="4" t="str">
        <f t="shared" si="381"/>
        <v/>
      </c>
      <c r="Q2485" s="3">
        <f>IF(O2484="买",E2485/E2484-1,0)-IF(P2485=1,计算结果!B$17,0)</f>
        <v>-9.0455899691305186E-3</v>
      </c>
      <c r="R2485" s="2">
        <f t="shared" si="382"/>
        <v>8.8680585645693935</v>
      </c>
      <c r="S2485" s="3">
        <f>1-R2485/MAX(R$2:R2485)</f>
        <v>9.0455899691305186E-3</v>
      </c>
    </row>
    <row r="2486" spans="1:19" x14ac:dyDescent="0.15">
      <c r="A2486" s="1">
        <v>42095</v>
      </c>
      <c r="B2486">
        <v>4057.5</v>
      </c>
      <c r="C2486">
        <v>4139.5</v>
      </c>
      <c r="D2486">
        <v>4046.94</v>
      </c>
      <c r="E2486" s="2">
        <v>4123.8999999999996</v>
      </c>
      <c r="F2486" s="16">
        <v>466596888576</v>
      </c>
      <c r="G2486" s="3">
        <f t="shared" si="380"/>
        <v>1.7945300157977906E-2</v>
      </c>
      <c r="H2486" s="3">
        <f>1-E2486/MAX(E$2:E2486)</f>
        <v>0.29832233036139666</v>
      </c>
      <c r="I2486" s="2">
        <f t="shared" si="383"/>
        <v>4087.7599999999998</v>
      </c>
      <c r="J2486" s="2">
        <f t="shared" si="386"/>
        <v>4020.8983333333331</v>
      </c>
      <c r="K2486" s="2">
        <f t="shared" si="387"/>
        <v>3950.4991666666665</v>
      </c>
      <c r="L2486" s="2">
        <f t="shared" si="388"/>
        <v>3753.8691666666655</v>
      </c>
      <c r="M2486" s="2">
        <f t="shared" si="389"/>
        <v>3608.2485416666659</v>
      </c>
      <c r="N2486" s="2">
        <f t="shared" si="384"/>
        <v>3770.8722916666661</v>
      </c>
      <c r="O2486" s="4" t="str">
        <f t="shared" si="385"/>
        <v>买</v>
      </c>
      <c r="P2486" s="4" t="str">
        <f t="shared" si="381"/>
        <v/>
      </c>
      <c r="Q2486" s="3">
        <f>IF(O2485="买",E2486/E2485-1,0)-IF(P2486=1,计算结果!B$17,0)</f>
        <v>1.7945300157977906E-2</v>
      </c>
      <c r="R2486" s="2">
        <f t="shared" si="382"/>
        <v>9.0271985373291184</v>
      </c>
      <c r="S2486" s="3">
        <f>1-R2486/MAX(R$2:R2486)</f>
        <v>0</v>
      </c>
    </row>
    <row r="2487" spans="1:19" x14ac:dyDescent="0.15">
      <c r="A2487" s="1">
        <v>42096</v>
      </c>
      <c r="B2487">
        <v>4149.95</v>
      </c>
      <c r="C2487">
        <v>4156.84</v>
      </c>
      <c r="D2487">
        <v>4068.65</v>
      </c>
      <c r="E2487" s="2">
        <v>4124.78</v>
      </c>
      <c r="F2487" s="16">
        <v>476617834496</v>
      </c>
      <c r="G2487" s="3">
        <f t="shared" si="380"/>
        <v>2.1339023739663787E-4</v>
      </c>
      <c r="H2487" s="3">
        <f>1-E2487/MAX(E$2:E2487)</f>
        <v>0.29817259919689654</v>
      </c>
      <c r="I2487" s="2">
        <f t="shared" si="383"/>
        <v>4099.96</v>
      </c>
      <c r="J2487" s="2">
        <f t="shared" si="386"/>
        <v>4051.6266666666656</v>
      </c>
      <c r="K2487" s="2">
        <f t="shared" si="387"/>
        <v>3981.1374999999994</v>
      </c>
      <c r="L2487" s="2">
        <f t="shared" si="388"/>
        <v>3776.8666666666654</v>
      </c>
      <c r="M2487" s="2">
        <f t="shared" si="389"/>
        <v>3624.2822916666664</v>
      </c>
      <c r="N2487" s="2">
        <f t="shared" si="384"/>
        <v>3794.0954861111109</v>
      </c>
      <c r="O2487" s="4" t="str">
        <f t="shared" si="385"/>
        <v>买</v>
      </c>
      <c r="P2487" s="4" t="str">
        <f t="shared" si="381"/>
        <v/>
      </c>
      <c r="Q2487" s="3">
        <f>IF(O2486="买",E2487/E2486-1,0)-IF(P2487=1,计算结果!B$17,0)</f>
        <v>2.1339023739663787E-4</v>
      </c>
      <c r="R2487" s="2">
        <f t="shared" si="382"/>
        <v>9.0291248533680264</v>
      </c>
      <c r="S2487" s="3">
        <f>1-R2487/MAX(R$2:R2487)</f>
        <v>0</v>
      </c>
    </row>
    <row r="2488" spans="1:19" x14ac:dyDescent="0.15">
      <c r="A2488" s="1">
        <v>42097</v>
      </c>
      <c r="B2488">
        <v>4104.67</v>
      </c>
      <c r="C2488">
        <v>4170.5600000000004</v>
      </c>
      <c r="D2488">
        <v>4092.38</v>
      </c>
      <c r="E2488" s="2">
        <v>4170.54</v>
      </c>
      <c r="F2488" s="16">
        <v>466965594112</v>
      </c>
      <c r="G2488" s="3">
        <f t="shared" si="380"/>
        <v>1.1093925009333816E-2</v>
      </c>
      <c r="H2488" s="3">
        <f>1-E2488/MAX(E$2:E2488)</f>
        <v>0.29038657864289119</v>
      </c>
      <c r="I2488" s="2">
        <f t="shared" si="383"/>
        <v>4139.7400000000007</v>
      </c>
      <c r="J2488" s="2">
        <f t="shared" si="386"/>
        <v>4088.3833333333332</v>
      </c>
      <c r="K2488" s="2">
        <f t="shared" si="387"/>
        <v>4008.1774999999998</v>
      </c>
      <c r="L2488" s="2">
        <f t="shared" si="388"/>
        <v>3800.5862499999989</v>
      </c>
      <c r="M2488" s="2">
        <f t="shared" si="389"/>
        <v>3640.4139583333331</v>
      </c>
      <c r="N2488" s="2">
        <f t="shared" si="384"/>
        <v>3816.3925694444438</v>
      </c>
      <c r="O2488" s="4" t="str">
        <f t="shared" si="385"/>
        <v>买</v>
      </c>
      <c r="P2488" s="4" t="str">
        <f t="shared" si="381"/>
        <v/>
      </c>
      <c r="Q2488" s="3">
        <f>IF(O2487="买",E2488/E2487-1,0)-IF(P2488=1,计算结果!B$17,0)</f>
        <v>1.1093925009333816E-2</v>
      </c>
      <c r="R2488" s="2">
        <f t="shared" si="382"/>
        <v>9.1292932873912029</v>
      </c>
      <c r="S2488" s="3">
        <f>1-R2488/MAX(R$2:R2488)</f>
        <v>0</v>
      </c>
    </row>
    <row r="2489" spans="1:19" x14ac:dyDescent="0.15">
      <c r="A2489" s="1">
        <v>42101</v>
      </c>
      <c r="B2489">
        <v>4213.8900000000003</v>
      </c>
      <c r="C2489">
        <v>4260.47</v>
      </c>
      <c r="D2489">
        <v>4197.0200000000004</v>
      </c>
      <c r="E2489" s="2">
        <v>4260.04</v>
      </c>
      <c r="F2489" s="16">
        <v>564646313984</v>
      </c>
      <c r="G2489" s="3">
        <f t="shared" si="380"/>
        <v>2.146005073683499E-2</v>
      </c>
      <c r="H2489" s="3">
        <f>1-E2489/MAX(E$2:E2489)</f>
        <v>0.27515823861702848</v>
      </c>
      <c r="I2489" s="2">
        <f t="shared" si="383"/>
        <v>4185.12</v>
      </c>
      <c r="J2489" s="2">
        <f t="shared" si="386"/>
        <v>4136.4399999999996</v>
      </c>
      <c r="K2489" s="2">
        <f t="shared" si="387"/>
        <v>4043.2024999999999</v>
      </c>
      <c r="L2489" s="2">
        <f t="shared" si="388"/>
        <v>3831.9254166666651</v>
      </c>
      <c r="M2489" s="2">
        <f t="shared" si="389"/>
        <v>3655.2297916666671</v>
      </c>
      <c r="N2489" s="2">
        <f t="shared" si="384"/>
        <v>3843.4525694444437</v>
      </c>
      <c r="O2489" s="4" t="str">
        <f t="shared" si="385"/>
        <v>买</v>
      </c>
      <c r="P2489" s="4" t="str">
        <f t="shared" si="381"/>
        <v/>
      </c>
      <c r="Q2489" s="3">
        <f>IF(O2488="买",E2489/E2488-1,0)-IF(P2489=1,计算结果!B$17,0)</f>
        <v>2.146005073683499E-2</v>
      </c>
      <c r="R2489" s="2">
        <f t="shared" si="382"/>
        <v>9.3252083845300646</v>
      </c>
      <c r="S2489" s="3">
        <f>1-R2489/MAX(R$2:R2489)</f>
        <v>0</v>
      </c>
    </row>
    <row r="2490" spans="1:19" x14ac:dyDescent="0.15">
      <c r="A2490" s="1">
        <v>42102</v>
      </c>
      <c r="B2490">
        <v>4277.45</v>
      </c>
      <c r="C2490">
        <v>4304.78</v>
      </c>
      <c r="D2490">
        <v>4204.83</v>
      </c>
      <c r="E2490" s="2">
        <v>4295.8</v>
      </c>
      <c r="F2490" s="16">
        <v>658308071424</v>
      </c>
      <c r="G2490" s="3">
        <f t="shared" si="380"/>
        <v>8.3942873775832982E-3</v>
      </c>
      <c r="H2490" s="3">
        <f>1-E2490/MAX(E$2:E2490)</f>
        <v>0.26907370856870616</v>
      </c>
      <c r="I2490" s="2">
        <f t="shared" si="383"/>
        <v>4242.126666666667</v>
      </c>
      <c r="J2490" s="2">
        <f t="shared" si="386"/>
        <v>4171.0433333333331</v>
      </c>
      <c r="K2490" s="2">
        <f t="shared" si="387"/>
        <v>4076.8050000000003</v>
      </c>
      <c r="L2490" s="2">
        <f t="shared" si="388"/>
        <v>3863.7995833333321</v>
      </c>
      <c r="M2490" s="2">
        <f t="shared" si="389"/>
        <v>3670.4004166666668</v>
      </c>
      <c r="N2490" s="2">
        <f t="shared" si="384"/>
        <v>3870.3349999999996</v>
      </c>
      <c r="O2490" s="4" t="str">
        <f t="shared" si="385"/>
        <v>买</v>
      </c>
      <c r="P2490" s="4" t="str">
        <f t="shared" si="381"/>
        <v/>
      </c>
      <c r="Q2490" s="3">
        <f>IF(O2489="买",E2490/E2489-1,0)-IF(P2490=1,计算结果!B$17,0)</f>
        <v>8.3942873775832982E-3</v>
      </c>
      <c r="R2490" s="2">
        <f t="shared" si="382"/>
        <v>9.403486863565659</v>
      </c>
      <c r="S2490" s="3">
        <f>1-R2490/MAX(R$2:R2490)</f>
        <v>0</v>
      </c>
    </row>
    <row r="2491" spans="1:19" x14ac:dyDescent="0.15">
      <c r="A2491" s="1">
        <v>42103</v>
      </c>
      <c r="B2491">
        <v>4316.96</v>
      </c>
      <c r="C2491">
        <v>4332.17</v>
      </c>
      <c r="D2491">
        <v>4212.6099999999997</v>
      </c>
      <c r="E2491" s="2">
        <v>4262.1400000000003</v>
      </c>
      <c r="F2491" s="16">
        <v>650419175424</v>
      </c>
      <c r="G2491" s="3">
        <f t="shared" si="380"/>
        <v>-7.8355603147259867E-3</v>
      </c>
      <c r="H2491" s="3">
        <f>1-E2491/MAX(E$2:E2491)</f>
        <v>0.27480092561083502</v>
      </c>
      <c r="I2491" s="2">
        <f t="shared" si="383"/>
        <v>4272.66</v>
      </c>
      <c r="J2491" s="2">
        <f t="shared" si="386"/>
        <v>4206.2</v>
      </c>
      <c r="K2491" s="2">
        <f t="shared" si="387"/>
        <v>4100.9783333333335</v>
      </c>
      <c r="L2491" s="2">
        <f t="shared" si="388"/>
        <v>3895.7079166666663</v>
      </c>
      <c r="M2491" s="2">
        <f t="shared" si="389"/>
        <v>3684.7839583333339</v>
      </c>
      <c r="N2491" s="2">
        <f t="shared" si="384"/>
        <v>3893.823402777778</v>
      </c>
      <c r="O2491" s="4" t="str">
        <f t="shared" si="385"/>
        <v>买</v>
      </c>
      <c r="P2491" s="4" t="str">
        <f t="shared" si="381"/>
        <v/>
      </c>
      <c r="Q2491" s="3">
        <f>IF(O2490="买",E2491/E2490-1,0)-IF(P2491=1,计算结果!B$17,0)</f>
        <v>-7.8355603147259867E-3</v>
      </c>
      <c r="R2491" s="2">
        <f t="shared" si="382"/>
        <v>9.3298052750774563</v>
      </c>
      <c r="S2491" s="3">
        <f>1-R2491/MAX(R$2:R2491)</f>
        <v>7.8355603147259867E-3</v>
      </c>
    </row>
    <row r="2492" spans="1:19" x14ac:dyDescent="0.15">
      <c r="A2492" s="1">
        <v>42104</v>
      </c>
      <c r="B2492">
        <v>4249.38</v>
      </c>
      <c r="C2492">
        <v>4351.6899999999996</v>
      </c>
      <c r="D2492">
        <v>4231.2</v>
      </c>
      <c r="E2492" s="2">
        <v>4344.42</v>
      </c>
      <c r="F2492" s="16">
        <v>509354278912</v>
      </c>
      <c r="G2492" s="3">
        <f t="shared" si="380"/>
        <v>1.9304856245923263E-2</v>
      </c>
      <c r="H2492" s="3">
        <f>1-E2492/MAX(E$2:E2492)</f>
        <v>0.26080106173007556</v>
      </c>
      <c r="I2492" s="2">
        <f t="shared" si="383"/>
        <v>4300.7866666666669</v>
      </c>
      <c r="J2492" s="2">
        <f t="shared" si="386"/>
        <v>4242.9533333333338</v>
      </c>
      <c r="K2492" s="2">
        <f t="shared" si="387"/>
        <v>4131.9258333333337</v>
      </c>
      <c r="L2492" s="2">
        <f t="shared" si="388"/>
        <v>3931.7870833333327</v>
      </c>
      <c r="M2492" s="2">
        <f t="shared" si="389"/>
        <v>3700.1264583333345</v>
      </c>
      <c r="N2492" s="2">
        <f t="shared" si="384"/>
        <v>3921.2797916666673</v>
      </c>
      <c r="O2492" s="4" t="str">
        <f t="shared" si="385"/>
        <v>买</v>
      </c>
      <c r="P2492" s="4" t="str">
        <f t="shared" si="381"/>
        <v/>
      </c>
      <c r="Q2492" s="3">
        <f>IF(O2491="买",E2492/E2491-1,0)-IF(P2492=1,计算结果!B$17,0)</f>
        <v>1.9304856245923263E-2</v>
      </c>
      <c r="R2492" s="2">
        <f t="shared" si="382"/>
        <v>9.509915824715284</v>
      </c>
      <c r="S2492" s="3">
        <f>1-R2492/MAX(R$2:R2492)</f>
        <v>0</v>
      </c>
    </row>
    <row r="2493" spans="1:19" x14ac:dyDescent="0.15">
      <c r="A2493" s="1">
        <v>42107</v>
      </c>
      <c r="B2493">
        <v>4394.05</v>
      </c>
      <c r="C2493">
        <v>4432.0200000000004</v>
      </c>
      <c r="D2493">
        <v>4361.59</v>
      </c>
      <c r="E2493" s="2">
        <v>4421.07</v>
      </c>
      <c r="F2493" s="16">
        <v>598518136832</v>
      </c>
      <c r="G2493" s="3">
        <f t="shared" si="380"/>
        <v>1.7643321778280985E-2</v>
      </c>
      <c r="H2493" s="3">
        <f>1-E2493/MAX(E$2:E2493)</f>
        <v>0.24775913700401553</v>
      </c>
      <c r="I2493" s="2">
        <f t="shared" si="383"/>
        <v>4342.543333333334</v>
      </c>
      <c r="J2493" s="2">
        <f t="shared" si="386"/>
        <v>4292.335</v>
      </c>
      <c r="K2493" s="2">
        <f t="shared" si="387"/>
        <v>4171.9808333333331</v>
      </c>
      <c r="L2493" s="2">
        <f t="shared" si="388"/>
        <v>3968.592083333333</v>
      </c>
      <c r="M2493" s="2">
        <f t="shared" si="389"/>
        <v>3717.7543750000018</v>
      </c>
      <c r="N2493" s="2">
        <f t="shared" si="384"/>
        <v>3952.7757638888893</v>
      </c>
      <c r="O2493" s="4" t="str">
        <f t="shared" si="385"/>
        <v>买</v>
      </c>
      <c r="P2493" s="4" t="str">
        <f t="shared" si="381"/>
        <v/>
      </c>
      <c r="Q2493" s="3">
        <f>IF(O2492="买",E2493/E2492-1,0)-IF(P2493=1,计算结果!B$17,0)</f>
        <v>1.7643321778280985E-2</v>
      </c>
      <c r="R2493" s="2">
        <f t="shared" si="382"/>
        <v>9.6777023296951015</v>
      </c>
      <c r="S2493" s="3">
        <f>1-R2493/MAX(R$2:R2493)</f>
        <v>0</v>
      </c>
    </row>
    <row r="2494" spans="1:19" x14ac:dyDescent="0.15">
      <c r="A2494" s="1">
        <v>42108</v>
      </c>
      <c r="B2494">
        <v>4432.13</v>
      </c>
      <c r="C2494">
        <v>4474.3500000000004</v>
      </c>
      <c r="D2494">
        <v>4385.91</v>
      </c>
      <c r="E2494" s="2">
        <v>4438.18</v>
      </c>
      <c r="F2494" s="16">
        <v>602127466496</v>
      </c>
      <c r="G2494" s="3">
        <f t="shared" si="380"/>
        <v>3.8701038436397273E-3</v>
      </c>
      <c r="H2494" s="3">
        <f>1-E2494/MAX(E$2:E2494)</f>
        <v>0.24484788674879188</v>
      </c>
      <c r="I2494" s="2">
        <f t="shared" si="383"/>
        <v>4401.2233333333334</v>
      </c>
      <c r="J2494" s="2">
        <f t="shared" si="386"/>
        <v>4336.9416666666666</v>
      </c>
      <c r="K2494" s="2">
        <f t="shared" si="387"/>
        <v>4212.6624999999995</v>
      </c>
      <c r="L2494" s="2">
        <f t="shared" si="388"/>
        <v>4006.8241666666654</v>
      </c>
      <c r="M2494" s="2">
        <f t="shared" si="389"/>
        <v>3736.772291666668</v>
      </c>
      <c r="N2494" s="2">
        <f t="shared" si="384"/>
        <v>3985.4196527777772</v>
      </c>
      <c r="O2494" s="4" t="str">
        <f t="shared" si="385"/>
        <v>买</v>
      </c>
      <c r="P2494" s="4" t="str">
        <f t="shared" si="381"/>
        <v/>
      </c>
      <c r="Q2494" s="3">
        <f>IF(O2493="买",E2494/E2493-1,0)-IF(P2494=1,计算结果!B$17,0)</f>
        <v>3.8701038436397273E-3</v>
      </c>
      <c r="R2494" s="2">
        <f t="shared" si="382"/>
        <v>9.7151560426788564</v>
      </c>
      <c r="S2494" s="3">
        <f>1-R2494/MAX(R$2:R2494)</f>
        <v>0</v>
      </c>
    </row>
    <row r="2495" spans="1:19" x14ac:dyDescent="0.15">
      <c r="A2495" s="1">
        <v>42109</v>
      </c>
      <c r="B2495">
        <v>4439.3100000000004</v>
      </c>
      <c r="C2495">
        <v>4476</v>
      </c>
      <c r="D2495">
        <v>4379.6099999999997</v>
      </c>
      <c r="E2495" s="2">
        <v>4380.51</v>
      </c>
      <c r="F2495" s="16">
        <v>596822851584</v>
      </c>
      <c r="G2495" s="3">
        <f t="shared" si="380"/>
        <v>-1.2994065134807498E-2</v>
      </c>
      <c r="H2495" s="3">
        <f>1-E2495/MAX(E$2:E2495)</f>
        <v>0.25466038249506562</v>
      </c>
      <c r="I2495" s="2">
        <f t="shared" si="383"/>
        <v>4413.2533333333331</v>
      </c>
      <c r="J2495" s="2">
        <f t="shared" si="386"/>
        <v>4357.0200000000004</v>
      </c>
      <c r="K2495" s="2">
        <f t="shared" si="387"/>
        <v>4246.7300000000005</v>
      </c>
      <c r="L2495" s="2">
        <f t="shared" si="388"/>
        <v>4042.4849999999988</v>
      </c>
      <c r="M2495" s="2">
        <f t="shared" si="389"/>
        <v>3755.495416666668</v>
      </c>
      <c r="N2495" s="2">
        <f t="shared" si="384"/>
        <v>4014.9034722222227</v>
      </c>
      <c r="O2495" s="4" t="str">
        <f t="shared" si="385"/>
        <v>买</v>
      </c>
      <c r="P2495" s="4" t="str">
        <f t="shared" si="381"/>
        <v/>
      </c>
      <c r="Q2495" s="3">
        <f>IF(O2494="买",E2495/E2494-1,0)-IF(P2495=1,计算结果!B$17,0)</f>
        <v>-1.2994065134807498E-2</v>
      </c>
      <c r="R2495" s="2">
        <f t="shared" si="382"/>
        <v>9.5889166722654693</v>
      </c>
      <c r="S2495" s="3">
        <f>1-R2495/MAX(R$2:R2495)</f>
        <v>1.2994065134807387E-2</v>
      </c>
    </row>
    <row r="2496" spans="1:19" x14ac:dyDescent="0.15">
      <c r="A2496" s="1">
        <v>42110</v>
      </c>
      <c r="B2496">
        <v>4355.49</v>
      </c>
      <c r="C2496">
        <v>4513.76</v>
      </c>
      <c r="D2496">
        <v>4335.63</v>
      </c>
      <c r="E2496" s="2">
        <v>4513.55</v>
      </c>
      <c r="F2496" s="16">
        <v>564722860032</v>
      </c>
      <c r="G2496" s="3">
        <f t="shared" si="380"/>
        <v>3.0370892886901313E-2</v>
      </c>
      <c r="H2496" s="3">
        <f>1-E2496/MAX(E$2:E2496)</f>
        <v>0.23202375280745924</v>
      </c>
      <c r="I2496" s="2">
        <f t="shared" si="383"/>
        <v>4444.0800000000008</v>
      </c>
      <c r="J2496" s="2">
        <f t="shared" si="386"/>
        <v>4393.3116666666665</v>
      </c>
      <c r="K2496" s="2">
        <f t="shared" si="387"/>
        <v>4282.1775000000007</v>
      </c>
      <c r="L2496" s="2">
        <f t="shared" si="388"/>
        <v>4080.8479166666657</v>
      </c>
      <c r="M2496" s="2">
        <f t="shared" si="389"/>
        <v>3777.9779166666672</v>
      </c>
      <c r="N2496" s="2">
        <f t="shared" si="384"/>
        <v>4047.0011111111112</v>
      </c>
      <c r="O2496" s="4" t="str">
        <f t="shared" si="385"/>
        <v>买</v>
      </c>
      <c r="P2496" s="4" t="str">
        <f t="shared" si="381"/>
        <v/>
      </c>
      <c r="Q2496" s="3">
        <f>IF(O2495="买",E2496/E2495-1,0)-IF(P2496=1,计算结果!B$17,0)</f>
        <v>3.0370892886901313E-2</v>
      </c>
      <c r="R2496" s="2">
        <f t="shared" si="382"/>
        <v>9.8801406334202664</v>
      </c>
      <c r="S2496" s="3">
        <f>1-R2496/MAX(R$2:R2496)</f>
        <v>0</v>
      </c>
    </row>
    <row r="2497" spans="1:19" x14ac:dyDescent="0.15">
      <c r="A2497" s="1">
        <v>42111</v>
      </c>
      <c r="B2497">
        <v>4578.68</v>
      </c>
      <c r="C2497">
        <v>4630.2700000000004</v>
      </c>
      <c r="D2497">
        <v>4553.8999999999996</v>
      </c>
      <c r="E2497" s="2">
        <v>4596.1400000000003</v>
      </c>
      <c r="F2497" s="16">
        <v>733953589248</v>
      </c>
      <c r="G2497" s="3">
        <f t="shared" si="380"/>
        <v>1.82982353136667E-2</v>
      </c>
      <c r="H2497" s="3">
        <f>1-E2497/MAX(E$2:E2497)</f>
        <v>0.21797114272102358</v>
      </c>
      <c r="I2497" s="2">
        <f t="shared" si="383"/>
        <v>4496.7333333333336</v>
      </c>
      <c r="J2497" s="2">
        <f t="shared" si="386"/>
        <v>4448.9783333333335</v>
      </c>
      <c r="K2497" s="2">
        <f t="shared" si="387"/>
        <v>4327.5891666666676</v>
      </c>
      <c r="L2497" s="2">
        <f t="shared" si="388"/>
        <v>4121.6179166666652</v>
      </c>
      <c r="M2497" s="2">
        <f t="shared" si="389"/>
        <v>3803.8566666666679</v>
      </c>
      <c r="N2497" s="2">
        <f t="shared" si="384"/>
        <v>4084.3545833333337</v>
      </c>
      <c r="O2497" s="4" t="str">
        <f t="shared" si="385"/>
        <v>买</v>
      </c>
      <c r="P2497" s="4" t="str">
        <f t="shared" si="381"/>
        <v/>
      </c>
      <c r="Q2497" s="3">
        <f>IF(O2496="买",E2497/E2496-1,0)-IF(P2497=1,计算结果!B$17,0)</f>
        <v>1.82982353136667E-2</v>
      </c>
      <c r="R2497" s="2">
        <f t="shared" si="382"/>
        <v>10.06092977166271</v>
      </c>
      <c r="S2497" s="3">
        <f>1-R2497/MAX(R$2:R2497)</f>
        <v>0</v>
      </c>
    </row>
    <row r="2498" spans="1:19" x14ac:dyDescent="0.15">
      <c r="A2498" s="1">
        <v>42114</v>
      </c>
      <c r="B2498">
        <v>4615.03</v>
      </c>
      <c r="C2498">
        <v>4671.17</v>
      </c>
      <c r="D2498">
        <v>4492.6000000000004</v>
      </c>
      <c r="E2498" s="2">
        <v>4521.92</v>
      </c>
      <c r="F2498" s="16">
        <v>939264901120</v>
      </c>
      <c r="G2498" s="3">
        <f t="shared" si="380"/>
        <v>-1.6148333166526752E-2</v>
      </c>
      <c r="H2498" s="3">
        <f>1-E2498/MAX(E$2:E2498)</f>
        <v>0.23059960525420264</v>
      </c>
      <c r="I2498" s="2">
        <f t="shared" si="383"/>
        <v>4543.87</v>
      </c>
      <c r="J2498" s="2">
        <f t="shared" si="386"/>
        <v>4478.5616666666674</v>
      </c>
      <c r="K2498" s="2">
        <f t="shared" si="387"/>
        <v>4360.7575000000006</v>
      </c>
      <c r="L2498" s="2">
        <f t="shared" si="388"/>
        <v>4155.6283333333331</v>
      </c>
      <c r="M2498" s="2">
        <f t="shared" si="389"/>
        <v>3826.4497916666678</v>
      </c>
      <c r="N2498" s="2">
        <f t="shared" si="384"/>
        <v>4114.2785416666675</v>
      </c>
      <c r="O2498" s="4" t="str">
        <f t="shared" si="385"/>
        <v>买</v>
      </c>
      <c r="P2498" s="4" t="str">
        <f t="shared" si="381"/>
        <v/>
      </c>
      <c r="Q2498" s="3">
        <f>IF(O2497="买",E2498/E2497-1,0)-IF(P2498=1,计算结果!B$17,0)</f>
        <v>-1.6148333166526752E-2</v>
      </c>
      <c r="R2498" s="2">
        <f t="shared" si="382"/>
        <v>9.8984625257448737</v>
      </c>
      <c r="S2498" s="3">
        <f>1-R2498/MAX(R$2:R2498)</f>
        <v>1.6148333166526641E-2</v>
      </c>
    </row>
    <row r="2499" spans="1:19" x14ac:dyDescent="0.15">
      <c r="A2499" s="1">
        <v>42115</v>
      </c>
      <c r="B2499">
        <v>4520.46</v>
      </c>
      <c r="C2499">
        <v>4620.0600000000004</v>
      </c>
      <c r="D2499">
        <v>4504.5600000000004</v>
      </c>
      <c r="E2499" s="2">
        <v>4619.16</v>
      </c>
      <c r="F2499" s="16">
        <v>685365002240</v>
      </c>
      <c r="G2499" s="3">
        <f t="shared" ref="G2499:G2562" si="390">E2499/E2498-1</f>
        <v>2.1504139834406466E-2</v>
      </c>
      <c r="H2499" s="3">
        <f>1-E2499/MAX(E$2:E2499)</f>
        <v>0.21405431157694144</v>
      </c>
      <c r="I2499" s="2">
        <f t="shared" si="383"/>
        <v>4579.0733333333337</v>
      </c>
      <c r="J2499" s="2">
        <f t="shared" si="386"/>
        <v>4511.5766666666668</v>
      </c>
      <c r="K2499" s="2">
        <f t="shared" si="387"/>
        <v>4401.9558333333334</v>
      </c>
      <c r="L2499" s="2">
        <f t="shared" si="388"/>
        <v>4191.5466666666662</v>
      </c>
      <c r="M2499" s="2">
        <f t="shared" si="389"/>
        <v>3851.8120833333342</v>
      </c>
      <c r="N2499" s="2">
        <f t="shared" si="384"/>
        <v>4148.438194444444</v>
      </c>
      <c r="O2499" s="4" t="str">
        <f t="shared" si="385"/>
        <v>买</v>
      </c>
      <c r="P2499" s="4" t="str">
        <f t="shared" si="381"/>
        <v/>
      </c>
      <c r="Q2499" s="3">
        <f>IF(O2498="买",E2499/E2498-1,0)-IF(P2499=1,计算结果!B$17,0)</f>
        <v>2.1504139834406466E-2</v>
      </c>
      <c r="R2499" s="2">
        <f t="shared" si="382"/>
        <v>10.111320448044124</v>
      </c>
      <c r="S2499" s="3">
        <f>1-R2499/MAX(R$2:R2499)</f>
        <v>0</v>
      </c>
    </row>
    <row r="2500" spans="1:19" x14ac:dyDescent="0.15">
      <c r="A2500" s="1">
        <v>42116</v>
      </c>
      <c r="B2500">
        <v>4637.05</v>
      </c>
      <c r="C2500">
        <v>4740.93</v>
      </c>
      <c r="D2500">
        <v>4632.59</v>
      </c>
      <c r="E2500" s="2">
        <v>4739.8100000000004</v>
      </c>
      <c r="F2500" s="16">
        <v>769924792320</v>
      </c>
      <c r="G2500" s="3">
        <f t="shared" si="390"/>
        <v>2.6119467608829439E-2</v>
      </c>
      <c r="H2500" s="3">
        <f>1-E2500/MAX(E$2:E2500)</f>
        <v>0.1935258286258762</v>
      </c>
      <c r="I2500" s="2">
        <f t="shared" si="383"/>
        <v>4626.9633333333331</v>
      </c>
      <c r="J2500" s="2">
        <f t="shared" si="386"/>
        <v>4561.8483333333343</v>
      </c>
      <c r="K2500" s="2">
        <f t="shared" si="387"/>
        <v>4449.3950000000004</v>
      </c>
      <c r="L2500" s="2">
        <f t="shared" si="388"/>
        <v>4228.7862500000001</v>
      </c>
      <c r="M2500" s="2">
        <f t="shared" si="389"/>
        <v>3880.4133333333339</v>
      </c>
      <c r="N2500" s="2">
        <f t="shared" si="384"/>
        <v>4186.1981944444451</v>
      </c>
      <c r="O2500" s="4" t="str">
        <f t="shared" si="385"/>
        <v>买</v>
      </c>
      <c r="P2500" s="4" t="str">
        <f t="shared" ref="P2500:P2563" si="391">IF(O2499&lt;&gt;O2500,1,"")</f>
        <v/>
      </c>
      <c r="Q2500" s="3">
        <f>IF(O2499="买",E2500/E2499-1,0)-IF(P2500=1,计算结果!B$17,0)</f>
        <v>2.6119467608829439E-2</v>
      </c>
      <c r="R2500" s="2">
        <f t="shared" ref="R2500:R2563" si="392">IFERROR(R2499*(1+Q2500),R2499)</f>
        <v>10.375422754969307</v>
      </c>
      <c r="S2500" s="3">
        <f>1-R2500/MAX(R$2:R2500)</f>
        <v>0</v>
      </c>
    </row>
    <row r="2501" spans="1:19" x14ac:dyDescent="0.15">
      <c r="A2501" s="1">
        <v>42117</v>
      </c>
      <c r="B2501">
        <v>4764.4799999999996</v>
      </c>
      <c r="C2501">
        <v>4782.04</v>
      </c>
      <c r="D2501">
        <v>4693.97</v>
      </c>
      <c r="E2501" s="2">
        <v>4740.8900000000003</v>
      </c>
      <c r="F2501" s="16">
        <v>752258252800</v>
      </c>
      <c r="G2501" s="3">
        <f t="shared" si="390"/>
        <v>2.2785723478357944E-4</v>
      </c>
      <c r="H2501" s="3">
        <f>1-E2501/MAX(E$2:E2501)</f>
        <v>0.19334206765126238</v>
      </c>
      <c r="I2501" s="2">
        <f t="shared" ref="I2501:I2564" si="393">AVERAGE(E2499:E2501)</f>
        <v>4699.9533333333338</v>
      </c>
      <c r="J2501" s="2">
        <f t="shared" si="386"/>
        <v>4621.9116666666669</v>
      </c>
      <c r="K2501" s="2">
        <f t="shared" si="387"/>
        <v>4489.4658333333327</v>
      </c>
      <c r="L2501" s="2">
        <f t="shared" si="388"/>
        <v>4266.3341666666665</v>
      </c>
      <c r="M2501" s="2">
        <f t="shared" si="389"/>
        <v>3910.1731250000007</v>
      </c>
      <c r="N2501" s="2">
        <f t="shared" ref="N2501:N2564" si="394">IFERROR(AVERAGE(K2501:M2501),"")</f>
        <v>4221.9910416666671</v>
      </c>
      <c r="O2501" s="4" t="str">
        <f t="shared" ref="O2501:O2564" si="395">IF(E2501&gt;N2501,"买","卖")</f>
        <v>买</v>
      </c>
      <c r="P2501" s="4" t="str">
        <f t="shared" si="391"/>
        <v/>
      </c>
      <c r="Q2501" s="3">
        <f>IF(O2500="买",E2501/E2500-1,0)-IF(P2501=1,计算结果!B$17,0)</f>
        <v>2.2785723478357944E-4</v>
      </c>
      <c r="R2501" s="2">
        <f t="shared" si="392"/>
        <v>10.377786870107965</v>
      </c>
      <c r="S2501" s="3">
        <f>1-R2501/MAX(R$2:R2501)</f>
        <v>0</v>
      </c>
    </row>
    <row r="2502" spans="1:19" x14ac:dyDescent="0.15">
      <c r="A2502" s="1">
        <v>42118</v>
      </c>
      <c r="B2502">
        <v>4682.63</v>
      </c>
      <c r="C2502">
        <v>4730.43</v>
      </c>
      <c r="D2502">
        <v>4618.32</v>
      </c>
      <c r="E2502" s="2">
        <v>4702.6400000000003</v>
      </c>
      <c r="F2502" s="16">
        <v>721273094144</v>
      </c>
      <c r="G2502" s="3">
        <f t="shared" si="390"/>
        <v>-8.0681053557454252E-3</v>
      </c>
      <c r="H2502" s="3">
        <f>1-E2502/MAX(E$2:E2502)</f>
        <v>0.19985026883549983</v>
      </c>
      <c r="I2502" s="2">
        <f t="shared" si="393"/>
        <v>4727.78</v>
      </c>
      <c r="J2502" s="2">
        <f t="shared" si="386"/>
        <v>4653.4266666666672</v>
      </c>
      <c r="K2502" s="2">
        <f t="shared" si="387"/>
        <v>4523.3691666666664</v>
      </c>
      <c r="L2502" s="2">
        <f t="shared" si="388"/>
        <v>4300.0870833333329</v>
      </c>
      <c r="M2502" s="2">
        <f t="shared" si="389"/>
        <v>3938.438125000001</v>
      </c>
      <c r="N2502" s="2">
        <f t="shared" si="394"/>
        <v>4253.9647916666663</v>
      </c>
      <c r="O2502" s="4" t="str">
        <f t="shared" si="395"/>
        <v>买</v>
      </c>
      <c r="P2502" s="4" t="str">
        <f t="shared" si="391"/>
        <v/>
      </c>
      <c r="Q2502" s="3">
        <f>IF(O2501="买",E2502/E2501-1,0)-IF(P2502=1,计算结果!B$17,0)</f>
        <v>-8.0681053557454252E-3</v>
      </c>
      <c r="R2502" s="2">
        <f t="shared" si="392"/>
        <v>10.294057792280462</v>
      </c>
      <c r="S2502" s="3">
        <f>1-R2502/MAX(R$2:R2502)</f>
        <v>8.0681053557454252E-3</v>
      </c>
    </row>
    <row r="2503" spans="1:19" x14ac:dyDescent="0.15">
      <c r="A2503" s="1">
        <v>42121</v>
      </c>
      <c r="B2503">
        <v>4753.87</v>
      </c>
      <c r="C2503">
        <v>4810.4799999999996</v>
      </c>
      <c r="D2503">
        <v>4735.3100000000004</v>
      </c>
      <c r="E2503" s="2">
        <v>4807.59</v>
      </c>
      <c r="F2503" s="16">
        <v>765910384640</v>
      </c>
      <c r="G2503" s="3">
        <f t="shared" si="390"/>
        <v>2.2317251586343012E-2</v>
      </c>
      <c r="H2503" s="3">
        <f>1-E2503/MAX(E$2:E2503)</f>
        <v>0.18199312597835704</v>
      </c>
      <c r="I2503" s="2">
        <f t="shared" si="393"/>
        <v>4750.3733333333339</v>
      </c>
      <c r="J2503" s="2">
        <f t="shared" si="386"/>
        <v>4688.6683333333331</v>
      </c>
      <c r="K2503" s="2">
        <f t="shared" si="387"/>
        <v>4568.8233333333328</v>
      </c>
      <c r="L2503" s="2">
        <f t="shared" si="388"/>
        <v>4334.9008333333331</v>
      </c>
      <c r="M2503" s="2">
        <f t="shared" si="389"/>
        <v>3967.6183333333342</v>
      </c>
      <c r="N2503" s="2">
        <f t="shared" si="394"/>
        <v>4290.4475000000002</v>
      </c>
      <c r="O2503" s="4" t="str">
        <f t="shared" si="395"/>
        <v>买</v>
      </c>
      <c r="P2503" s="4" t="str">
        <f t="shared" si="391"/>
        <v/>
      </c>
      <c r="Q2503" s="3">
        <f>IF(O2502="买",E2503/E2502-1,0)-IF(P2503=1,计算结果!B$17,0)</f>
        <v>2.2317251586343012E-2</v>
      </c>
      <c r="R2503" s="2">
        <f t="shared" si="392"/>
        <v>10.523792869875139</v>
      </c>
      <c r="S2503" s="3">
        <f>1-R2503/MAX(R$2:R2503)</f>
        <v>0</v>
      </c>
    </row>
    <row r="2504" spans="1:19" x14ac:dyDescent="0.15">
      <c r="A2504" s="1">
        <v>42122</v>
      </c>
      <c r="B2504">
        <v>4811.32</v>
      </c>
      <c r="C2504">
        <v>4839.08</v>
      </c>
      <c r="D2504">
        <v>4703.57</v>
      </c>
      <c r="E2504" s="2">
        <v>4741.8599999999997</v>
      </c>
      <c r="F2504" s="16">
        <v>860349857792</v>
      </c>
      <c r="G2504" s="3">
        <f t="shared" si="390"/>
        <v>-1.3672130942946614E-2</v>
      </c>
      <c r="H2504" s="3">
        <f>1-E2504/MAX(E$2:E2504)</f>
        <v>0.1931770230722113</v>
      </c>
      <c r="I2504" s="2">
        <f t="shared" si="393"/>
        <v>4750.6966666666667</v>
      </c>
      <c r="J2504" s="2">
        <f t="shared" ref="J2504:J2567" si="396">AVERAGE(E2499:E2504)</f>
        <v>4725.3249999999998</v>
      </c>
      <c r="K2504" s="2">
        <f t="shared" si="387"/>
        <v>4601.9433333333336</v>
      </c>
      <c r="L2504" s="2">
        <f t="shared" si="388"/>
        <v>4366.9345833333327</v>
      </c>
      <c r="M2504" s="2">
        <f t="shared" si="389"/>
        <v>3994.8629166666674</v>
      </c>
      <c r="N2504" s="2">
        <f t="shared" si="394"/>
        <v>4321.2469444444441</v>
      </c>
      <c r="O2504" s="4" t="str">
        <f t="shared" si="395"/>
        <v>买</v>
      </c>
      <c r="P2504" s="4" t="str">
        <f t="shared" si="391"/>
        <v/>
      </c>
      <c r="Q2504" s="3">
        <f>IF(O2503="买",E2504/E2503-1,0)-IF(P2504=1,计算结果!B$17,0)</f>
        <v>-1.3672130942946614E-2</v>
      </c>
      <c r="R2504" s="2">
        <f t="shared" si="392"/>
        <v>10.379910195741758</v>
      </c>
      <c r="S2504" s="3">
        <f>1-R2504/MAX(R$2:R2504)</f>
        <v>1.3672130942946725E-2</v>
      </c>
    </row>
    <row r="2505" spans="1:19" x14ac:dyDescent="0.15">
      <c r="A2505" s="1">
        <v>42123</v>
      </c>
      <c r="B2505">
        <v>4722.8999999999996</v>
      </c>
      <c r="C2505">
        <v>4797.93</v>
      </c>
      <c r="D2505">
        <v>4695.79</v>
      </c>
      <c r="E2505" s="2">
        <v>4774.33</v>
      </c>
      <c r="F2505" s="16">
        <v>601676382208</v>
      </c>
      <c r="G2505" s="3">
        <f t="shared" si="390"/>
        <v>6.8475239673884136E-3</v>
      </c>
      <c r="H2505" s="3">
        <f>1-E2505/MAX(E$2:E2505)</f>
        <v>0.18765228340025863</v>
      </c>
      <c r="I2505" s="2">
        <f t="shared" si="393"/>
        <v>4774.5933333333332</v>
      </c>
      <c r="J2505" s="2">
        <f t="shared" si="396"/>
        <v>4751.1866666666674</v>
      </c>
      <c r="K2505" s="2">
        <f t="shared" si="387"/>
        <v>4631.3816666666671</v>
      </c>
      <c r="L2505" s="2">
        <f t="shared" si="388"/>
        <v>4401.6812500000005</v>
      </c>
      <c r="M2505" s="2">
        <f t="shared" si="389"/>
        <v>4022.6016666666674</v>
      </c>
      <c r="N2505" s="2">
        <f t="shared" si="394"/>
        <v>4351.8881944444447</v>
      </c>
      <c r="O2505" s="4" t="str">
        <f t="shared" si="395"/>
        <v>买</v>
      </c>
      <c r="P2505" s="4" t="str">
        <f t="shared" si="391"/>
        <v/>
      </c>
      <c r="Q2505" s="3">
        <f>IF(O2504="买",E2505/E2504-1,0)-IF(P2505=1,计算结果!B$17,0)</f>
        <v>6.8475239673884136E-3</v>
      </c>
      <c r="R2505" s="2">
        <f t="shared" si="392"/>
        <v>10.45098687958644</v>
      </c>
      <c r="S2505" s="3">
        <f>1-R2505/MAX(R$2:R2505)</f>
        <v>6.9182272198753392E-3</v>
      </c>
    </row>
    <row r="2506" spans="1:19" x14ac:dyDescent="0.15">
      <c r="A2506" s="1">
        <v>42124</v>
      </c>
      <c r="B2506">
        <v>4788.41</v>
      </c>
      <c r="C2506">
        <v>4818.7299999999996</v>
      </c>
      <c r="D2506">
        <v>4749.4799999999996</v>
      </c>
      <c r="E2506" s="2">
        <v>4749.8900000000003</v>
      </c>
      <c r="F2506" s="16">
        <v>612511383552</v>
      </c>
      <c r="G2506" s="3">
        <f t="shared" si="390"/>
        <v>-5.119042881409408E-3</v>
      </c>
      <c r="H2506" s="3">
        <f>1-E2506/MAX(E$2:E2506)</f>
        <v>0.1918107261961477</v>
      </c>
      <c r="I2506" s="2">
        <f t="shared" si="393"/>
        <v>4755.3599999999997</v>
      </c>
      <c r="J2506" s="2">
        <f t="shared" si="396"/>
        <v>4752.8666666666659</v>
      </c>
      <c r="K2506" s="2">
        <f t="shared" si="387"/>
        <v>4657.357500000001</v>
      </c>
      <c r="L2506" s="2">
        <f t="shared" si="388"/>
        <v>4435.01</v>
      </c>
      <c r="M2506" s="2">
        <f t="shared" si="389"/>
        <v>4049.2695833333332</v>
      </c>
      <c r="N2506" s="2">
        <f t="shared" si="394"/>
        <v>4380.5456944444441</v>
      </c>
      <c r="O2506" s="4" t="str">
        <f t="shared" si="395"/>
        <v>买</v>
      </c>
      <c r="P2506" s="4" t="str">
        <f t="shared" si="391"/>
        <v/>
      </c>
      <c r="Q2506" s="3">
        <f>IF(O2505="买",E2506/E2505-1,0)-IF(P2506=1,计算结果!B$17,0)</f>
        <v>-5.119042881409408E-3</v>
      </c>
      <c r="R2506" s="2">
        <f t="shared" si="392"/>
        <v>10.397487829596789</v>
      </c>
      <c r="S2506" s="3">
        <f>1-R2506/MAX(R$2:R2506)</f>
        <v>1.2001855399482841E-2</v>
      </c>
    </row>
    <row r="2507" spans="1:19" x14ac:dyDescent="0.15">
      <c r="A2507" s="1">
        <v>42128</v>
      </c>
      <c r="B2507">
        <v>4757.6400000000003</v>
      </c>
      <c r="C2507">
        <v>4795.92</v>
      </c>
      <c r="D2507">
        <v>4699.3999999999996</v>
      </c>
      <c r="E2507" s="2">
        <v>4787.74</v>
      </c>
      <c r="F2507" s="16">
        <v>565453389824</v>
      </c>
      <c r="G2507" s="3">
        <f t="shared" si="390"/>
        <v>7.9686055887608909E-3</v>
      </c>
      <c r="H2507" s="3">
        <f>1-E2507/MAX(E$2:E2507)</f>
        <v>0.18537058463213774</v>
      </c>
      <c r="I2507" s="2">
        <f t="shared" si="393"/>
        <v>4770.6533333333336</v>
      </c>
      <c r="J2507" s="2">
        <f t="shared" si="396"/>
        <v>4760.6749999999993</v>
      </c>
      <c r="K2507" s="2">
        <f t="shared" si="387"/>
        <v>4691.2933333333331</v>
      </c>
      <c r="L2507" s="2">
        <f t="shared" si="388"/>
        <v>4469.0116666666663</v>
      </c>
      <c r="M2507" s="2">
        <f t="shared" si="389"/>
        <v>4076.1083333333336</v>
      </c>
      <c r="N2507" s="2">
        <f t="shared" si="394"/>
        <v>4412.137777777778</v>
      </c>
      <c r="O2507" s="4" t="str">
        <f t="shared" si="395"/>
        <v>买</v>
      </c>
      <c r="P2507" s="4" t="str">
        <f t="shared" si="391"/>
        <v/>
      </c>
      <c r="Q2507" s="3">
        <f>IF(O2506="买",E2507/E2506-1,0)-IF(P2507=1,计算结果!B$17,0)</f>
        <v>7.9686055887608909E-3</v>
      </c>
      <c r="R2507" s="2">
        <f t="shared" si="392"/>
        <v>10.480341309224787</v>
      </c>
      <c r="S2507" s="3">
        <f>1-R2507/MAX(R$2:R2507)</f>
        <v>4.1288878627337988E-3</v>
      </c>
    </row>
    <row r="2508" spans="1:19" x14ac:dyDescent="0.15">
      <c r="A2508" s="1">
        <v>42129</v>
      </c>
      <c r="B2508">
        <v>4785.1899999999996</v>
      </c>
      <c r="C2508">
        <v>4785.1899999999996</v>
      </c>
      <c r="D2508">
        <v>4572.9799999999996</v>
      </c>
      <c r="E2508" s="2">
        <v>4596.84</v>
      </c>
      <c r="F2508" s="16">
        <v>660020199424</v>
      </c>
      <c r="G2508" s="3">
        <f t="shared" si="390"/>
        <v>-3.9872674790193186E-2</v>
      </c>
      <c r="H2508" s="3">
        <f>1-E2508/MAX(E$2:E2508)</f>
        <v>0.21785203838562572</v>
      </c>
      <c r="I2508" s="2">
        <f t="shared" si="393"/>
        <v>4711.4900000000007</v>
      </c>
      <c r="J2508" s="2">
        <f t="shared" si="396"/>
        <v>4743.041666666667</v>
      </c>
      <c r="K2508" s="2">
        <f t="shared" si="387"/>
        <v>4698.2341666666662</v>
      </c>
      <c r="L2508" s="2">
        <f t="shared" si="388"/>
        <v>4490.2058333333334</v>
      </c>
      <c r="M2508" s="2">
        <f t="shared" si="389"/>
        <v>4098.4941666666664</v>
      </c>
      <c r="N2508" s="2">
        <f t="shared" si="394"/>
        <v>4428.9780555555553</v>
      </c>
      <c r="O2508" s="4" t="str">
        <f t="shared" si="395"/>
        <v>买</v>
      </c>
      <c r="P2508" s="4" t="str">
        <f t="shared" si="391"/>
        <v/>
      </c>
      <c r="Q2508" s="3">
        <f>IF(O2507="买",E2508/E2507-1,0)-IF(P2508=1,计算结果!B$17,0)</f>
        <v>-3.9872674790193186E-2</v>
      </c>
      <c r="R2508" s="2">
        <f t="shared" si="392"/>
        <v>10.06246206851184</v>
      </c>
      <c r="S2508" s="3">
        <f>1-R2508/MAX(R$2:R2508)</f>
        <v>4.3836932849931065E-2</v>
      </c>
    </row>
    <row r="2509" spans="1:19" x14ac:dyDescent="0.15">
      <c r="A2509" s="1">
        <v>42130</v>
      </c>
      <c r="B2509">
        <v>4626.2299999999996</v>
      </c>
      <c r="C2509">
        <v>4700.91</v>
      </c>
      <c r="D2509">
        <v>4511.76</v>
      </c>
      <c r="E2509" s="2">
        <v>4553.33</v>
      </c>
      <c r="F2509" s="16">
        <v>586033987584</v>
      </c>
      <c r="G2509" s="3">
        <f t="shared" si="390"/>
        <v>-9.4651978315538621E-3</v>
      </c>
      <c r="H2509" s="3">
        <f>1-E2509/MAX(E$2:E2509)</f>
        <v>0.22525522357585248</v>
      </c>
      <c r="I2509" s="2">
        <f t="shared" si="393"/>
        <v>4645.97</v>
      </c>
      <c r="J2509" s="2">
        <f t="shared" si="396"/>
        <v>4700.665</v>
      </c>
      <c r="K2509" s="2">
        <f t="shared" si="387"/>
        <v>4694.666666666667</v>
      </c>
      <c r="L2509" s="2">
        <f t="shared" si="388"/>
        <v>4511.1279166666673</v>
      </c>
      <c r="M2509" s="2">
        <f t="shared" si="389"/>
        <v>4120.8816666666662</v>
      </c>
      <c r="N2509" s="2">
        <f t="shared" si="394"/>
        <v>4442.2254166666671</v>
      </c>
      <c r="O2509" s="4" t="str">
        <f t="shared" si="395"/>
        <v>买</v>
      </c>
      <c r="P2509" s="4" t="str">
        <f t="shared" si="391"/>
        <v/>
      </c>
      <c r="Q2509" s="3">
        <f>IF(O2508="买",E2509/E2508-1,0)-IF(P2509=1,计算结果!B$17,0)</f>
        <v>-9.4651978315538621E-3</v>
      </c>
      <c r="R2509" s="2">
        <f t="shared" si="392"/>
        <v>9.967218874360869</v>
      </c>
      <c r="S2509" s="3">
        <f>1-R2509/MAX(R$2:R2509)</f>
        <v>5.2887205439731688E-2</v>
      </c>
    </row>
    <row r="2510" spans="1:19" x14ac:dyDescent="0.15">
      <c r="A2510" s="1">
        <v>42131</v>
      </c>
      <c r="B2510">
        <v>4520.82</v>
      </c>
      <c r="C2510">
        <v>4546.34</v>
      </c>
      <c r="D2510">
        <v>4467.46</v>
      </c>
      <c r="E2510" s="2">
        <v>4470.09</v>
      </c>
      <c r="F2510" s="16">
        <v>427189960704</v>
      </c>
      <c r="G2510" s="3">
        <f t="shared" si="390"/>
        <v>-1.8281126120882951E-2</v>
      </c>
      <c r="H2510" s="3">
        <f>1-E2510/MAX(E$2:E2510)</f>
        <v>0.23941843054515755</v>
      </c>
      <c r="I2510" s="2">
        <f t="shared" si="393"/>
        <v>4540.086666666667</v>
      </c>
      <c r="J2510" s="2">
        <f t="shared" si="396"/>
        <v>4655.3700000000008</v>
      </c>
      <c r="K2510" s="2">
        <f t="shared" ref="K2510:K2573" si="397">AVERAGE(E2499:E2510)</f>
        <v>4690.3474999999999</v>
      </c>
      <c r="L2510" s="2">
        <f t="shared" si="388"/>
        <v>4525.5524999999998</v>
      </c>
      <c r="M2510" s="2">
        <f t="shared" si="389"/>
        <v>4139.7108333333326</v>
      </c>
      <c r="N2510" s="2">
        <f t="shared" si="394"/>
        <v>4451.8702777777771</v>
      </c>
      <c r="O2510" s="4" t="str">
        <f t="shared" si="395"/>
        <v>买</v>
      </c>
      <c r="P2510" s="4" t="str">
        <f t="shared" si="391"/>
        <v/>
      </c>
      <c r="Q2510" s="3">
        <f>IF(O2509="买",E2510/E2509-1,0)-IF(P2510=1,计算结果!B$17,0)</f>
        <v>-1.8281126120882951E-2</v>
      </c>
      <c r="R2510" s="2">
        <f t="shared" si="392"/>
        <v>9.785006889044233</v>
      </c>
      <c r="S2510" s="3">
        <f>1-R2510/MAX(R$2:R2510)</f>
        <v>7.0201493887789845E-2</v>
      </c>
    </row>
    <row r="2511" spans="1:19" x14ac:dyDescent="0.15">
      <c r="A2511" s="1">
        <v>42132</v>
      </c>
      <c r="B2511">
        <v>4515.55</v>
      </c>
      <c r="C2511">
        <v>4559.0600000000004</v>
      </c>
      <c r="D2511">
        <v>4445.59</v>
      </c>
      <c r="E2511" s="2">
        <v>4558.3999999999996</v>
      </c>
      <c r="F2511" s="16">
        <v>452090691584</v>
      </c>
      <c r="G2511" s="3">
        <f t="shared" si="390"/>
        <v>1.9755754358413258E-2</v>
      </c>
      <c r="H2511" s="3">
        <f>1-E2511/MAX(E$2:E2511)</f>
        <v>0.22439256788947126</v>
      </c>
      <c r="I2511" s="2">
        <f t="shared" si="393"/>
        <v>4527.2733333333335</v>
      </c>
      <c r="J2511" s="2">
        <f t="shared" si="396"/>
        <v>4619.3816666666671</v>
      </c>
      <c r="K2511" s="2">
        <f t="shared" si="397"/>
        <v>4685.2841666666664</v>
      </c>
      <c r="L2511" s="2">
        <f t="shared" si="388"/>
        <v>4543.62</v>
      </c>
      <c r="M2511" s="2">
        <f t="shared" si="389"/>
        <v>4160.2433333333329</v>
      </c>
      <c r="N2511" s="2">
        <f t="shared" si="394"/>
        <v>4463.0491666666667</v>
      </c>
      <c r="O2511" s="4" t="str">
        <f t="shared" si="395"/>
        <v>买</v>
      </c>
      <c r="P2511" s="4" t="str">
        <f t="shared" si="391"/>
        <v/>
      </c>
      <c r="Q2511" s="3">
        <f>IF(O2510="买",E2511/E2510-1,0)-IF(P2511=1,计算结果!B$17,0)</f>
        <v>1.9755754358413258E-2</v>
      </c>
      <c r="R2511" s="2">
        <f t="shared" si="392"/>
        <v>9.9783170815395721</v>
      </c>
      <c r="S2511" s="3">
        <f>1-R2511/MAX(R$2:R2511)</f>
        <v>5.1832622998217448E-2</v>
      </c>
    </row>
    <row r="2512" spans="1:19" x14ac:dyDescent="0.15">
      <c r="A2512" s="1">
        <v>42135</v>
      </c>
      <c r="B2512">
        <v>4582.09</v>
      </c>
      <c r="C2512">
        <v>4690.95</v>
      </c>
      <c r="D2512">
        <v>4535.1499999999996</v>
      </c>
      <c r="E2512" s="2">
        <v>4690.53</v>
      </c>
      <c r="F2512" s="16">
        <v>583260438528</v>
      </c>
      <c r="G2512" s="3">
        <f t="shared" si="390"/>
        <v>2.8986047736047738E-2</v>
      </c>
      <c r="H2512" s="3">
        <f>1-E2512/MAX(E$2:E2512)</f>
        <v>0.20191077383788203</v>
      </c>
      <c r="I2512" s="2">
        <f t="shared" si="393"/>
        <v>4573.0066666666671</v>
      </c>
      <c r="J2512" s="2">
        <f t="shared" si="396"/>
        <v>4609.4883333333337</v>
      </c>
      <c r="K2512" s="2">
        <f t="shared" si="397"/>
        <v>4681.1774999999998</v>
      </c>
      <c r="L2512" s="2">
        <f t="shared" si="388"/>
        <v>4565.2862500000001</v>
      </c>
      <c r="M2512" s="2">
        <f t="shared" si="389"/>
        <v>4182.9362499999988</v>
      </c>
      <c r="N2512" s="2">
        <f t="shared" si="394"/>
        <v>4476.4666666666662</v>
      </c>
      <c r="O2512" s="4" t="str">
        <f t="shared" si="395"/>
        <v>买</v>
      </c>
      <c r="P2512" s="4" t="str">
        <f t="shared" si="391"/>
        <v/>
      </c>
      <c r="Q2512" s="3">
        <f>IF(O2511="买",E2512/E2511-1,0)-IF(P2512=1,计算结果!B$17,0)</f>
        <v>2.8986047736047738E-2</v>
      </c>
      <c r="R2512" s="2">
        <f t="shared" si="392"/>
        <v>10.267549056790498</v>
      </c>
      <c r="S2512" s="3">
        <f>1-R2512/MAX(R$2:R2512)</f>
        <v>2.4348998146680678E-2</v>
      </c>
    </row>
    <row r="2513" spans="1:19" x14ac:dyDescent="0.15">
      <c r="A2513" s="1">
        <v>42136</v>
      </c>
      <c r="B2513">
        <v>4692.12</v>
      </c>
      <c r="C2513">
        <v>4748</v>
      </c>
      <c r="D2513">
        <v>4660.0200000000004</v>
      </c>
      <c r="E2513" s="2">
        <v>4747.42</v>
      </c>
      <c r="F2513" s="16">
        <v>607123275776</v>
      </c>
      <c r="G2513" s="3">
        <f t="shared" si="390"/>
        <v>1.2128693345954566E-2</v>
      </c>
      <c r="H2513" s="3">
        <f>1-E2513/MAX(E$2:E2513)</f>
        <v>0.19223099435105151</v>
      </c>
      <c r="I2513" s="2">
        <f t="shared" si="393"/>
        <v>4665.45</v>
      </c>
      <c r="J2513" s="2">
        <f t="shared" si="396"/>
        <v>4602.7683333333334</v>
      </c>
      <c r="K2513" s="2">
        <f t="shared" si="397"/>
        <v>4681.7216666666664</v>
      </c>
      <c r="L2513" s="2">
        <f t="shared" si="388"/>
        <v>4585.5937499999991</v>
      </c>
      <c r="M2513" s="2">
        <f t="shared" si="389"/>
        <v>4208.7595833333316</v>
      </c>
      <c r="N2513" s="2">
        <f t="shared" si="394"/>
        <v>4492.0249999999987</v>
      </c>
      <c r="O2513" s="4" t="str">
        <f t="shared" si="395"/>
        <v>买</v>
      </c>
      <c r="P2513" s="4" t="str">
        <f t="shared" si="391"/>
        <v/>
      </c>
      <c r="Q2513" s="3">
        <f>IF(O2512="买",E2513/E2512-1,0)-IF(P2513=1,计算结果!B$17,0)</f>
        <v>1.2128693345954566E-2</v>
      </c>
      <c r="R2513" s="2">
        <f t="shared" si="392"/>
        <v>10.392081010714856</v>
      </c>
      <c r="S2513" s="3">
        <f>1-R2513/MAX(R$2:R2513)</f>
        <v>1.251562633252834E-2</v>
      </c>
    </row>
    <row r="2514" spans="1:19" x14ac:dyDescent="0.15">
      <c r="A2514" s="1">
        <v>42137</v>
      </c>
      <c r="B2514">
        <v>4746.71</v>
      </c>
      <c r="C2514">
        <v>4758</v>
      </c>
      <c r="D2514">
        <v>4678.84</v>
      </c>
      <c r="E2514" s="2">
        <v>4718.4399999999996</v>
      </c>
      <c r="F2514" s="16">
        <v>590479818752</v>
      </c>
      <c r="G2514" s="3">
        <f t="shared" si="390"/>
        <v>-6.1043682673959099E-3</v>
      </c>
      <c r="H2514" s="3">
        <f>1-E2514/MAX(E$2:E2514)</f>
        <v>0.19716191383652082</v>
      </c>
      <c r="I2514" s="2">
        <f t="shared" si="393"/>
        <v>4718.7966666666662</v>
      </c>
      <c r="J2514" s="2">
        <f t="shared" si="396"/>
        <v>4623.0349999999989</v>
      </c>
      <c r="K2514" s="2">
        <f t="shared" si="397"/>
        <v>4683.038333333333</v>
      </c>
      <c r="L2514" s="2">
        <f t="shared" si="388"/>
        <v>4603.2037499999997</v>
      </c>
      <c r="M2514" s="2">
        <f t="shared" si="389"/>
        <v>4233.5016666666661</v>
      </c>
      <c r="N2514" s="2">
        <f t="shared" si="394"/>
        <v>4506.5812499999993</v>
      </c>
      <c r="O2514" s="4" t="str">
        <f t="shared" si="395"/>
        <v>买</v>
      </c>
      <c r="P2514" s="4" t="str">
        <f t="shared" si="391"/>
        <v/>
      </c>
      <c r="Q2514" s="3">
        <f>IF(O2513="买",E2514/E2513-1,0)-IF(P2514=1,计算结果!B$17,0)</f>
        <v>-6.1043682673959099E-3</v>
      </c>
      <c r="R2514" s="2">
        <f t="shared" si="392"/>
        <v>10.32864392116084</v>
      </c>
      <c r="S2514" s="3">
        <f>1-R2514/MAX(R$2:R2514)</f>
        <v>1.8543594607693503E-2</v>
      </c>
    </row>
    <row r="2515" spans="1:19" x14ac:dyDescent="0.15">
      <c r="A2515" s="1">
        <v>42138</v>
      </c>
      <c r="B2515">
        <v>4717.96</v>
      </c>
      <c r="C2515">
        <v>4735.28</v>
      </c>
      <c r="D2515">
        <v>4670.17</v>
      </c>
      <c r="E2515" s="2">
        <v>4700.78</v>
      </c>
      <c r="F2515" s="16">
        <v>513219657728</v>
      </c>
      <c r="G2515" s="3">
        <f t="shared" si="390"/>
        <v>-3.7427624384329672E-3</v>
      </c>
      <c r="H2515" s="3">
        <f>1-E2515/MAX(E$2:E2515)</f>
        <v>0.20016674606955698</v>
      </c>
      <c r="I2515" s="2">
        <f t="shared" si="393"/>
        <v>4722.2133333333331</v>
      </c>
      <c r="J2515" s="2">
        <f t="shared" si="396"/>
        <v>4647.6099999999997</v>
      </c>
      <c r="K2515" s="2">
        <f t="shared" si="397"/>
        <v>4674.1374999999998</v>
      </c>
      <c r="L2515" s="2">
        <f t="shared" si="388"/>
        <v>4621.4804166666663</v>
      </c>
      <c r="M2515" s="2">
        <f t="shared" si="389"/>
        <v>4258.5941666666658</v>
      </c>
      <c r="N2515" s="2">
        <f t="shared" si="394"/>
        <v>4518.0706944444437</v>
      </c>
      <c r="O2515" s="4" t="str">
        <f t="shared" si="395"/>
        <v>买</v>
      </c>
      <c r="P2515" s="4" t="str">
        <f t="shared" si="391"/>
        <v/>
      </c>
      <c r="Q2515" s="3">
        <f>IF(O2514="买",E2515/E2514-1,0)-IF(P2515=1,计算结果!B$17,0)</f>
        <v>-3.7427624384329672E-3</v>
      </c>
      <c r="R2515" s="2">
        <f t="shared" si="392"/>
        <v>10.289986260652769</v>
      </c>
      <c r="S2515" s="3">
        <f>1-R2515/MAX(R$2:R2515)</f>
        <v>2.2216952776755283E-2</v>
      </c>
    </row>
    <row r="2516" spans="1:19" x14ac:dyDescent="0.15">
      <c r="A2516" s="1">
        <v>42139</v>
      </c>
      <c r="B2516">
        <v>4690.75</v>
      </c>
      <c r="C2516">
        <v>4690.75</v>
      </c>
      <c r="D2516">
        <v>4592.05</v>
      </c>
      <c r="E2516" s="2">
        <v>4617.47</v>
      </c>
      <c r="F2516" s="16">
        <v>506695024640</v>
      </c>
      <c r="G2516" s="3">
        <f t="shared" si="390"/>
        <v>-1.7722590718986964E-2</v>
      </c>
      <c r="H2516" s="3">
        <f>1-E2516/MAX(E$2:E2516)</f>
        <v>0.21434186347240181</v>
      </c>
      <c r="I2516" s="2">
        <f t="shared" si="393"/>
        <v>4678.8966666666665</v>
      </c>
      <c r="J2516" s="2">
        <f t="shared" si="396"/>
        <v>4672.1733333333332</v>
      </c>
      <c r="K2516" s="2">
        <f t="shared" si="397"/>
        <v>4663.7716666666665</v>
      </c>
      <c r="L2516" s="2">
        <f t="shared" si="388"/>
        <v>4632.8575000000001</v>
      </c>
      <c r="M2516" s="2">
        <f t="shared" si="389"/>
        <v>4282.3222916666664</v>
      </c>
      <c r="N2516" s="2">
        <f t="shared" si="394"/>
        <v>4526.3171527777777</v>
      </c>
      <c r="O2516" s="4" t="str">
        <f t="shared" si="395"/>
        <v>买</v>
      </c>
      <c r="P2516" s="4" t="str">
        <f t="shared" si="391"/>
        <v/>
      </c>
      <c r="Q2516" s="3">
        <f>IF(O2515="买",E2516/E2515-1,0)-IF(P2516=1,计算结果!B$17,0)</f>
        <v>-1.7722590718986964E-2</v>
      </c>
      <c r="R2516" s="2">
        <f t="shared" si="392"/>
        <v>10.107621045651221</v>
      </c>
      <c r="S2516" s="3">
        <f>1-R2516/MAX(R$2:R2516)</f>
        <v>3.9545801534656699E-2</v>
      </c>
    </row>
    <row r="2517" spans="1:19" x14ac:dyDescent="0.15">
      <c r="A2517" s="1">
        <v>42142</v>
      </c>
      <c r="B2517">
        <v>4582.0600000000004</v>
      </c>
      <c r="C2517">
        <v>4623.38</v>
      </c>
      <c r="D2517">
        <v>4565.0600000000004</v>
      </c>
      <c r="E2517" s="2">
        <v>4575.1400000000003</v>
      </c>
      <c r="F2517" s="16">
        <v>434083135488</v>
      </c>
      <c r="G2517" s="3">
        <f t="shared" si="390"/>
        <v>-9.1673578821301893E-3</v>
      </c>
      <c r="H2517" s="3">
        <f>1-E2517/MAX(E$2:E2517)</f>
        <v>0.22154427278295774</v>
      </c>
      <c r="I2517" s="2">
        <f t="shared" si="393"/>
        <v>4631.13</v>
      </c>
      <c r="J2517" s="2">
        <f t="shared" si="396"/>
        <v>4674.9633333333331</v>
      </c>
      <c r="K2517" s="2">
        <f t="shared" si="397"/>
        <v>4647.1724999999997</v>
      </c>
      <c r="L2517" s="2">
        <f t="shared" si="388"/>
        <v>4639.2770833333334</v>
      </c>
      <c r="M2517" s="2">
        <f t="shared" si="389"/>
        <v>4303.9345833333327</v>
      </c>
      <c r="N2517" s="2">
        <f t="shared" si="394"/>
        <v>4530.1280555555559</v>
      </c>
      <c r="O2517" s="4" t="str">
        <f t="shared" si="395"/>
        <v>买</v>
      </c>
      <c r="P2517" s="4" t="str">
        <f t="shared" si="391"/>
        <v/>
      </c>
      <c r="Q2517" s="3">
        <f>IF(O2516="买",E2517/E2516-1,0)-IF(P2517=1,计算结果!B$17,0)</f>
        <v>-9.1673578821301893E-3</v>
      </c>
      <c r="R2517" s="2">
        <f t="shared" si="392"/>
        <v>10.014960866188785</v>
      </c>
      <c r="S2517" s="3">
        <f>1-R2517/MAX(R$2:R2517)</f>
        <v>4.8350628901383086E-2</v>
      </c>
    </row>
    <row r="2518" spans="1:19" x14ac:dyDescent="0.15">
      <c r="A2518" s="1">
        <v>42143</v>
      </c>
      <c r="B2518">
        <v>4577.6400000000003</v>
      </c>
      <c r="C2518">
        <v>4740</v>
      </c>
      <c r="D2518">
        <v>4577.6400000000003</v>
      </c>
      <c r="E2518" s="2">
        <v>4731.22</v>
      </c>
      <c r="F2518" s="16">
        <v>524232163328</v>
      </c>
      <c r="G2518" s="3">
        <f t="shared" si="390"/>
        <v>3.4114803044278386E-2</v>
      </c>
      <c r="H2518" s="3">
        <f>1-E2518/MAX(E$2:E2518)</f>
        <v>0.1949874089702579</v>
      </c>
      <c r="I2518" s="2">
        <f t="shared" si="393"/>
        <v>4641.2766666666676</v>
      </c>
      <c r="J2518" s="2">
        <f t="shared" si="396"/>
        <v>4681.7449999999999</v>
      </c>
      <c r="K2518" s="2">
        <f t="shared" si="397"/>
        <v>4645.6166666666668</v>
      </c>
      <c r="L2518" s="2">
        <f t="shared" si="388"/>
        <v>4651.4870833333334</v>
      </c>
      <c r="M2518" s="2">
        <f t="shared" si="389"/>
        <v>4329.1556249999985</v>
      </c>
      <c r="N2518" s="2">
        <f t="shared" si="394"/>
        <v>4542.0864583333323</v>
      </c>
      <c r="O2518" s="4" t="str">
        <f t="shared" si="395"/>
        <v>买</v>
      </c>
      <c r="P2518" s="4" t="str">
        <f t="shared" si="391"/>
        <v/>
      </c>
      <c r="Q2518" s="3">
        <f>IF(O2517="买",E2518/E2517-1,0)-IF(P2518=1,计算结果!B$17,0)</f>
        <v>3.4114803044278386E-2</v>
      </c>
      <c r="R2518" s="2">
        <f t="shared" si="392"/>
        <v>10.356619283634972</v>
      </c>
      <c r="S2518" s="3">
        <f>1-R2518/MAX(R$2:R2518)</f>
        <v>1.5885298039142293E-2</v>
      </c>
    </row>
    <row r="2519" spans="1:19" x14ac:dyDescent="0.15">
      <c r="A2519" s="1">
        <v>42144</v>
      </c>
      <c r="B2519">
        <v>4751.57</v>
      </c>
      <c r="C2519">
        <v>4843.1000000000004</v>
      </c>
      <c r="D2519">
        <v>4745.21</v>
      </c>
      <c r="E2519" s="2">
        <v>4754.92</v>
      </c>
      <c r="F2519" s="16">
        <v>589956251648</v>
      </c>
      <c r="G2519" s="3">
        <f t="shared" si="390"/>
        <v>5.0092787906712566E-3</v>
      </c>
      <c r="H2519" s="3">
        <f>1-E2519/MAX(E$2:E2519)</f>
        <v>0.19095487647178921</v>
      </c>
      <c r="I2519" s="2">
        <f t="shared" si="393"/>
        <v>4687.0933333333332</v>
      </c>
      <c r="J2519" s="2">
        <f t="shared" si="396"/>
        <v>4682.9949999999999</v>
      </c>
      <c r="K2519" s="2">
        <f t="shared" si="397"/>
        <v>4642.8816666666671</v>
      </c>
      <c r="L2519" s="2">
        <f t="shared" si="388"/>
        <v>4667.0874999999996</v>
      </c>
      <c r="M2519" s="2">
        <f t="shared" si="389"/>
        <v>4354.7862499999992</v>
      </c>
      <c r="N2519" s="2">
        <f t="shared" si="394"/>
        <v>4554.9184722222217</v>
      </c>
      <c r="O2519" s="4" t="str">
        <f t="shared" si="395"/>
        <v>买</v>
      </c>
      <c r="P2519" s="4" t="str">
        <f t="shared" si="391"/>
        <v/>
      </c>
      <c r="Q2519" s="3">
        <f>IF(O2518="买",E2519/E2518-1,0)-IF(P2519=1,计算结果!B$17,0)</f>
        <v>5.0092787906712566E-3</v>
      </c>
      <c r="R2519" s="2">
        <f t="shared" si="392"/>
        <v>10.408498476955542</v>
      </c>
      <c r="S2519" s="3">
        <f>1-R2519/MAX(R$2:R2519)</f>
        <v>1.0955593135022035E-2</v>
      </c>
    </row>
    <row r="2520" spans="1:19" x14ac:dyDescent="0.15">
      <c r="A2520" s="1">
        <v>42145</v>
      </c>
      <c r="B2520">
        <v>4768.6899999999996</v>
      </c>
      <c r="C2520">
        <v>4841.6099999999997</v>
      </c>
      <c r="D2520">
        <v>4746.03</v>
      </c>
      <c r="E2520" s="2">
        <v>4840.9799999999996</v>
      </c>
      <c r="F2520" s="16">
        <v>505346097152</v>
      </c>
      <c r="G2520" s="3">
        <f t="shared" si="390"/>
        <v>1.8099147830036966E-2</v>
      </c>
      <c r="H2520" s="3">
        <f>1-E2520/MAX(E$2:E2520)</f>
        <v>0.17631184917988163</v>
      </c>
      <c r="I2520" s="2">
        <f t="shared" si="393"/>
        <v>4775.706666666666</v>
      </c>
      <c r="J2520" s="2">
        <f t="shared" si="396"/>
        <v>4703.4183333333331</v>
      </c>
      <c r="K2520" s="2">
        <f t="shared" si="397"/>
        <v>4663.2266666666656</v>
      </c>
      <c r="L2520" s="2">
        <f t="shared" si="388"/>
        <v>4680.7304166666663</v>
      </c>
      <c r="M2520" s="2">
        <f t="shared" si="389"/>
        <v>4380.7891666666665</v>
      </c>
      <c r="N2520" s="2">
        <f t="shared" si="394"/>
        <v>4574.9154166666658</v>
      </c>
      <c r="O2520" s="4" t="str">
        <f t="shared" si="395"/>
        <v>买</v>
      </c>
      <c r="P2520" s="4" t="str">
        <f t="shared" si="391"/>
        <v/>
      </c>
      <c r="Q2520" s="3">
        <f>IF(O2519="买",E2520/E2519-1,0)-IF(P2520=1,计算结果!B$17,0)</f>
        <v>1.8099147830036966E-2</v>
      </c>
      <c r="R2520" s="2">
        <f t="shared" si="392"/>
        <v>10.596883429578675</v>
      </c>
      <c r="S2520" s="3">
        <f>1-R2520/MAX(R$2:R2520)</f>
        <v>0</v>
      </c>
    </row>
    <row r="2521" spans="1:19" x14ac:dyDescent="0.15">
      <c r="A2521" s="1">
        <v>42146</v>
      </c>
      <c r="B2521">
        <v>4895.92</v>
      </c>
      <c r="C2521">
        <v>4951.99</v>
      </c>
      <c r="D2521">
        <v>4870.6000000000004</v>
      </c>
      <c r="E2521" s="2">
        <v>4951.33</v>
      </c>
      <c r="F2521" s="16">
        <v>719129935872</v>
      </c>
      <c r="G2521" s="3">
        <f t="shared" si="390"/>
        <v>2.27949712661486E-2</v>
      </c>
      <c r="H2521" s="3">
        <f>1-E2521/MAX(E$2:E2521)</f>
        <v>0.15753590144966989</v>
      </c>
      <c r="I2521" s="2">
        <f t="shared" si="393"/>
        <v>4849.0766666666668</v>
      </c>
      <c r="J2521" s="2">
        <f t="shared" si="396"/>
        <v>4745.1766666666663</v>
      </c>
      <c r="K2521" s="2">
        <f t="shared" si="397"/>
        <v>4696.3933333333334</v>
      </c>
      <c r="L2521" s="2">
        <f t="shared" si="388"/>
        <v>4695.53</v>
      </c>
      <c r="M2521" s="2">
        <f t="shared" si="389"/>
        <v>4408.5739583333325</v>
      </c>
      <c r="N2521" s="2">
        <f t="shared" si="394"/>
        <v>4600.1657638888883</v>
      </c>
      <c r="O2521" s="4" t="str">
        <f t="shared" si="395"/>
        <v>买</v>
      </c>
      <c r="P2521" s="4" t="str">
        <f t="shared" si="391"/>
        <v/>
      </c>
      <c r="Q2521" s="3">
        <f>IF(O2520="买",E2521/E2520-1,0)-IF(P2521=1,计算结果!B$17,0)</f>
        <v>2.27949712661486E-2</v>
      </c>
      <c r="R2521" s="2">
        <f t="shared" si="392"/>
        <v>10.838439082866648</v>
      </c>
      <c r="S2521" s="3">
        <f>1-R2521/MAX(R$2:R2521)</f>
        <v>0</v>
      </c>
    </row>
    <row r="2522" spans="1:19" x14ac:dyDescent="0.15">
      <c r="A2522" s="1">
        <v>42149</v>
      </c>
      <c r="B2522">
        <v>4949.1099999999997</v>
      </c>
      <c r="C2522">
        <v>5099.84</v>
      </c>
      <c r="D2522">
        <v>4949.1099999999997</v>
      </c>
      <c r="E2522" s="2">
        <v>5099.49</v>
      </c>
      <c r="F2522" s="16">
        <v>757085831168</v>
      </c>
      <c r="G2522" s="3">
        <f t="shared" si="390"/>
        <v>2.992327314075216E-2</v>
      </c>
      <c r="H2522" s="3">
        <f>1-E2522/MAX(E$2:E2522)</f>
        <v>0.13232661811747093</v>
      </c>
      <c r="I2522" s="2">
        <f t="shared" si="393"/>
        <v>4963.9333333333334</v>
      </c>
      <c r="J2522" s="2">
        <f t="shared" si="396"/>
        <v>4825.5133333333333</v>
      </c>
      <c r="K2522" s="2">
        <f t="shared" si="397"/>
        <v>4748.8433333333332</v>
      </c>
      <c r="L2522" s="2">
        <f t="shared" ref="L2522:L2585" si="398">AVERAGE(E2499:E2522)</f>
        <v>4719.595416666667</v>
      </c>
      <c r="M2522" s="2">
        <f t="shared" si="389"/>
        <v>4437.6118749999996</v>
      </c>
      <c r="N2522" s="2">
        <f t="shared" si="394"/>
        <v>4635.3502083333333</v>
      </c>
      <c r="O2522" s="4" t="str">
        <f t="shared" si="395"/>
        <v>买</v>
      </c>
      <c r="P2522" s="4" t="str">
        <f t="shared" si="391"/>
        <v/>
      </c>
      <c r="Q2522" s="3">
        <f>IF(O2521="买",E2522/E2521-1,0)-IF(P2522=1,计算结果!B$17,0)</f>
        <v>2.992327314075216E-2</v>
      </c>
      <c r="R2522" s="2">
        <f t="shared" si="392"/>
        <v>11.16276065596267</v>
      </c>
      <c r="S2522" s="3">
        <f>1-R2522/MAX(R$2:R2522)</f>
        <v>0</v>
      </c>
    </row>
    <row r="2523" spans="1:19" x14ac:dyDescent="0.15">
      <c r="A2523" s="1">
        <v>42150</v>
      </c>
      <c r="B2523">
        <v>5140.8</v>
      </c>
      <c r="C2523">
        <v>5199.29</v>
      </c>
      <c r="D2523">
        <v>5063.1499999999996</v>
      </c>
      <c r="E2523" s="2">
        <v>5198.92</v>
      </c>
      <c r="F2523" s="16">
        <v>802295840768</v>
      </c>
      <c r="G2523" s="3">
        <f t="shared" si="390"/>
        <v>1.9498028234196108E-2</v>
      </c>
      <c r="H2523" s="3">
        <f>1-E2523/MAX(E$2:E2523)</f>
        <v>0.11540869801946496</v>
      </c>
      <c r="I2523" s="2">
        <f t="shared" si="393"/>
        <v>5083.2466666666669</v>
      </c>
      <c r="J2523" s="2">
        <f t="shared" si="396"/>
        <v>4929.4766666666656</v>
      </c>
      <c r="K2523" s="2">
        <f t="shared" si="397"/>
        <v>4802.2199999999993</v>
      </c>
      <c r="L2523" s="2">
        <f t="shared" si="398"/>
        <v>4743.7520833333338</v>
      </c>
      <c r="M2523" s="2">
        <f t="shared" si="389"/>
        <v>4467.649375</v>
      </c>
      <c r="N2523" s="2">
        <f t="shared" si="394"/>
        <v>4671.207152777778</v>
      </c>
      <c r="O2523" s="4" t="str">
        <f t="shared" si="395"/>
        <v>买</v>
      </c>
      <c r="P2523" s="4" t="str">
        <f t="shared" si="391"/>
        <v/>
      </c>
      <c r="Q2523" s="3">
        <f>IF(O2522="买",E2523/E2522-1,0)-IF(P2523=1,计算结果!B$17,0)</f>
        <v>1.9498028234196108E-2</v>
      </c>
      <c r="R2523" s="2">
        <f t="shared" si="392"/>
        <v>11.380412478404203</v>
      </c>
      <c r="S2523" s="3">
        <f>1-R2523/MAX(R$2:R2523)</f>
        <v>0</v>
      </c>
    </row>
    <row r="2524" spans="1:19" x14ac:dyDescent="0.15">
      <c r="A2524" s="1">
        <v>42151</v>
      </c>
      <c r="B2524">
        <v>5216.17</v>
      </c>
      <c r="C2524">
        <v>5226.84</v>
      </c>
      <c r="D2524">
        <v>5126.8599999999997</v>
      </c>
      <c r="E2524" s="2">
        <v>5181.43</v>
      </c>
      <c r="F2524" s="16">
        <v>777826336768</v>
      </c>
      <c r="G2524" s="3">
        <f t="shared" si="390"/>
        <v>-3.3641602486670363E-3</v>
      </c>
      <c r="H2524" s="3">
        <f>1-E2524/MAX(E$2:E2524)</f>
        <v>0.11838460491390446</v>
      </c>
      <c r="I2524" s="2">
        <f t="shared" si="393"/>
        <v>5159.9466666666667</v>
      </c>
      <c r="J2524" s="2">
        <f t="shared" si="396"/>
        <v>5004.5116666666663</v>
      </c>
      <c r="K2524" s="2">
        <f t="shared" si="397"/>
        <v>4843.1283333333331</v>
      </c>
      <c r="L2524" s="2">
        <f t="shared" si="398"/>
        <v>4762.152916666666</v>
      </c>
      <c r="M2524" s="2">
        <f t="shared" si="389"/>
        <v>4495.4695833333335</v>
      </c>
      <c r="N2524" s="2">
        <f t="shared" si="394"/>
        <v>4700.2502777777781</v>
      </c>
      <c r="O2524" s="4" t="str">
        <f t="shared" si="395"/>
        <v>买</v>
      </c>
      <c r="P2524" s="4" t="str">
        <f t="shared" si="391"/>
        <v/>
      </c>
      <c r="Q2524" s="3">
        <f>IF(O2523="买",E2524/E2523-1,0)-IF(P2524=1,计算结果!B$17,0)</f>
        <v>-3.3641602486670363E-3</v>
      </c>
      <c r="R2524" s="2">
        <f t="shared" si="392"/>
        <v>11.342126947130922</v>
      </c>
      <c r="S2524" s="3">
        <f>1-R2524/MAX(R$2:R2524)</f>
        <v>3.3641602486670363E-3</v>
      </c>
    </row>
    <row r="2525" spans="1:19" x14ac:dyDescent="0.15">
      <c r="A2525" s="1">
        <v>42152</v>
      </c>
      <c r="B2525">
        <v>5174.1000000000004</v>
      </c>
      <c r="C2525">
        <v>5213.18</v>
      </c>
      <c r="D2525">
        <v>4831.33</v>
      </c>
      <c r="E2525" s="2">
        <v>4834.01</v>
      </c>
      <c r="F2525" s="16">
        <v>873207365632</v>
      </c>
      <c r="G2525" s="3">
        <f t="shared" si="390"/>
        <v>-6.7050987854704203E-2</v>
      </c>
      <c r="H2525" s="3">
        <f>1-E2525/MAX(E$2:E2525)</f>
        <v>0.17749778806234251</v>
      </c>
      <c r="I2525" s="2">
        <f t="shared" si="393"/>
        <v>5071.4533333333338</v>
      </c>
      <c r="J2525" s="2">
        <f t="shared" si="396"/>
        <v>5017.6933333333336</v>
      </c>
      <c r="K2525" s="2">
        <f t="shared" si="397"/>
        <v>4850.3441666666668</v>
      </c>
      <c r="L2525" s="2">
        <f t="shared" si="398"/>
        <v>4766.0329166666661</v>
      </c>
      <c r="M2525" s="2">
        <f t="shared" si="389"/>
        <v>4516.1835416666672</v>
      </c>
      <c r="N2525" s="2">
        <f t="shared" si="394"/>
        <v>4710.8535416666664</v>
      </c>
      <c r="O2525" s="4" t="str">
        <f t="shared" si="395"/>
        <v>买</v>
      </c>
      <c r="P2525" s="4" t="str">
        <f t="shared" si="391"/>
        <v/>
      </c>
      <c r="Q2525" s="3">
        <f>IF(O2524="买",E2525/E2524-1,0)-IF(P2525=1,计算结果!B$17,0)</f>
        <v>-6.7050987854704203E-2</v>
      </c>
      <c r="R2525" s="2">
        <f t="shared" si="392"/>
        <v>10.581626130952333</v>
      </c>
      <c r="S2525" s="3">
        <f>1-R2525/MAX(R$2:R2525)</f>
        <v>7.0189577835396477E-2</v>
      </c>
    </row>
    <row r="2526" spans="1:19" x14ac:dyDescent="0.15">
      <c r="A2526" s="1">
        <v>42153</v>
      </c>
      <c r="B2526">
        <v>4839.53</v>
      </c>
      <c r="C2526">
        <v>4924.3</v>
      </c>
      <c r="D2526">
        <v>4665.5200000000004</v>
      </c>
      <c r="E2526" s="2">
        <v>4840.83</v>
      </c>
      <c r="F2526" s="16">
        <v>636008136704</v>
      </c>
      <c r="G2526" s="3">
        <f t="shared" si="390"/>
        <v>1.4108369655834174E-3</v>
      </c>
      <c r="H2526" s="3">
        <f>1-E2526/MAX(E$2:E2526)</f>
        <v>0.17633737153746676</v>
      </c>
      <c r="I2526" s="2">
        <f t="shared" si="393"/>
        <v>4952.09</v>
      </c>
      <c r="J2526" s="2">
        <f t="shared" si="396"/>
        <v>5017.668333333334</v>
      </c>
      <c r="K2526" s="2">
        <f t="shared" si="397"/>
        <v>4860.5433333333331</v>
      </c>
      <c r="L2526" s="2">
        <f t="shared" si="398"/>
        <v>4771.7908333333335</v>
      </c>
      <c r="M2526" s="2">
        <f t="shared" si="389"/>
        <v>4535.9389583333332</v>
      </c>
      <c r="N2526" s="2">
        <f t="shared" si="394"/>
        <v>4722.7577083333335</v>
      </c>
      <c r="O2526" s="4" t="str">
        <f t="shared" si="395"/>
        <v>买</v>
      </c>
      <c r="P2526" s="4" t="str">
        <f t="shared" si="391"/>
        <v/>
      </c>
      <c r="Q2526" s="3">
        <f>IF(O2525="买",E2526/E2525-1,0)-IF(P2526=1,计算结果!B$17,0)</f>
        <v>1.4108369655834174E-3</v>
      </c>
      <c r="R2526" s="2">
        <f t="shared" si="392"/>
        <v>10.596555080253864</v>
      </c>
      <c r="S2526" s="3">
        <f>1-R2526/MAX(R$2:R2526)</f>
        <v>6.8877766920822037E-2</v>
      </c>
    </row>
    <row r="2527" spans="1:19" x14ac:dyDescent="0.15">
      <c r="A2527" s="1">
        <v>42156</v>
      </c>
      <c r="B2527">
        <v>4862.76</v>
      </c>
      <c r="C2527">
        <v>5079.32</v>
      </c>
      <c r="D2527">
        <v>4835.7700000000004</v>
      </c>
      <c r="E2527" s="2">
        <v>5076.18</v>
      </c>
      <c r="F2527" s="16">
        <v>637843668992</v>
      </c>
      <c r="G2527" s="3">
        <f t="shared" si="390"/>
        <v>4.8617695725733157E-2</v>
      </c>
      <c r="H2527" s="3">
        <f>1-E2527/MAX(E$2:E2527)</f>
        <v>0.13629279248621784</v>
      </c>
      <c r="I2527" s="2">
        <f t="shared" si="393"/>
        <v>4917.0066666666671</v>
      </c>
      <c r="J2527" s="2">
        <f t="shared" si="396"/>
        <v>5038.4766666666665</v>
      </c>
      <c r="K2527" s="2">
        <f t="shared" si="397"/>
        <v>4891.8266666666668</v>
      </c>
      <c r="L2527" s="2">
        <f t="shared" si="398"/>
        <v>4782.9820833333324</v>
      </c>
      <c r="M2527" s="2">
        <f t="shared" si="389"/>
        <v>4558.9414583333337</v>
      </c>
      <c r="N2527" s="2">
        <f t="shared" si="394"/>
        <v>4744.5834027777782</v>
      </c>
      <c r="O2527" s="4" t="str">
        <f t="shared" si="395"/>
        <v>买</v>
      </c>
      <c r="P2527" s="4" t="str">
        <f t="shared" si="391"/>
        <v/>
      </c>
      <c r="Q2527" s="3">
        <f>IF(O2526="买",E2527/E2526-1,0)-IF(P2527=1,计算结果!B$17,0)</f>
        <v>4.8617695725733157E-2</v>
      </c>
      <c r="R2527" s="2">
        <f t="shared" si="392"/>
        <v>11.111735170886618</v>
      </c>
      <c r="S2527" s="3">
        <f>1-R2527/MAX(R$2:R2527)</f>
        <v>2.3608749509513416E-2</v>
      </c>
    </row>
    <row r="2528" spans="1:19" x14ac:dyDescent="0.15">
      <c r="A2528" s="1">
        <v>42157</v>
      </c>
      <c r="B2528">
        <v>5091.2700000000004</v>
      </c>
      <c r="C2528">
        <v>5162.5600000000004</v>
      </c>
      <c r="D2528">
        <v>5047.08</v>
      </c>
      <c r="E2528" s="2">
        <v>5161.87</v>
      </c>
      <c r="F2528" s="16">
        <v>658452840448</v>
      </c>
      <c r="G2528" s="3">
        <f t="shared" si="390"/>
        <v>1.6880804069201671E-2</v>
      </c>
      <c r="H2528" s="3">
        <f>1-E2528/MAX(E$2:E2528)</f>
        <v>0.1217127203430205</v>
      </c>
      <c r="I2528" s="2">
        <f t="shared" si="393"/>
        <v>5026.293333333334</v>
      </c>
      <c r="J2528" s="2">
        <f t="shared" si="396"/>
        <v>5048.8733333333339</v>
      </c>
      <c r="K2528" s="2">
        <f t="shared" si="397"/>
        <v>4937.1933333333336</v>
      </c>
      <c r="L2528" s="2">
        <f t="shared" si="398"/>
        <v>4800.4824999999992</v>
      </c>
      <c r="M2528" s="2">
        <f t="shared" si="389"/>
        <v>4583.7085416666669</v>
      </c>
      <c r="N2528" s="2">
        <f t="shared" si="394"/>
        <v>4773.7947916666662</v>
      </c>
      <c r="O2528" s="4" t="str">
        <f t="shared" si="395"/>
        <v>买</v>
      </c>
      <c r="P2528" s="4" t="str">
        <f t="shared" si="391"/>
        <v/>
      </c>
      <c r="Q2528" s="3">
        <f>IF(O2527="买",E2528/E2527-1,0)-IF(P2528=1,计算结果!B$17,0)</f>
        <v>1.6880804069201671E-2</v>
      </c>
      <c r="R2528" s="2">
        <f t="shared" si="392"/>
        <v>11.299310195175213</v>
      </c>
      <c r="S2528" s="3">
        <f>1-R2528/MAX(R$2:R2528)</f>
        <v>7.1264801151005308E-3</v>
      </c>
    </row>
    <row r="2529" spans="1:19" x14ac:dyDescent="0.15">
      <c r="A2529" s="1">
        <v>42158</v>
      </c>
      <c r="B2529">
        <v>5176.6000000000004</v>
      </c>
      <c r="C2529">
        <v>5186.97</v>
      </c>
      <c r="D2529">
        <v>5059.49</v>
      </c>
      <c r="E2529" s="2">
        <v>5143.59</v>
      </c>
      <c r="F2529" s="16">
        <v>672056541184</v>
      </c>
      <c r="G2529" s="3">
        <f t="shared" si="390"/>
        <v>-3.5413522618740201E-3</v>
      </c>
      <c r="H2529" s="3">
        <f>1-E2529/MAX(E$2:E2529)</f>
        <v>0.12482304498740893</v>
      </c>
      <c r="I2529" s="2">
        <f t="shared" si="393"/>
        <v>5127.2133333333331</v>
      </c>
      <c r="J2529" s="2">
        <f t="shared" si="396"/>
        <v>5039.6516666666666</v>
      </c>
      <c r="K2529" s="2">
        <f t="shared" si="397"/>
        <v>4984.564166666667</v>
      </c>
      <c r="L2529" s="2">
        <f t="shared" si="398"/>
        <v>4815.8683333333329</v>
      </c>
      <c r="M2529" s="2">
        <f t="shared" si="389"/>
        <v>4608.7747916666676</v>
      </c>
      <c r="N2529" s="2">
        <f t="shared" si="394"/>
        <v>4803.0690972222219</v>
      </c>
      <c r="O2529" s="4" t="str">
        <f t="shared" si="395"/>
        <v>买</v>
      </c>
      <c r="P2529" s="4" t="str">
        <f t="shared" si="391"/>
        <v/>
      </c>
      <c r="Q2529" s="3">
        <f>IF(O2528="买",E2529/E2528-1,0)-IF(P2529=1,计算结果!B$17,0)</f>
        <v>-3.5413522618740201E-3</v>
      </c>
      <c r="R2529" s="2">
        <f t="shared" si="392"/>
        <v>11.259295357457914</v>
      </c>
      <c r="S2529" s="3">
        <f>1-R2529/MAX(R$2:R2529)</f>
        <v>1.0642595000499688E-2</v>
      </c>
    </row>
    <row r="2530" spans="1:19" x14ac:dyDescent="0.15">
      <c r="A2530" s="1">
        <v>42159</v>
      </c>
      <c r="B2530">
        <v>5156.01</v>
      </c>
      <c r="C2530">
        <v>5194.2299999999996</v>
      </c>
      <c r="D2530">
        <v>4863.47</v>
      </c>
      <c r="E2530" s="2">
        <v>5181.42</v>
      </c>
      <c r="F2530" s="16">
        <v>735170658304</v>
      </c>
      <c r="G2530" s="3">
        <f t="shared" si="390"/>
        <v>7.3547852764315191E-3</v>
      </c>
      <c r="H2530" s="3">
        <f>1-E2530/MAX(E$2:E2530)</f>
        <v>0.11838630640441017</v>
      </c>
      <c r="I2530" s="2">
        <f t="shared" si="393"/>
        <v>5162.2933333333331</v>
      </c>
      <c r="J2530" s="2">
        <f t="shared" si="396"/>
        <v>5039.6500000000005</v>
      </c>
      <c r="K2530" s="2">
        <f t="shared" si="397"/>
        <v>5022.0808333333334</v>
      </c>
      <c r="L2530" s="2">
        <f t="shared" si="398"/>
        <v>4833.8487499999992</v>
      </c>
      <c r="M2530" s="2">
        <f t="shared" si="389"/>
        <v>4634.4293750000006</v>
      </c>
      <c r="N2530" s="2">
        <f t="shared" si="394"/>
        <v>4830.1196527777784</v>
      </c>
      <c r="O2530" s="4" t="str">
        <f t="shared" si="395"/>
        <v>买</v>
      </c>
      <c r="P2530" s="4" t="str">
        <f t="shared" si="391"/>
        <v/>
      </c>
      <c r="Q2530" s="3">
        <f>IF(O2529="买",E2530/E2529-1,0)-IF(P2530=1,计算结果!B$17,0)</f>
        <v>7.3547852764315191E-3</v>
      </c>
      <c r="R2530" s="2">
        <f t="shared" si="392"/>
        <v>11.342105057175939</v>
      </c>
      <c r="S2530" s="3">
        <f>1-R2530/MAX(R$2:R2530)</f>
        <v>3.3660837250809594E-3</v>
      </c>
    </row>
    <row r="2531" spans="1:19" x14ac:dyDescent="0.15">
      <c r="A2531" s="1">
        <v>42160</v>
      </c>
      <c r="B2531">
        <v>5254.91</v>
      </c>
      <c r="C2531">
        <v>5288.34</v>
      </c>
      <c r="D2531">
        <v>5104.18</v>
      </c>
      <c r="E2531" s="2">
        <v>5230.55</v>
      </c>
      <c r="F2531" s="16">
        <v>855224418304</v>
      </c>
      <c r="G2531" s="3">
        <f t="shared" si="390"/>
        <v>9.4819566836890079E-3</v>
      </c>
      <c r="H2531" s="3">
        <f>1-E2531/MAX(E$2:E2531)</f>
        <v>0.11002688354998968</v>
      </c>
      <c r="I2531" s="2">
        <f t="shared" si="393"/>
        <v>5185.1866666666674</v>
      </c>
      <c r="J2531" s="2">
        <f t="shared" si="396"/>
        <v>5105.74</v>
      </c>
      <c r="K2531" s="2">
        <f t="shared" si="397"/>
        <v>5061.7166666666672</v>
      </c>
      <c r="L2531" s="2">
        <f t="shared" si="398"/>
        <v>4852.2991666666667</v>
      </c>
      <c r="M2531" s="2">
        <f t="shared" si="389"/>
        <v>4660.6554166666665</v>
      </c>
      <c r="N2531" s="2">
        <f t="shared" si="394"/>
        <v>4858.2237500000001</v>
      </c>
      <c r="O2531" s="4" t="str">
        <f t="shared" si="395"/>
        <v>买</v>
      </c>
      <c r="P2531" s="4" t="str">
        <f t="shared" si="391"/>
        <v/>
      </c>
      <c r="Q2531" s="3">
        <f>IF(O2530="买",E2531/E2530-1,0)-IF(P2531=1,计算结果!B$17,0)</f>
        <v>9.4819566836890079E-3</v>
      </c>
      <c r="R2531" s="2">
        <f t="shared" si="392"/>
        <v>11.449650406029932</v>
      </c>
      <c r="S2531" s="3">
        <f>1-R2531/MAX(R$2:R2531)</f>
        <v>0</v>
      </c>
    </row>
    <row r="2532" spans="1:19" x14ac:dyDescent="0.15">
      <c r="A2532" s="1">
        <v>42163</v>
      </c>
      <c r="B2532">
        <v>5259.41</v>
      </c>
      <c r="C2532">
        <v>5370.61</v>
      </c>
      <c r="D2532">
        <v>5202.59</v>
      </c>
      <c r="E2532" s="2">
        <v>5353.75</v>
      </c>
      <c r="F2532" s="16">
        <v>949498019840</v>
      </c>
      <c r="G2532" s="3">
        <f t="shared" si="390"/>
        <v>2.3553928363174048E-2</v>
      </c>
      <c r="H2532" s="3">
        <f>1-E2532/MAX(E$2:E2532)</f>
        <v>8.9064520519975487E-2</v>
      </c>
      <c r="I2532" s="2">
        <f t="shared" si="393"/>
        <v>5255.2400000000007</v>
      </c>
      <c r="J2532" s="2">
        <f t="shared" si="396"/>
        <v>5191.2266666666665</v>
      </c>
      <c r="K2532" s="2">
        <f t="shared" si="397"/>
        <v>5104.4475000000011</v>
      </c>
      <c r="L2532" s="2">
        <f t="shared" si="398"/>
        <v>4883.837083333332</v>
      </c>
      <c r="M2532" s="2">
        <f t="shared" si="389"/>
        <v>4687.0214583333336</v>
      </c>
      <c r="N2532" s="2">
        <f t="shared" si="394"/>
        <v>4891.7686805555559</v>
      </c>
      <c r="O2532" s="4" t="str">
        <f t="shared" si="395"/>
        <v>买</v>
      </c>
      <c r="P2532" s="4" t="str">
        <f t="shared" si="391"/>
        <v/>
      </c>
      <c r="Q2532" s="3">
        <f>IF(O2531="买",E2532/E2531-1,0)-IF(P2532=1,计算结果!B$17,0)</f>
        <v>2.3553928363174048E-2</v>
      </c>
      <c r="R2532" s="2">
        <f t="shared" si="392"/>
        <v>11.719334651476947</v>
      </c>
      <c r="S2532" s="3">
        <f>1-R2532/MAX(R$2:R2532)</f>
        <v>0</v>
      </c>
    </row>
    <row r="2533" spans="1:19" x14ac:dyDescent="0.15">
      <c r="A2533" s="1">
        <v>42164</v>
      </c>
      <c r="B2533">
        <v>5379.47</v>
      </c>
      <c r="C2533">
        <v>5380.43</v>
      </c>
      <c r="D2533">
        <v>5251.21</v>
      </c>
      <c r="E2533" s="2">
        <v>5317.46</v>
      </c>
      <c r="F2533" s="16">
        <v>871431798784</v>
      </c>
      <c r="G2533" s="3">
        <f t="shared" si="390"/>
        <v>-6.7784263366799102E-3</v>
      </c>
      <c r="H2533" s="3">
        <f>1-E2533/MAX(E$2:E2533)</f>
        <v>9.5239229565099004E-2</v>
      </c>
      <c r="I2533" s="2">
        <f t="shared" si="393"/>
        <v>5300.5866666666661</v>
      </c>
      <c r="J2533" s="2">
        <f t="shared" si="396"/>
        <v>5231.4399999999996</v>
      </c>
      <c r="K2533" s="2">
        <f t="shared" si="397"/>
        <v>5134.9583333333339</v>
      </c>
      <c r="L2533" s="2">
        <f t="shared" si="398"/>
        <v>4915.6758333333328</v>
      </c>
      <c r="M2533" s="2">
        <f t="shared" si="389"/>
        <v>4713.4018749999996</v>
      </c>
      <c r="N2533" s="2">
        <f t="shared" si="394"/>
        <v>4921.3453472222218</v>
      </c>
      <c r="O2533" s="4" t="str">
        <f t="shared" si="395"/>
        <v>买</v>
      </c>
      <c r="P2533" s="4" t="str">
        <f t="shared" si="391"/>
        <v/>
      </c>
      <c r="Q2533" s="3">
        <f>IF(O2532="买",E2533/E2532-1,0)-IF(P2533=1,计算结果!B$17,0)</f>
        <v>-6.7784263366799102E-3</v>
      </c>
      <c r="R2533" s="2">
        <f t="shared" si="392"/>
        <v>11.63989600482701</v>
      </c>
      <c r="S2533" s="3">
        <f>1-R2533/MAX(R$2:R2533)</f>
        <v>6.7784263366799102E-3</v>
      </c>
    </row>
    <row r="2534" spans="1:19" x14ac:dyDescent="0.15">
      <c r="A2534" s="1">
        <v>42165</v>
      </c>
      <c r="B2534">
        <v>5254.3</v>
      </c>
      <c r="C2534">
        <v>5374.83</v>
      </c>
      <c r="D2534">
        <v>5209.68</v>
      </c>
      <c r="E2534" s="2">
        <v>5309.11</v>
      </c>
      <c r="F2534" s="16">
        <v>711509278720</v>
      </c>
      <c r="G2534" s="3">
        <f t="shared" si="390"/>
        <v>-1.5702986012119391E-3</v>
      </c>
      <c r="H2534" s="3">
        <f>1-E2534/MAX(E$2:E2534)</f>
        <v>9.6659974137344395E-2</v>
      </c>
      <c r="I2534" s="2">
        <f t="shared" si="393"/>
        <v>5326.7733333333335</v>
      </c>
      <c r="J2534" s="2">
        <f t="shared" si="396"/>
        <v>5255.9800000000005</v>
      </c>
      <c r="K2534" s="2">
        <f t="shared" si="397"/>
        <v>5152.4266666666672</v>
      </c>
      <c r="L2534" s="2">
        <f t="shared" si="398"/>
        <v>4950.6349999999993</v>
      </c>
      <c r="M2534" s="2">
        <f t="shared" si="389"/>
        <v>4738.0937499999991</v>
      </c>
      <c r="N2534" s="2">
        <f t="shared" si="394"/>
        <v>4947.0518055555549</v>
      </c>
      <c r="O2534" s="4" t="str">
        <f t="shared" si="395"/>
        <v>买</v>
      </c>
      <c r="P2534" s="4" t="str">
        <f t="shared" si="391"/>
        <v/>
      </c>
      <c r="Q2534" s="3">
        <f>IF(O2533="买",E2534/E2533-1,0)-IF(P2534=1,计算结果!B$17,0)</f>
        <v>-1.5702986012119391E-3</v>
      </c>
      <c r="R2534" s="2">
        <f t="shared" si="392"/>
        <v>11.621617892412377</v>
      </c>
      <c r="S2534" s="3">
        <f>1-R2534/MAX(R$2:R2534)</f>
        <v>8.3380807844969373E-3</v>
      </c>
    </row>
    <row r="2535" spans="1:19" x14ac:dyDescent="0.15">
      <c r="A2535" s="1">
        <v>42166</v>
      </c>
      <c r="B2535">
        <v>5305.14</v>
      </c>
      <c r="C2535">
        <v>5329.29</v>
      </c>
      <c r="D2535">
        <v>5248.16</v>
      </c>
      <c r="E2535" s="2">
        <v>5306.59</v>
      </c>
      <c r="F2535" s="16">
        <v>660584857600</v>
      </c>
      <c r="G2535" s="3">
        <f t="shared" si="390"/>
        <v>-4.7465582743611012E-4</v>
      </c>
      <c r="H2535" s="3">
        <f>1-E2535/MAX(E$2:E2535)</f>
        <v>9.7088749744776326E-2</v>
      </c>
      <c r="I2535" s="2">
        <f t="shared" si="393"/>
        <v>5311.0533333333333</v>
      </c>
      <c r="J2535" s="2">
        <f t="shared" si="396"/>
        <v>5283.1466666666665</v>
      </c>
      <c r="K2535" s="2">
        <f t="shared" si="397"/>
        <v>5161.399166666667</v>
      </c>
      <c r="L2535" s="2">
        <f t="shared" si="398"/>
        <v>4981.8095833333327</v>
      </c>
      <c r="M2535" s="2">
        <f t="shared" si="389"/>
        <v>4762.7147916666663</v>
      </c>
      <c r="N2535" s="2">
        <f t="shared" si="394"/>
        <v>4968.6411805555554</v>
      </c>
      <c r="O2535" s="4" t="str">
        <f t="shared" si="395"/>
        <v>买</v>
      </c>
      <c r="P2535" s="4" t="str">
        <f t="shared" si="391"/>
        <v/>
      </c>
      <c r="Q2535" s="3">
        <f>IF(O2534="买",E2535/E2534-1,0)-IF(P2535=1,计算结果!B$17,0)</f>
        <v>-4.7465582743611012E-4</v>
      </c>
      <c r="R2535" s="2">
        <f t="shared" si="392"/>
        <v>11.616101623755508</v>
      </c>
      <c r="S2535" s="3">
        <f>1-R2535/MAX(R$2:R2535)</f>
        <v>8.8087788932991185E-3</v>
      </c>
    </row>
    <row r="2536" spans="1:19" x14ac:dyDescent="0.15">
      <c r="A2536" s="1">
        <v>42167</v>
      </c>
      <c r="B2536">
        <v>5329.28</v>
      </c>
      <c r="C2536">
        <v>5351.65</v>
      </c>
      <c r="D2536">
        <v>5283.09</v>
      </c>
      <c r="E2536" s="2">
        <v>5335.12</v>
      </c>
      <c r="F2536" s="16">
        <v>694213148672</v>
      </c>
      <c r="G2536" s="3">
        <f t="shared" si="390"/>
        <v>5.3763339545733757E-3</v>
      </c>
      <c r="H2536" s="3">
        <f>1-E2536/MAX(E$2:E2536)</f>
        <v>9.2234397332062845E-2</v>
      </c>
      <c r="I2536" s="2">
        <f t="shared" si="393"/>
        <v>5316.94</v>
      </c>
      <c r="J2536" s="2">
        <f t="shared" si="396"/>
        <v>5308.7633333333333</v>
      </c>
      <c r="K2536" s="2">
        <f t="shared" si="397"/>
        <v>5174.2066666666669</v>
      </c>
      <c r="L2536" s="2">
        <f t="shared" si="398"/>
        <v>5008.6674999999996</v>
      </c>
      <c r="M2536" s="2">
        <f t="shared" si="389"/>
        <v>4786.9768749999994</v>
      </c>
      <c r="N2536" s="2">
        <f t="shared" si="394"/>
        <v>4989.9503472222214</v>
      </c>
      <c r="O2536" s="4" t="str">
        <f t="shared" si="395"/>
        <v>买</v>
      </c>
      <c r="P2536" s="4" t="str">
        <f t="shared" si="391"/>
        <v/>
      </c>
      <c r="Q2536" s="3">
        <f>IF(O2535="买",E2536/E2535-1,0)-IF(P2536=1,计算结果!B$17,0)</f>
        <v>5.3763339545733757E-3</v>
      </c>
      <c r="R2536" s="2">
        <f t="shared" si="392"/>
        <v>11.67855366533508</v>
      </c>
      <c r="S2536" s="3">
        <f>1-R2536/MAX(R$2:R2536)</f>
        <v>3.4798038757880567E-3</v>
      </c>
    </row>
    <row r="2537" spans="1:19" x14ac:dyDescent="0.15">
      <c r="A2537" s="1">
        <v>42170</v>
      </c>
      <c r="B2537">
        <v>5354.01</v>
      </c>
      <c r="C2537">
        <v>5362.45</v>
      </c>
      <c r="D2537">
        <v>5207.3100000000004</v>
      </c>
      <c r="E2537" s="2">
        <v>5221.17</v>
      </c>
      <c r="F2537" s="16">
        <v>766237736960</v>
      </c>
      <c r="G2537" s="3">
        <f t="shared" si="390"/>
        <v>-2.1358469912579281E-2</v>
      </c>
      <c r="H2537" s="3">
        <f>1-E2537/MAX(E$2:E2537)</f>
        <v>0.11162288164432044</v>
      </c>
      <c r="I2537" s="2">
        <f t="shared" si="393"/>
        <v>5287.6266666666661</v>
      </c>
      <c r="J2537" s="2">
        <f t="shared" si="396"/>
        <v>5307.2</v>
      </c>
      <c r="K2537" s="2">
        <f t="shared" si="397"/>
        <v>5206.47</v>
      </c>
      <c r="L2537" s="2">
        <f t="shared" si="398"/>
        <v>5028.4070833333326</v>
      </c>
      <c r="M2537" s="2">
        <f t="shared" si="389"/>
        <v>4807.0004166666658</v>
      </c>
      <c r="N2537" s="2">
        <f t="shared" si="394"/>
        <v>5013.9591666666665</v>
      </c>
      <c r="O2537" s="4" t="str">
        <f t="shared" si="395"/>
        <v>买</v>
      </c>
      <c r="P2537" s="4" t="str">
        <f t="shared" si="391"/>
        <v/>
      </c>
      <c r="Q2537" s="3">
        <f>IF(O2536="买",E2537/E2536-1,0)-IF(P2537=1,计算结果!B$17,0)</f>
        <v>-2.1358469912579281E-2</v>
      </c>
      <c r="R2537" s="2">
        <f t="shared" si="392"/>
        <v>11.429117628251579</v>
      </c>
      <c r="S2537" s="3">
        <f>1-R2537/MAX(R$2:R2537)</f>
        <v>2.4763950501984655E-2</v>
      </c>
    </row>
    <row r="2538" spans="1:19" x14ac:dyDescent="0.15">
      <c r="A2538" s="1">
        <v>42171</v>
      </c>
      <c r="B2538">
        <v>5165.0200000000004</v>
      </c>
      <c r="C2538">
        <v>5204.3</v>
      </c>
      <c r="D2538">
        <v>5015.26</v>
      </c>
      <c r="E2538" s="2">
        <v>5064.82</v>
      </c>
      <c r="F2538" s="16">
        <v>651522539520</v>
      </c>
      <c r="G2538" s="3">
        <f t="shared" si="390"/>
        <v>-2.9945395380728934E-2</v>
      </c>
      <c r="H2538" s="3">
        <f>1-E2538/MAX(E$2:E2538)</f>
        <v>0.13822568570067384</v>
      </c>
      <c r="I2538" s="2">
        <f t="shared" si="393"/>
        <v>5207.0366666666669</v>
      </c>
      <c r="J2538" s="2">
        <f t="shared" si="396"/>
        <v>5259.0449999999992</v>
      </c>
      <c r="K2538" s="2">
        <f t="shared" si="397"/>
        <v>5225.1358333333337</v>
      </c>
      <c r="L2538" s="2">
        <f t="shared" si="398"/>
        <v>5042.8395833333334</v>
      </c>
      <c r="M2538" s="2">
        <f t="shared" si="389"/>
        <v>4823.0216666666656</v>
      </c>
      <c r="N2538" s="2">
        <f t="shared" si="394"/>
        <v>5030.3323611111109</v>
      </c>
      <c r="O2538" s="4" t="str">
        <f t="shared" si="395"/>
        <v>买</v>
      </c>
      <c r="P2538" s="4" t="str">
        <f t="shared" si="391"/>
        <v/>
      </c>
      <c r="Q2538" s="3">
        <f>IF(O2537="买",E2538/E2537-1,0)-IF(P2538=1,计算结果!B$17,0)</f>
        <v>-2.9945395380728934E-2</v>
      </c>
      <c r="R2538" s="2">
        <f t="shared" si="392"/>
        <v>11.086868182020726</v>
      </c>
      <c r="S2538" s="3">
        <f>1-R2538/MAX(R$2:R2538)</f>
        <v>5.3967779593742771E-2</v>
      </c>
    </row>
    <row r="2539" spans="1:19" x14ac:dyDescent="0.15">
      <c r="A2539" s="1">
        <v>42172</v>
      </c>
      <c r="B2539">
        <v>5072.3100000000004</v>
      </c>
      <c r="C2539">
        <v>5158.37</v>
      </c>
      <c r="D2539">
        <v>4949.29</v>
      </c>
      <c r="E2539" s="2">
        <v>5138.83</v>
      </c>
      <c r="F2539" s="16">
        <v>589868367872</v>
      </c>
      <c r="G2539" s="3">
        <f t="shared" si="390"/>
        <v>1.4612562736681767E-2</v>
      </c>
      <c r="H2539" s="3">
        <f>1-E2539/MAX(E$2:E2539)</f>
        <v>0.12563295446811407</v>
      </c>
      <c r="I2539" s="2">
        <f t="shared" si="393"/>
        <v>5141.6066666666666</v>
      </c>
      <c r="J2539" s="2">
        <f t="shared" si="396"/>
        <v>5229.2733333333335</v>
      </c>
      <c r="K2539" s="2">
        <f t="shared" si="397"/>
        <v>5230.3566666666666</v>
      </c>
      <c r="L2539" s="2">
        <f t="shared" si="398"/>
        <v>5061.0916666666662</v>
      </c>
      <c r="M2539" s="2">
        <f t="shared" si="389"/>
        <v>4841.2860416666654</v>
      </c>
      <c r="N2539" s="2">
        <f t="shared" si="394"/>
        <v>5044.244791666667</v>
      </c>
      <c r="O2539" s="4" t="str">
        <f t="shared" si="395"/>
        <v>买</v>
      </c>
      <c r="P2539" s="4" t="str">
        <f t="shared" si="391"/>
        <v/>
      </c>
      <c r="Q2539" s="3">
        <f>IF(O2538="买",E2539/E2538-1,0)-IF(P2539=1,计算结果!B$17,0)</f>
        <v>1.4612562736681767E-2</v>
      </c>
      <c r="R2539" s="2">
        <f t="shared" si="392"/>
        <v>11.248875738883825</v>
      </c>
      <c r="S2539" s="3">
        <f>1-R2539/MAX(R$2:R2539)</f>
        <v>4.0143824422134045E-2</v>
      </c>
    </row>
    <row r="2540" spans="1:19" x14ac:dyDescent="0.15">
      <c r="A2540" s="1">
        <v>42173</v>
      </c>
      <c r="B2540">
        <v>5107.6899999999996</v>
      </c>
      <c r="C2540">
        <v>5121.22</v>
      </c>
      <c r="D2540">
        <v>4926.43</v>
      </c>
      <c r="E2540" s="2">
        <v>4930.55</v>
      </c>
      <c r="F2540" s="16">
        <v>555646779392</v>
      </c>
      <c r="G2540" s="3">
        <f t="shared" si="390"/>
        <v>-4.0530626621234744E-2</v>
      </c>
      <c r="H2540" s="3">
        <f>1-E2540/MAX(E$2:E2540)</f>
        <v>0.16107159872047905</v>
      </c>
      <c r="I2540" s="2">
        <f t="shared" si="393"/>
        <v>5044.7333333333336</v>
      </c>
      <c r="J2540" s="2">
        <f t="shared" si="396"/>
        <v>5166.1799999999994</v>
      </c>
      <c r="K2540" s="2">
        <f t="shared" si="397"/>
        <v>5211.0800000000008</v>
      </c>
      <c r="L2540" s="2">
        <f t="shared" si="398"/>
        <v>5074.1366666666663</v>
      </c>
      <c r="M2540" s="2">
        <f t="shared" si="389"/>
        <v>4853.4970833333318</v>
      </c>
      <c r="N2540" s="2">
        <f t="shared" si="394"/>
        <v>5046.237916666666</v>
      </c>
      <c r="O2540" s="4" t="str">
        <f t="shared" si="395"/>
        <v>卖</v>
      </c>
      <c r="P2540" s="4">
        <f t="shared" si="391"/>
        <v>1</v>
      </c>
      <c r="Q2540" s="3">
        <f>IF(O2539="买",E2540/E2539-1,0)-IF(P2540=1,计算结果!B$17,0)</f>
        <v>-4.0530626621234744E-2</v>
      </c>
      <c r="R2540" s="2">
        <f t="shared" si="392"/>
        <v>10.792951756402459</v>
      </c>
      <c r="S2540" s="3">
        <f>1-R2540/MAX(R$2:R2540)</f>
        <v>7.904739668456684E-2</v>
      </c>
    </row>
    <row r="2541" spans="1:19" x14ac:dyDescent="0.15">
      <c r="A2541" s="1">
        <v>42174</v>
      </c>
      <c r="B2541">
        <v>4847.0600000000004</v>
      </c>
      <c r="C2541">
        <v>4910.45</v>
      </c>
      <c r="D2541">
        <v>4634.6899999999996</v>
      </c>
      <c r="E2541" s="2">
        <v>4637.05</v>
      </c>
      <c r="F2541" s="16">
        <v>519609581568</v>
      </c>
      <c r="G2541" s="3">
        <f t="shared" si="390"/>
        <v>-5.9526827635862145E-2</v>
      </c>
      <c r="H2541" s="3">
        <f>1-E2541/MAX(E$2:E2541)</f>
        <v>0.21101034506227445</v>
      </c>
      <c r="I2541" s="2">
        <f t="shared" si="393"/>
        <v>4902.1433333333334</v>
      </c>
      <c r="J2541" s="2">
        <f t="shared" si="396"/>
        <v>5054.59</v>
      </c>
      <c r="K2541" s="2">
        <f t="shared" si="397"/>
        <v>5168.8683333333338</v>
      </c>
      <c r="L2541" s="2">
        <f t="shared" si="398"/>
        <v>5076.7162500000004</v>
      </c>
      <c r="M2541" s="2">
        <f t="shared" si="389"/>
        <v>4857.9966666666651</v>
      </c>
      <c r="N2541" s="2">
        <f t="shared" si="394"/>
        <v>5034.5270833333334</v>
      </c>
      <c r="O2541" s="4" t="str">
        <f t="shared" si="395"/>
        <v>卖</v>
      </c>
      <c r="P2541" s="4" t="str">
        <f t="shared" si="391"/>
        <v/>
      </c>
      <c r="Q2541" s="3">
        <f>IF(O2540="买",E2541/E2540-1,0)-IF(P2541=1,计算结果!B$17,0)</f>
        <v>0</v>
      </c>
      <c r="R2541" s="2">
        <f t="shared" si="392"/>
        <v>10.792951756402459</v>
      </c>
      <c r="S2541" s="3">
        <f>1-R2541/MAX(R$2:R2541)</f>
        <v>7.904739668456684E-2</v>
      </c>
    </row>
    <row r="2542" spans="1:19" x14ac:dyDescent="0.15">
      <c r="A2542" s="1">
        <v>42178</v>
      </c>
      <c r="B2542">
        <v>4641.42</v>
      </c>
      <c r="C2542">
        <v>4786.96</v>
      </c>
      <c r="D2542">
        <v>4455.33</v>
      </c>
      <c r="E2542" s="2">
        <v>4786.09</v>
      </c>
      <c r="F2542" s="16">
        <v>536984125440</v>
      </c>
      <c r="G2542" s="3">
        <f t="shared" si="390"/>
        <v>3.2141124206122473E-2</v>
      </c>
      <c r="H2542" s="3">
        <f>1-E2542/MAX(E$2:E2542)</f>
        <v>0.18565133056557537</v>
      </c>
      <c r="I2542" s="2">
        <f t="shared" si="393"/>
        <v>4784.5633333333335</v>
      </c>
      <c r="J2542" s="2">
        <f t="shared" si="396"/>
        <v>4963.085</v>
      </c>
      <c r="K2542" s="2">
        <f t="shared" si="397"/>
        <v>5135.9241666666676</v>
      </c>
      <c r="L2542" s="2">
        <f t="shared" si="398"/>
        <v>5079.0025000000005</v>
      </c>
      <c r="M2542" s="2">
        <f t="shared" si="389"/>
        <v>4865.2447916666652</v>
      </c>
      <c r="N2542" s="2">
        <f t="shared" si="394"/>
        <v>5026.7238194444444</v>
      </c>
      <c r="O2542" s="4" t="str">
        <f t="shared" si="395"/>
        <v>卖</v>
      </c>
      <c r="P2542" s="4" t="str">
        <f t="shared" si="391"/>
        <v/>
      </c>
      <c r="Q2542" s="3">
        <f>IF(O2541="买",E2542/E2541-1,0)-IF(P2542=1,计算结果!B$17,0)</f>
        <v>0</v>
      </c>
      <c r="R2542" s="2">
        <f t="shared" si="392"/>
        <v>10.792951756402459</v>
      </c>
      <c r="S2542" s="3">
        <f>1-R2542/MAX(R$2:R2542)</f>
        <v>7.904739668456684E-2</v>
      </c>
    </row>
    <row r="2543" spans="1:19" x14ac:dyDescent="0.15">
      <c r="A2543" s="1">
        <v>42179</v>
      </c>
      <c r="B2543">
        <v>4811.59</v>
      </c>
      <c r="C2543">
        <v>4883.7299999999996</v>
      </c>
      <c r="D2543">
        <v>4744.3100000000004</v>
      </c>
      <c r="E2543" s="2">
        <v>4880.13</v>
      </c>
      <c r="F2543" s="16">
        <v>615374061568</v>
      </c>
      <c r="G2543" s="3">
        <f t="shared" si="390"/>
        <v>1.9648606691474724E-2</v>
      </c>
      <c r="H2543" s="3">
        <f>1-E2543/MAX(E$2:E2543)</f>
        <v>0.16965051385013263</v>
      </c>
      <c r="I2543" s="2">
        <f t="shared" si="393"/>
        <v>4767.7566666666671</v>
      </c>
      <c r="J2543" s="2">
        <f t="shared" si="396"/>
        <v>4906.2449999999999</v>
      </c>
      <c r="K2543" s="2">
        <f t="shared" si="397"/>
        <v>5106.7225000000008</v>
      </c>
      <c r="L2543" s="2">
        <f t="shared" si="398"/>
        <v>5084.2195833333335</v>
      </c>
      <c r="M2543" s="2">
        <f t="shared" si="389"/>
        <v>4875.6535416666657</v>
      </c>
      <c r="N2543" s="2">
        <f t="shared" si="394"/>
        <v>5022.1985416666676</v>
      </c>
      <c r="O2543" s="4" t="str">
        <f t="shared" si="395"/>
        <v>卖</v>
      </c>
      <c r="P2543" s="4" t="str">
        <f t="shared" si="391"/>
        <v/>
      </c>
      <c r="Q2543" s="3">
        <f>IF(O2542="买",E2543/E2542-1,0)-IF(P2543=1,计算结果!B$17,0)</f>
        <v>0</v>
      </c>
      <c r="R2543" s="2">
        <f t="shared" si="392"/>
        <v>10.792951756402459</v>
      </c>
      <c r="S2543" s="3">
        <f>1-R2543/MAX(R$2:R2543)</f>
        <v>7.904739668456684E-2</v>
      </c>
    </row>
    <row r="2544" spans="1:19" x14ac:dyDescent="0.15">
      <c r="A2544" s="1">
        <v>42180</v>
      </c>
      <c r="B2544">
        <v>4906.24</v>
      </c>
      <c r="C2544">
        <v>4919.26</v>
      </c>
      <c r="D2544">
        <v>4667.22</v>
      </c>
      <c r="E2544" s="2">
        <v>4706.5200000000004</v>
      </c>
      <c r="F2544" s="16">
        <v>640246415360</v>
      </c>
      <c r="G2544" s="3">
        <f t="shared" si="390"/>
        <v>-3.5574871980869283E-2</v>
      </c>
      <c r="H2544" s="3">
        <f>1-E2544/MAX(E$2:E2544)</f>
        <v>0.19919009051929482</v>
      </c>
      <c r="I2544" s="2">
        <f t="shared" si="393"/>
        <v>4790.9133333333339</v>
      </c>
      <c r="J2544" s="2">
        <f t="shared" si="396"/>
        <v>4846.5283333333336</v>
      </c>
      <c r="K2544" s="2">
        <f t="shared" si="397"/>
        <v>5052.7866666666669</v>
      </c>
      <c r="L2544" s="2">
        <f t="shared" si="398"/>
        <v>5078.6170833333344</v>
      </c>
      <c r="M2544" s="2">
        <f t="shared" si="389"/>
        <v>4879.6737499999981</v>
      </c>
      <c r="N2544" s="2">
        <f t="shared" si="394"/>
        <v>5003.6925000000001</v>
      </c>
      <c r="O2544" s="4" t="str">
        <f t="shared" si="395"/>
        <v>卖</v>
      </c>
      <c r="P2544" s="4" t="str">
        <f t="shared" si="391"/>
        <v/>
      </c>
      <c r="Q2544" s="3">
        <f>IF(O2543="买",E2544/E2543-1,0)-IF(P2544=1,计算结果!B$17,0)</f>
        <v>0</v>
      </c>
      <c r="R2544" s="2">
        <f t="shared" si="392"/>
        <v>10.792951756402459</v>
      </c>
      <c r="S2544" s="3">
        <f>1-R2544/MAX(R$2:R2544)</f>
        <v>7.904739668456684E-2</v>
      </c>
    </row>
    <row r="2545" spans="1:19" x14ac:dyDescent="0.15">
      <c r="A2545" s="1">
        <v>42181</v>
      </c>
      <c r="B2545">
        <v>4573.87</v>
      </c>
      <c r="C2545">
        <v>4650.1899999999996</v>
      </c>
      <c r="D2545">
        <v>4278.68</v>
      </c>
      <c r="E2545" s="2">
        <v>4336.1899999999996</v>
      </c>
      <c r="F2545" s="16">
        <v>612959453184</v>
      </c>
      <c r="G2545" s="3">
        <f t="shared" si="390"/>
        <v>-7.8684463255229042E-2</v>
      </c>
      <c r="H2545" s="3">
        <f>1-E2545/MAX(E$2:E2545)</f>
        <v>0.26220138841625273</v>
      </c>
      <c r="I2545" s="2">
        <f t="shared" si="393"/>
        <v>4640.9466666666667</v>
      </c>
      <c r="J2545" s="2">
        <f t="shared" si="396"/>
        <v>4712.7550000000001</v>
      </c>
      <c r="K2545" s="2">
        <f t="shared" si="397"/>
        <v>4971.0141666666668</v>
      </c>
      <c r="L2545" s="2">
        <f t="shared" si="398"/>
        <v>5052.9862500000008</v>
      </c>
      <c r="M2545" s="2">
        <f t="shared" si="389"/>
        <v>4874.2581249999985</v>
      </c>
      <c r="N2545" s="2">
        <f t="shared" si="394"/>
        <v>4966.0861805555551</v>
      </c>
      <c r="O2545" s="4" t="str">
        <f t="shared" si="395"/>
        <v>卖</v>
      </c>
      <c r="P2545" s="4" t="str">
        <f t="shared" si="391"/>
        <v/>
      </c>
      <c r="Q2545" s="3">
        <f>IF(O2544="买",E2545/E2544-1,0)-IF(P2545=1,计算结果!B$17,0)</f>
        <v>0</v>
      </c>
      <c r="R2545" s="2">
        <f t="shared" si="392"/>
        <v>10.792951756402459</v>
      </c>
      <c r="S2545" s="3">
        <f>1-R2545/MAX(R$2:R2545)</f>
        <v>7.904739668456684E-2</v>
      </c>
    </row>
    <row r="2546" spans="1:19" x14ac:dyDescent="0.15">
      <c r="A2546" s="1">
        <v>42184</v>
      </c>
      <c r="B2546">
        <v>4446.84</v>
      </c>
      <c r="C2546">
        <v>4451.17</v>
      </c>
      <c r="D2546">
        <v>4000.93</v>
      </c>
      <c r="E2546" s="2">
        <v>4191.55</v>
      </c>
      <c r="F2546" s="16">
        <v>704014516224</v>
      </c>
      <c r="G2546" s="3">
        <f t="shared" si="390"/>
        <v>-3.3356471925814923E-2</v>
      </c>
      <c r="H2546" s="3">
        <f>1-E2546/MAX(E$2:E2546)</f>
        <v>0.28681174709045121</v>
      </c>
      <c r="I2546" s="2">
        <f t="shared" si="393"/>
        <v>4411.4199999999992</v>
      </c>
      <c r="J2546" s="2">
        <f t="shared" si="396"/>
        <v>4589.5883333333331</v>
      </c>
      <c r="K2546" s="2">
        <f t="shared" si="397"/>
        <v>4877.8841666666667</v>
      </c>
      <c r="L2546" s="2">
        <f t="shared" si="398"/>
        <v>5015.1554166666674</v>
      </c>
      <c r="M2546" s="2">
        <f t="shared" ref="M2546:M2609" si="399">AVERAGE(E2499:E2546)</f>
        <v>4867.3754166666649</v>
      </c>
      <c r="N2546" s="2">
        <f t="shared" si="394"/>
        <v>4920.1383333333333</v>
      </c>
      <c r="O2546" s="4" t="str">
        <f t="shared" si="395"/>
        <v>卖</v>
      </c>
      <c r="P2546" s="4" t="str">
        <f t="shared" si="391"/>
        <v/>
      </c>
      <c r="Q2546" s="3">
        <f>IF(O2545="买",E2546/E2545-1,0)-IF(P2546=1,计算结果!B$17,0)</f>
        <v>0</v>
      </c>
      <c r="R2546" s="2">
        <f t="shared" si="392"/>
        <v>10.792951756402459</v>
      </c>
      <c r="S2546" s="3">
        <f>1-R2546/MAX(R$2:R2546)</f>
        <v>7.904739668456684E-2</v>
      </c>
    </row>
    <row r="2547" spans="1:19" x14ac:dyDescent="0.15">
      <c r="A2547" s="1">
        <v>42185</v>
      </c>
      <c r="B2547">
        <v>4161.07</v>
      </c>
      <c r="C2547">
        <v>4475.7700000000004</v>
      </c>
      <c r="D2547">
        <v>4016.01</v>
      </c>
      <c r="E2547" s="2">
        <v>4473</v>
      </c>
      <c r="F2547" s="16">
        <v>716045811712</v>
      </c>
      <c r="G2547" s="3">
        <f t="shared" si="390"/>
        <v>6.7146998127184387E-2</v>
      </c>
      <c r="H2547" s="3">
        <f>1-E2547/MAX(E$2:E2547)</f>
        <v>0.23892329680800384</v>
      </c>
      <c r="I2547" s="2">
        <f t="shared" si="393"/>
        <v>4333.58</v>
      </c>
      <c r="J2547" s="2">
        <f t="shared" si="396"/>
        <v>4562.2466666666669</v>
      </c>
      <c r="K2547" s="2">
        <f t="shared" si="397"/>
        <v>4808.418333333334</v>
      </c>
      <c r="L2547" s="2">
        <f t="shared" si="398"/>
        <v>4984.9087500000005</v>
      </c>
      <c r="M2547" s="2">
        <f t="shared" si="399"/>
        <v>4864.3304166666649</v>
      </c>
      <c r="N2547" s="2">
        <f t="shared" si="394"/>
        <v>4885.8858333333328</v>
      </c>
      <c r="O2547" s="4" t="str">
        <f t="shared" si="395"/>
        <v>卖</v>
      </c>
      <c r="P2547" s="4" t="str">
        <f t="shared" si="391"/>
        <v/>
      </c>
      <c r="Q2547" s="3">
        <f>IF(O2546="买",E2547/E2546-1,0)-IF(P2547=1,计算结果!B$17,0)</f>
        <v>0</v>
      </c>
      <c r="R2547" s="2">
        <f t="shared" si="392"/>
        <v>10.792951756402459</v>
      </c>
      <c r="S2547" s="3">
        <f>1-R2547/MAX(R$2:R2547)</f>
        <v>7.904739668456684E-2</v>
      </c>
    </row>
    <row r="2548" spans="1:19" x14ac:dyDescent="0.15">
      <c r="A2548" s="1">
        <v>42186</v>
      </c>
      <c r="B2548">
        <v>4408.9799999999996</v>
      </c>
      <c r="C2548">
        <v>4526.13</v>
      </c>
      <c r="D2548">
        <v>4235.7</v>
      </c>
      <c r="E2548" s="2">
        <v>4253.0200000000004</v>
      </c>
      <c r="F2548" s="16">
        <v>623330590720</v>
      </c>
      <c r="G2548" s="3">
        <f t="shared" si="390"/>
        <v>-4.9179521573887719E-2</v>
      </c>
      <c r="H2548" s="3">
        <f>1-E2548/MAX(E$2:E2548)</f>
        <v>0.27635268495201792</v>
      </c>
      <c r="I2548" s="2">
        <f t="shared" si="393"/>
        <v>4305.8566666666666</v>
      </c>
      <c r="J2548" s="2">
        <f t="shared" si="396"/>
        <v>4473.4016666666666</v>
      </c>
      <c r="K2548" s="2">
        <f t="shared" si="397"/>
        <v>4718.2433333333347</v>
      </c>
      <c r="L2548" s="2">
        <f t="shared" si="398"/>
        <v>4946.2250000000013</v>
      </c>
      <c r="M2548" s="2">
        <f t="shared" si="399"/>
        <v>4854.1889583333314</v>
      </c>
      <c r="N2548" s="2">
        <f t="shared" si="394"/>
        <v>4839.5524305555555</v>
      </c>
      <c r="O2548" s="4" t="str">
        <f t="shared" si="395"/>
        <v>卖</v>
      </c>
      <c r="P2548" s="4" t="str">
        <f t="shared" si="391"/>
        <v/>
      </c>
      <c r="Q2548" s="3">
        <f>IF(O2547="买",E2548/E2547-1,0)-IF(P2548=1,计算结果!B$17,0)</f>
        <v>0</v>
      </c>
      <c r="R2548" s="2">
        <f t="shared" si="392"/>
        <v>10.792951756402459</v>
      </c>
      <c r="S2548" s="3">
        <f>1-R2548/MAX(R$2:R2548)</f>
        <v>7.904739668456684E-2</v>
      </c>
    </row>
    <row r="2549" spans="1:19" x14ac:dyDescent="0.15">
      <c r="A2549" s="1">
        <v>42187</v>
      </c>
      <c r="B2549">
        <v>4287.7299999999996</v>
      </c>
      <c r="C2549">
        <v>4312.1899999999996</v>
      </c>
      <c r="D2549">
        <v>4000.06</v>
      </c>
      <c r="E2549" s="2">
        <v>4108</v>
      </c>
      <c r="F2549" s="16">
        <v>593506664448</v>
      </c>
      <c r="G2549" s="3">
        <f t="shared" si="390"/>
        <v>-3.4098123215973719E-2</v>
      </c>
      <c r="H2549" s="3">
        <f>1-E2549/MAX(E$2:E2549)</f>
        <v>0.30102770026543246</v>
      </c>
      <c r="I2549" s="2">
        <f t="shared" si="393"/>
        <v>4278.0066666666671</v>
      </c>
      <c r="J2549" s="2">
        <f t="shared" si="396"/>
        <v>4344.7133333333331</v>
      </c>
      <c r="K2549" s="2">
        <f t="shared" si="397"/>
        <v>4625.4791666666679</v>
      </c>
      <c r="L2549" s="2">
        <f t="shared" si="398"/>
        <v>4915.9745833333345</v>
      </c>
      <c r="M2549" s="2">
        <f t="shared" si="399"/>
        <v>4841.003749999998</v>
      </c>
      <c r="N2549" s="2">
        <f t="shared" si="394"/>
        <v>4794.1525000000001</v>
      </c>
      <c r="O2549" s="4" t="str">
        <f t="shared" si="395"/>
        <v>卖</v>
      </c>
      <c r="P2549" s="4" t="str">
        <f t="shared" si="391"/>
        <v/>
      </c>
      <c r="Q2549" s="3">
        <f>IF(O2548="买",E2549/E2548-1,0)-IF(P2549=1,计算结果!B$17,0)</f>
        <v>0</v>
      </c>
      <c r="R2549" s="2">
        <f t="shared" si="392"/>
        <v>10.792951756402459</v>
      </c>
      <c r="S2549" s="3">
        <f>1-R2549/MAX(R$2:R2549)</f>
        <v>7.904739668456684E-2</v>
      </c>
    </row>
    <row r="2550" spans="1:19" x14ac:dyDescent="0.15">
      <c r="A2550" s="1">
        <v>42188</v>
      </c>
      <c r="B2550">
        <v>4017.2</v>
      </c>
      <c r="C2550">
        <v>4164.63</v>
      </c>
      <c r="D2550">
        <v>3785.9</v>
      </c>
      <c r="E2550" s="2">
        <v>3885.92</v>
      </c>
      <c r="F2550" s="16">
        <v>538216857600</v>
      </c>
      <c r="G2550" s="3">
        <f t="shared" si="390"/>
        <v>-5.4060370009737069E-2</v>
      </c>
      <c r="H2550" s="3">
        <f>1-E2550/MAX(E$2:E2550)</f>
        <v>0.33881440141564012</v>
      </c>
      <c r="I2550" s="2">
        <f t="shared" si="393"/>
        <v>4082.3133333333335</v>
      </c>
      <c r="J2550" s="2">
        <f t="shared" si="396"/>
        <v>4207.9466666666667</v>
      </c>
      <c r="K2550" s="2">
        <f t="shared" si="397"/>
        <v>4527.2375000000002</v>
      </c>
      <c r="L2550" s="2">
        <f t="shared" si="398"/>
        <v>4876.1866666666674</v>
      </c>
      <c r="M2550" s="2">
        <f t="shared" si="399"/>
        <v>4823.9887499999986</v>
      </c>
      <c r="N2550" s="2">
        <f t="shared" si="394"/>
        <v>4742.4709722222224</v>
      </c>
      <c r="O2550" s="4" t="str">
        <f t="shared" si="395"/>
        <v>卖</v>
      </c>
      <c r="P2550" s="4" t="str">
        <f t="shared" si="391"/>
        <v/>
      </c>
      <c r="Q2550" s="3">
        <f>IF(O2549="买",E2550/E2549-1,0)-IF(P2550=1,计算结果!B$17,0)</f>
        <v>0</v>
      </c>
      <c r="R2550" s="2">
        <f t="shared" si="392"/>
        <v>10.792951756402459</v>
      </c>
      <c r="S2550" s="3">
        <f>1-R2550/MAX(R$2:R2550)</f>
        <v>7.904739668456684E-2</v>
      </c>
    </row>
    <row r="2551" spans="1:19" x14ac:dyDescent="0.15">
      <c r="A2551" s="1">
        <v>42191</v>
      </c>
      <c r="B2551">
        <v>4218.2700000000004</v>
      </c>
      <c r="C2551">
        <v>4218.2700000000004</v>
      </c>
      <c r="D2551">
        <v>3832.47</v>
      </c>
      <c r="E2551" s="2">
        <v>3998.54</v>
      </c>
      <c r="F2551" s="16">
        <v>779558060032</v>
      </c>
      <c r="G2551" s="3">
        <f t="shared" si="390"/>
        <v>2.8981553917733827E-2</v>
      </c>
      <c r="H2551" s="3">
        <f>1-E2551/MAX(E$2:E2551)</f>
        <v>0.31965221534063837</v>
      </c>
      <c r="I2551" s="2">
        <f t="shared" si="393"/>
        <v>3997.4866666666662</v>
      </c>
      <c r="J2551" s="2">
        <f t="shared" si="396"/>
        <v>4151.6716666666662</v>
      </c>
      <c r="K2551" s="2">
        <f t="shared" si="397"/>
        <v>4432.213333333334</v>
      </c>
      <c r="L2551" s="2">
        <f t="shared" si="398"/>
        <v>4831.2850000000008</v>
      </c>
      <c r="M2551" s="2">
        <f t="shared" si="399"/>
        <v>4807.1335416666652</v>
      </c>
      <c r="N2551" s="2">
        <f t="shared" si="394"/>
        <v>4690.2106249999997</v>
      </c>
      <c r="O2551" s="4" t="str">
        <f t="shared" si="395"/>
        <v>卖</v>
      </c>
      <c r="P2551" s="4" t="str">
        <f t="shared" si="391"/>
        <v/>
      </c>
      <c r="Q2551" s="3">
        <f>IF(O2550="买",E2551/E2550-1,0)-IF(P2551=1,计算结果!B$17,0)</f>
        <v>0</v>
      </c>
      <c r="R2551" s="2">
        <f t="shared" si="392"/>
        <v>10.792951756402459</v>
      </c>
      <c r="S2551" s="3">
        <f>1-R2551/MAX(R$2:R2551)</f>
        <v>7.904739668456684E-2</v>
      </c>
    </row>
    <row r="2552" spans="1:19" x14ac:dyDescent="0.15">
      <c r="A2552" s="1">
        <v>42192</v>
      </c>
      <c r="B2552">
        <v>3877.85</v>
      </c>
      <c r="C2552">
        <v>3960.64</v>
      </c>
      <c r="D2552">
        <v>3743.62</v>
      </c>
      <c r="E2552" s="2">
        <v>3928</v>
      </c>
      <c r="F2552" s="16">
        <v>795962638336</v>
      </c>
      <c r="G2552" s="3">
        <f t="shared" si="390"/>
        <v>-1.7641439125280711E-2</v>
      </c>
      <c r="H2552" s="3">
        <f>1-E2552/MAX(E$2:E2552)</f>
        <v>0.3316545293677261</v>
      </c>
      <c r="I2552" s="2">
        <f t="shared" si="393"/>
        <v>3937.4866666666662</v>
      </c>
      <c r="J2552" s="2">
        <f t="shared" si="396"/>
        <v>4107.7466666666669</v>
      </c>
      <c r="K2552" s="2">
        <f t="shared" si="397"/>
        <v>4348.6675000000005</v>
      </c>
      <c r="L2552" s="2">
        <f t="shared" si="398"/>
        <v>4779.8737500000007</v>
      </c>
      <c r="M2552" s="2">
        <f t="shared" si="399"/>
        <v>4790.1781249999985</v>
      </c>
      <c r="N2552" s="2">
        <f t="shared" si="394"/>
        <v>4639.5731249999999</v>
      </c>
      <c r="O2552" s="4" t="str">
        <f t="shared" si="395"/>
        <v>卖</v>
      </c>
      <c r="P2552" s="4" t="str">
        <f t="shared" si="391"/>
        <v/>
      </c>
      <c r="Q2552" s="3">
        <f>IF(O2551="买",E2552/E2551-1,0)-IF(P2552=1,计算结果!B$17,0)</f>
        <v>0</v>
      </c>
      <c r="R2552" s="2">
        <f t="shared" si="392"/>
        <v>10.792951756402459</v>
      </c>
      <c r="S2552" s="3">
        <f>1-R2552/MAX(R$2:R2552)</f>
        <v>7.904739668456684E-2</v>
      </c>
    </row>
    <row r="2553" spans="1:19" x14ac:dyDescent="0.15">
      <c r="A2553" s="1">
        <v>42193</v>
      </c>
      <c r="B2553">
        <v>3651.06</v>
      </c>
      <c r="C2553">
        <v>3762.62</v>
      </c>
      <c r="D2553">
        <v>3612.25</v>
      </c>
      <c r="E2553" s="2">
        <v>3663.04</v>
      </c>
      <c r="F2553" s="16">
        <v>640122421248</v>
      </c>
      <c r="G2553" s="3">
        <f t="shared" si="390"/>
        <v>-6.745417515274954E-2</v>
      </c>
      <c r="H2553" s="3">
        <f>1-E2553/MAX(E$2:E2553)</f>
        <v>0.37673722180630231</v>
      </c>
      <c r="I2553" s="2">
        <f t="shared" si="393"/>
        <v>3863.1933333333332</v>
      </c>
      <c r="J2553" s="2">
        <f t="shared" si="396"/>
        <v>3972.7533333333336</v>
      </c>
      <c r="K2553" s="2">
        <f t="shared" si="397"/>
        <v>4267.5</v>
      </c>
      <c r="L2553" s="2">
        <f t="shared" si="398"/>
        <v>4718.1841666666669</v>
      </c>
      <c r="M2553" s="2">
        <f t="shared" si="399"/>
        <v>4767.026249999999</v>
      </c>
      <c r="N2553" s="2">
        <f t="shared" si="394"/>
        <v>4584.2368055555553</v>
      </c>
      <c r="O2553" s="4" t="str">
        <f t="shared" si="395"/>
        <v>卖</v>
      </c>
      <c r="P2553" s="4" t="str">
        <f t="shared" si="391"/>
        <v/>
      </c>
      <c r="Q2553" s="3">
        <f>IF(O2552="买",E2553/E2552-1,0)-IF(P2553=1,计算结果!B$17,0)</f>
        <v>0</v>
      </c>
      <c r="R2553" s="2">
        <f t="shared" si="392"/>
        <v>10.792951756402459</v>
      </c>
      <c r="S2553" s="3">
        <f>1-R2553/MAX(R$2:R2553)</f>
        <v>7.904739668456684E-2</v>
      </c>
    </row>
    <row r="2554" spans="1:19" x14ac:dyDescent="0.15">
      <c r="A2554" s="1">
        <v>42194</v>
      </c>
      <c r="B2554">
        <v>3621.68</v>
      </c>
      <c r="C2554">
        <v>3930.26</v>
      </c>
      <c r="D2554">
        <v>3537.83</v>
      </c>
      <c r="E2554" s="2">
        <v>3897.63</v>
      </c>
      <c r="F2554" s="16">
        <v>564744028160</v>
      </c>
      <c r="G2554" s="3">
        <f t="shared" si="390"/>
        <v>6.4042434699047801E-2</v>
      </c>
      <c r="H2554" s="3">
        <f>1-E2554/MAX(E$2:E2554)</f>
        <v>0.3368219560334853</v>
      </c>
      <c r="I2554" s="2">
        <f t="shared" si="393"/>
        <v>3829.5566666666668</v>
      </c>
      <c r="J2554" s="2">
        <f t="shared" si="396"/>
        <v>3913.521666666667</v>
      </c>
      <c r="K2554" s="2">
        <f t="shared" si="397"/>
        <v>4193.461666666667</v>
      </c>
      <c r="L2554" s="2">
        <f t="shared" si="398"/>
        <v>4664.6929166666678</v>
      </c>
      <c r="M2554" s="2">
        <f t="shared" si="399"/>
        <v>4749.2708333333321</v>
      </c>
      <c r="N2554" s="2">
        <f t="shared" si="394"/>
        <v>4535.808472222222</v>
      </c>
      <c r="O2554" s="4" t="str">
        <f t="shared" si="395"/>
        <v>卖</v>
      </c>
      <c r="P2554" s="4" t="str">
        <f t="shared" si="391"/>
        <v/>
      </c>
      <c r="Q2554" s="3">
        <f>IF(O2553="买",E2554/E2553-1,0)-IF(P2554=1,计算结果!B$17,0)</f>
        <v>0</v>
      </c>
      <c r="R2554" s="2">
        <f t="shared" si="392"/>
        <v>10.792951756402459</v>
      </c>
      <c r="S2554" s="3">
        <f>1-R2554/MAX(R$2:R2554)</f>
        <v>7.904739668456684E-2</v>
      </c>
    </row>
    <row r="2555" spans="1:19" x14ac:dyDescent="0.15">
      <c r="A2555" s="1">
        <v>42195</v>
      </c>
      <c r="B2555">
        <v>3916.27</v>
      </c>
      <c r="C2555">
        <v>4179.1099999999997</v>
      </c>
      <c r="D2555">
        <v>3887.55</v>
      </c>
      <c r="E2555" s="2">
        <v>4106.5600000000004</v>
      </c>
      <c r="F2555" s="16">
        <v>629079539712</v>
      </c>
      <c r="G2555" s="3">
        <f t="shared" si="390"/>
        <v>5.3604369835002386E-2</v>
      </c>
      <c r="H2555" s="3">
        <f>1-E2555/MAX(E$2:E2555)</f>
        <v>0.3012727148982508</v>
      </c>
      <c r="I2555" s="2">
        <f t="shared" si="393"/>
        <v>3889.0766666666664</v>
      </c>
      <c r="J2555" s="2">
        <f t="shared" si="396"/>
        <v>3913.2816666666672</v>
      </c>
      <c r="K2555" s="2">
        <f t="shared" si="397"/>
        <v>4128.9974999999995</v>
      </c>
      <c r="L2555" s="2">
        <f t="shared" si="398"/>
        <v>4617.8599999999997</v>
      </c>
      <c r="M2555" s="2">
        <f t="shared" si="399"/>
        <v>4735.0795833333332</v>
      </c>
      <c r="N2555" s="2">
        <f t="shared" si="394"/>
        <v>4493.9790277777765</v>
      </c>
      <c r="O2555" s="4" t="str">
        <f t="shared" si="395"/>
        <v>卖</v>
      </c>
      <c r="P2555" s="4" t="str">
        <f t="shared" si="391"/>
        <v/>
      </c>
      <c r="Q2555" s="3">
        <f>IF(O2554="买",E2555/E2554-1,0)-IF(P2555=1,计算结果!B$17,0)</f>
        <v>0</v>
      </c>
      <c r="R2555" s="2">
        <f t="shared" si="392"/>
        <v>10.792951756402459</v>
      </c>
      <c r="S2555" s="3">
        <f>1-R2555/MAX(R$2:R2555)</f>
        <v>7.904739668456684E-2</v>
      </c>
    </row>
    <row r="2556" spans="1:19" x14ac:dyDescent="0.15">
      <c r="A2556" s="1">
        <v>42198</v>
      </c>
      <c r="B2556">
        <v>4132.2299999999996</v>
      </c>
      <c r="C2556">
        <v>4278.16</v>
      </c>
      <c r="D2556">
        <v>4072.43</v>
      </c>
      <c r="E2556" s="2">
        <v>4211.8100000000004</v>
      </c>
      <c r="F2556" s="16">
        <v>659251724288</v>
      </c>
      <c r="G2556" s="3">
        <f t="shared" si="390"/>
        <v>2.5629724148679145E-2</v>
      </c>
      <c r="H2556" s="3">
        <f>1-E2556/MAX(E$2:E2556)</f>
        <v>0.28336452732593742</v>
      </c>
      <c r="I2556" s="2">
        <f t="shared" si="393"/>
        <v>4072</v>
      </c>
      <c r="J2556" s="2">
        <f t="shared" si="396"/>
        <v>3967.5966666666668</v>
      </c>
      <c r="K2556" s="2">
        <f t="shared" si="397"/>
        <v>4087.7716666666661</v>
      </c>
      <c r="L2556" s="2">
        <f t="shared" si="398"/>
        <v>4570.2791666666662</v>
      </c>
      <c r="M2556" s="2">
        <f t="shared" si="399"/>
        <v>4727.0581249999987</v>
      </c>
      <c r="N2556" s="2">
        <f t="shared" si="394"/>
        <v>4461.7029861111105</v>
      </c>
      <c r="O2556" s="4" t="str">
        <f t="shared" si="395"/>
        <v>卖</v>
      </c>
      <c r="P2556" s="4" t="str">
        <f t="shared" si="391"/>
        <v/>
      </c>
      <c r="Q2556" s="3">
        <f>IF(O2555="买",E2556/E2555-1,0)-IF(P2556=1,计算结果!B$17,0)</f>
        <v>0</v>
      </c>
      <c r="R2556" s="2">
        <f t="shared" si="392"/>
        <v>10.792951756402459</v>
      </c>
      <c r="S2556" s="3">
        <f>1-R2556/MAX(R$2:R2556)</f>
        <v>7.904739668456684E-2</v>
      </c>
    </row>
    <row r="2557" spans="1:19" x14ac:dyDescent="0.15">
      <c r="A2557" s="1">
        <v>42199</v>
      </c>
      <c r="B2557">
        <v>4178.63</v>
      </c>
      <c r="C2557">
        <v>4258.51</v>
      </c>
      <c r="D2557">
        <v>4062.5</v>
      </c>
      <c r="E2557" s="2">
        <v>4112.1499999999996</v>
      </c>
      <c r="F2557" s="16">
        <v>597521268736</v>
      </c>
      <c r="G2557" s="3">
        <f t="shared" si="390"/>
        <v>-2.3662036036763423E-2</v>
      </c>
      <c r="H2557" s="3">
        <f>1-E2557/MAX(E$2:E2557)</f>
        <v>0.3003215817055741</v>
      </c>
      <c r="I2557" s="2">
        <f t="shared" si="393"/>
        <v>4143.5066666666671</v>
      </c>
      <c r="J2557" s="2">
        <f t="shared" si="396"/>
        <v>3986.5316666666672</v>
      </c>
      <c r="K2557" s="2">
        <f t="shared" si="397"/>
        <v>4069.101666666666</v>
      </c>
      <c r="L2557" s="2">
        <f t="shared" si="398"/>
        <v>4520.0579166666657</v>
      </c>
      <c r="M2557" s="2">
        <f t="shared" si="399"/>
        <v>4717.8668749999988</v>
      </c>
      <c r="N2557" s="2">
        <f t="shared" si="394"/>
        <v>4435.6754861111103</v>
      </c>
      <c r="O2557" s="4" t="str">
        <f t="shared" si="395"/>
        <v>卖</v>
      </c>
      <c r="P2557" s="4" t="str">
        <f t="shared" si="391"/>
        <v/>
      </c>
      <c r="Q2557" s="3">
        <f>IF(O2556="买",E2557/E2556-1,0)-IF(P2557=1,计算结果!B$17,0)</f>
        <v>0</v>
      </c>
      <c r="R2557" s="2">
        <f t="shared" si="392"/>
        <v>10.792951756402459</v>
      </c>
      <c r="S2557" s="3">
        <f>1-R2557/MAX(R$2:R2557)</f>
        <v>7.904739668456684E-2</v>
      </c>
    </row>
    <row r="2558" spans="1:19" x14ac:dyDescent="0.15">
      <c r="A2558" s="1">
        <v>42200</v>
      </c>
      <c r="B2558">
        <v>4068.88</v>
      </c>
      <c r="C2558">
        <v>4114.24</v>
      </c>
      <c r="D2558">
        <v>3899.51</v>
      </c>
      <c r="E2558" s="2">
        <v>3966.76</v>
      </c>
      <c r="F2558" s="16">
        <v>514064547840</v>
      </c>
      <c r="G2558" s="3">
        <f t="shared" si="390"/>
        <v>-3.5356200527704384E-2</v>
      </c>
      <c r="H2558" s="3">
        <f>1-E2558/MAX(E$2:E2558)</f>
        <v>0.32505955216769888</v>
      </c>
      <c r="I2558" s="2">
        <f t="shared" si="393"/>
        <v>4096.9066666666668</v>
      </c>
      <c r="J2558" s="2">
        <f t="shared" si="396"/>
        <v>3992.9916666666672</v>
      </c>
      <c r="K2558" s="2">
        <f t="shared" si="397"/>
        <v>4050.3691666666673</v>
      </c>
      <c r="L2558" s="2">
        <f t="shared" si="398"/>
        <v>4464.1266666666661</v>
      </c>
      <c r="M2558" s="2">
        <f t="shared" si="399"/>
        <v>4707.3808333333327</v>
      </c>
      <c r="N2558" s="2">
        <f t="shared" si="394"/>
        <v>4407.2922222222223</v>
      </c>
      <c r="O2558" s="4" t="str">
        <f t="shared" si="395"/>
        <v>卖</v>
      </c>
      <c r="P2558" s="4" t="str">
        <f t="shared" si="391"/>
        <v/>
      </c>
      <c r="Q2558" s="3">
        <f>IF(O2557="买",E2558/E2557-1,0)-IF(P2558=1,计算结果!B$17,0)</f>
        <v>0</v>
      </c>
      <c r="R2558" s="2">
        <f t="shared" si="392"/>
        <v>10.792951756402459</v>
      </c>
      <c r="S2558" s="3">
        <f>1-R2558/MAX(R$2:R2558)</f>
        <v>7.904739668456684E-2</v>
      </c>
    </row>
    <row r="2559" spans="1:19" x14ac:dyDescent="0.15">
      <c r="A2559" s="1">
        <v>42201</v>
      </c>
      <c r="B2559">
        <v>3949.64</v>
      </c>
      <c r="C2559">
        <v>4067.02</v>
      </c>
      <c r="D2559">
        <v>3856.32</v>
      </c>
      <c r="E2559" s="2">
        <v>3997.36</v>
      </c>
      <c r="F2559" s="16">
        <v>410050887680</v>
      </c>
      <c r="G2559" s="3">
        <f t="shared" si="390"/>
        <v>7.714104205951422E-3</v>
      </c>
      <c r="H2559" s="3">
        <f>1-E2559/MAX(E$2:E2559)</f>
        <v>0.31985299122030897</v>
      </c>
      <c r="I2559" s="2">
        <f t="shared" si="393"/>
        <v>4025.4233333333336</v>
      </c>
      <c r="J2559" s="2">
        <f t="shared" si="396"/>
        <v>4048.7116666666666</v>
      </c>
      <c r="K2559" s="2">
        <f t="shared" si="397"/>
        <v>4010.7325000000005</v>
      </c>
      <c r="L2559" s="2">
        <f t="shared" si="398"/>
        <v>4409.5754166666657</v>
      </c>
      <c r="M2559" s="2">
        <f t="shared" si="399"/>
        <v>4695.6924999999983</v>
      </c>
      <c r="N2559" s="2">
        <f t="shared" si="394"/>
        <v>4372.0001388888886</v>
      </c>
      <c r="O2559" s="4" t="str">
        <f t="shared" si="395"/>
        <v>卖</v>
      </c>
      <c r="P2559" s="4" t="str">
        <f t="shared" si="391"/>
        <v/>
      </c>
      <c r="Q2559" s="3">
        <f>IF(O2558="买",E2559/E2558-1,0)-IF(P2559=1,计算结果!B$17,0)</f>
        <v>0</v>
      </c>
      <c r="R2559" s="2">
        <f t="shared" si="392"/>
        <v>10.792951756402459</v>
      </c>
      <c r="S2559" s="3">
        <f>1-R2559/MAX(R$2:R2559)</f>
        <v>7.904739668456684E-2</v>
      </c>
    </row>
    <row r="2560" spans="1:19" x14ac:dyDescent="0.15">
      <c r="A2560" s="1">
        <v>42202</v>
      </c>
      <c r="B2560">
        <v>4023.76</v>
      </c>
      <c r="C2560">
        <v>4190.1899999999996</v>
      </c>
      <c r="D2560">
        <v>4000.23</v>
      </c>
      <c r="E2560" s="2">
        <v>4151.5</v>
      </c>
      <c r="F2560" s="16">
        <v>435597115392</v>
      </c>
      <c r="G2560" s="3">
        <f t="shared" si="390"/>
        <v>3.8560449896931859E-2</v>
      </c>
      <c r="H2560" s="3">
        <f>1-E2560/MAX(E$2:E2560)</f>
        <v>0.29362621656571153</v>
      </c>
      <c r="I2560" s="2">
        <f t="shared" si="393"/>
        <v>4038.5400000000004</v>
      </c>
      <c r="J2560" s="2">
        <f t="shared" si="396"/>
        <v>4091.0233333333331</v>
      </c>
      <c r="K2560" s="2">
        <f t="shared" si="397"/>
        <v>4002.2725000000005</v>
      </c>
      <c r="L2560" s="2">
        <f t="shared" si="398"/>
        <v>4360.2579166666665</v>
      </c>
      <c r="M2560" s="2">
        <f t="shared" si="399"/>
        <v>4684.4627083333316</v>
      </c>
      <c r="N2560" s="2">
        <f t="shared" si="394"/>
        <v>4348.9977083333324</v>
      </c>
      <c r="O2560" s="4" t="str">
        <f t="shared" si="395"/>
        <v>卖</v>
      </c>
      <c r="P2560" s="4" t="str">
        <f t="shared" si="391"/>
        <v/>
      </c>
      <c r="Q2560" s="3">
        <f>IF(O2559="买",E2560/E2559-1,0)-IF(P2560=1,计算结果!B$17,0)</f>
        <v>0</v>
      </c>
      <c r="R2560" s="2">
        <f t="shared" si="392"/>
        <v>10.792951756402459</v>
      </c>
      <c r="S2560" s="3">
        <f>1-R2560/MAX(R$2:R2560)</f>
        <v>7.904739668456684E-2</v>
      </c>
    </row>
    <row r="2561" spans="1:19" x14ac:dyDescent="0.15">
      <c r="A2561" s="1">
        <v>42205</v>
      </c>
      <c r="B2561">
        <v>4157.0600000000004</v>
      </c>
      <c r="C2561">
        <v>4221.6899999999996</v>
      </c>
      <c r="D2561">
        <v>4106.3900000000003</v>
      </c>
      <c r="E2561" s="2">
        <v>4160.6099999999997</v>
      </c>
      <c r="F2561" s="16">
        <v>483493904384</v>
      </c>
      <c r="G2561" s="3">
        <f t="shared" si="390"/>
        <v>2.1943875707575167E-3</v>
      </c>
      <c r="H2561" s="3">
        <f>1-E2561/MAX(E$2:E2561)</f>
        <v>0.29207615871503445</v>
      </c>
      <c r="I2561" s="2">
        <f t="shared" si="393"/>
        <v>4103.1566666666668</v>
      </c>
      <c r="J2561" s="2">
        <f t="shared" si="396"/>
        <v>4100.0316666666668</v>
      </c>
      <c r="K2561" s="2">
        <f t="shared" si="397"/>
        <v>4006.6566666666672</v>
      </c>
      <c r="L2561" s="2">
        <f t="shared" si="398"/>
        <v>4316.0679166666669</v>
      </c>
      <c r="M2561" s="2">
        <f t="shared" si="399"/>
        <v>4672.2374999999993</v>
      </c>
      <c r="N2561" s="2">
        <f t="shared" si="394"/>
        <v>4331.6540277777776</v>
      </c>
      <c r="O2561" s="4" t="str">
        <f t="shared" si="395"/>
        <v>卖</v>
      </c>
      <c r="P2561" s="4" t="str">
        <f t="shared" si="391"/>
        <v/>
      </c>
      <c r="Q2561" s="3">
        <f>IF(O2560="买",E2561/E2560-1,0)-IF(P2561=1,计算结果!B$17,0)</f>
        <v>0</v>
      </c>
      <c r="R2561" s="2">
        <f t="shared" si="392"/>
        <v>10.792951756402459</v>
      </c>
      <c r="S2561" s="3">
        <f>1-R2561/MAX(R$2:R2561)</f>
        <v>7.904739668456684E-2</v>
      </c>
    </row>
    <row r="2562" spans="1:19" x14ac:dyDescent="0.15">
      <c r="A2562" s="1">
        <v>42206</v>
      </c>
      <c r="B2562">
        <v>4109.76</v>
      </c>
      <c r="C2562">
        <v>4201.4799999999996</v>
      </c>
      <c r="D2562">
        <v>4081.7</v>
      </c>
      <c r="E2562" s="2">
        <v>4166.01</v>
      </c>
      <c r="F2562" s="16">
        <v>431695855616</v>
      </c>
      <c r="G2562" s="3">
        <f t="shared" si="390"/>
        <v>1.2978866079735862E-3</v>
      </c>
      <c r="H2562" s="3">
        <f>1-E2562/MAX(E$2:E2562)</f>
        <v>0.2911573538419655</v>
      </c>
      <c r="I2562" s="2">
        <f t="shared" si="393"/>
        <v>4159.3733333333339</v>
      </c>
      <c r="J2562" s="2">
        <f t="shared" si="396"/>
        <v>4092.3983333333331</v>
      </c>
      <c r="K2562" s="2">
        <f t="shared" si="397"/>
        <v>4029.9975000000009</v>
      </c>
      <c r="L2562" s="2">
        <f t="shared" si="398"/>
        <v>4278.6174999999994</v>
      </c>
      <c r="M2562" s="2">
        <f t="shared" si="399"/>
        <v>4660.7285416666664</v>
      </c>
      <c r="N2562" s="2">
        <f t="shared" si="394"/>
        <v>4323.1145138888887</v>
      </c>
      <c r="O2562" s="4" t="str">
        <f t="shared" si="395"/>
        <v>卖</v>
      </c>
      <c r="P2562" s="4" t="str">
        <f t="shared" si="391"/>
        <v/>
      </c>
      <c r="Q2562" s="3">
        <f>IF(O2561="买",E2562/E2561-1,0)-IF(P2562=1,计算结果!B$17,0)</f>
        <v>0</v>
      </c>
      <c r="R2562" s="2">
        <f t="shared" si="392"/>
        <v>10.792951756402459</v>
      </c>
      <c r="S2562" s="3">
        <f>1-R2562/MAX(R$2:R2562)</f>
        <v>7.904739668456684E-2</v>
      </c>
    </row>
    <row r="2563" spans="1:19" x14ac:dyDescent="0.15">
      <c r="A2563" s="1">
        <v>42207</v>
      </c>
      <c r="B2563">
        <v>4148.5600000000004</v>
      </c>
      <c r="C2563">
        <v>4187.43</v>
      </c>
      <c r="D2563">
        <v>4094.71</v>
      </c>
      <c r="E2563" s="2">
        <v>4157.16</v>
      </c>
      <c r="F2563" s="16">
        <v>441832505344</v>
      </c>
      <c r="G2563" s="3">
        <f t="shared" ref="G2563:G2626" si="400">E2563/E2562-1</f>
        <v>-2.1243347951638292E-3</v>
      </c>
      <c r="H2563" s="3">
        <f>1-E2563/MAX(E$2:E2563)</f>
        <v>0.29266317293949495</v>
      </c>
      <c r="I2563" s="2">
        <f t="shared" si="393"/>
        <v>4161.2599999999993</v>
      </c>
      <c r="J2563" s="2">
        <f t="shared" si="396"/>
        <v>4099.8999999999996</v>
      </c>
      <c r="K2563" s="2">
        <f t="shared" si="397"/>
        <v>4043.2158333333341</v>
      </c>
      <c r="L2563" s="2">
        <f t="shared" si="398"/>
        <v>4237.7145833333334</v>
      </c>
      <c r="M2563" s="2">
        <f t="shared" si="399"/>
        <v>4649.4031249999998</v>
      </c>
      <c r="N2563" s="2">
        <f t="shared" si="394"/>
        <v>4310.1111805555556</v>
      </c>
      <c r="O2563" s="4" t="str">
        <f t="shared" si="395"/>
        <v>卖</v>
      </c>
      <c r="P2563" s="4" t="str">
        <f t="shared" si="391"/>
        <v/>
      </c>
      <c r="Q2563" s="3">
        <f>IF(O2562="买",E2563/E2562-1,0)-IF(P2563=1,计算结果!B$17,0)</f>
        <v>0</v>
      </c>
      <c r="R2563" s="2">
        <f t="shared" si="392"/>
        <v>10.792951756402459</v>
      </c>
      <c r="S2563" s="3">
        <f>1-R2563/MAX(R$2:R2563)</f>
        <v>7.904739668456684E-2</v>
      </c>
    </row>
    <row r="2564" spans="1:19" x14ac:dyDescent="0.15">
      <c r="A2564" s="1">
        <v>42208</v>
      </c>
      <c r="B2564">
        <v>4158.93</v>
      </c>
      <c r="C2564">
        <v>4262.0600000000004</v>
      </c>
      <c r="D2564">
        <v>4148.82</v>
      </c>
      <c r="E2564" s="2">
        <v>4250.8100000000004</v>
      </c>
      <c r="F2564" s="16">
        <v>483972218880</v>
      </c>
      <c r="G2564" s="3">
        <f t="shared" si="400"/>
        <v>2.2527398512446117E-2</v>
      </c>
      <c r="H2564" s="3">
        <f>1-E2564/MAX(E$2:E2564)</f>
        <v>0.27672871435377377</v>
      </c>
      <c r="I2564" s="2">
        <f t="shared" si="393"/>
        <v>4191.3266666666668</v>
      </c>
      <c r="J2564" s="2">
        <f t="shared" si="396"/>
        <v>4147.2416666666677</v>
      </c>
      <c r="K2564" s="2">
        <f t="shared" si="397"/>
        <v>4070.1166666666672</v>
      </c>
      <c r="L2564" s="2">
        <f t="shared" si="398"/>
        <v>4209.3920833333332</v>
      </c>
      <c r="M2564" s="2">
        <f t="shared" si="399"/>
        <v>4641.7643749999997</v>
      </c>
      <c r="N2564" s="2">
        <f t="shared" si="394"/>
        <v>4307.0910416666666</v>
      </c>
      <c r="O2564" s="4" t="str">
        <f t="shared" si="395"/>
        <v>卖</v>
      </c>
      <c r="P2564" s="4" t="str">
        <f t="shared" ref="P2564:P2627" si="401">IF(O2563&lt;&gt;O2564,1,"")</f>
        <v/>
      </c>
      <c r="Q2564" s="3">
        <f>IF(O2563="买",E2564/E2563-1,0)-IF(P2564=1,计算结果!B$17,0)</f>
        <v>0</v>
      </c>
      <c r="R2564" s="2">
        <f t="shared" ref="R2564:R2627" si="402">IFERROR(R2563*(1+Q2564),R2563)</f>
        <v>10.792951756402459</v>
      </c>
      <c r="S2564" s="3">
        <f>1-R2564/MAX(R$2:R2564)</f>
        <v>7.904739668456684E-2</v>
      </c>
    </row>
    <row r="2565" spans="1:19" x14ac:dyDescent="0.15">
      <c r="A2565" s="1">
        <v>42209</v>
      </c>
      <c r="B2565">
        <v>4255.2</v>
      </c>
      <c r="C2565">
        <v>4299.6499999999996</v>
      </c>
      <c r="D2565">
        <v>4154.62</v>
      </c>
      <c r="E2565" s="2">
        <v>4176.28</v>
      </c>
      <c r="F2565" s="16">
        <v>535901634560</v>
      </c>
      <c r="G2565" s="3">
        <f t="shared" si="400"/>
        <v>-1.7533128980123935E-2</v>
      </c>
      <c r="H2565" s="3">
        <f>1-E2565/MAX(E$2:E2565)</f>
        <v>0.28940992309262914</v>
      </c>
      <c r="I2565" s="2">
        <f t="shared" ref="I2565:I2628" si="403">AVERAGE(E2563:E2565)</f>
        <v>4194.75</v>
      </c>
      <c r="J2565" s="2">
        <f t="shared" si="396"/>
        <v>4177.0616666666665</v>
      </c>
      <c r="K2565" s="2">
        <f t="shared" si="397"/>
        <v>4112.8866666666663</v>
      </c>
      <c r="L2565" s="2">
        <f t="shared" si="398"/>
        <v>4190.1933333333327</v>
      </c>
      <c r="M2565" s="2">
        <f t="shared" si="399"/>
        <v>4633.4547916666661</v>
      </c>
      <c r="N2565" s="2">
        <f t="shared" ref="N2565:N2628" si="404">IFERROR(AVERAGE(K2565:M2565),"")</f>
        <v>4312.1782638888881</v>
      </c>
      <c r="O2565" s="4" t="str">
        <f t="shared" ref="O2565:O2628" si="405">IF(E2565&gt;N2565,"买","卖")</f>
        <v>卖</v>
      </c>
      <c r="P2565" s="4" t="str">
        <f t="shared" si="401"/>
        <v/>
      </c>
      <c r="Q2565" s="3">
        <f>IF(O2564="买",E2565/E2564-1,0)-IF(P2565=1,计算结果!B$17,0)</f>
        <v>0</v>
      </c>
      <c r="R2565" s="2">
        <f t="shared" si="402"/>
        <v>10.792951756402459</v>
      </c>
      <c r="S2565" s="3">
        <f>1-R2565/MAX(R$2:R2565)</f>
        <v>7.904739668456684E-2</v>
      </c>
    </row>
    <row r="2566" spans="1:19" x14ac:dyDescent="0.15">
      <c r="A2566" s="1">
        <v>42212</v>
      </c>
      <c r="B2566">
        <v>4097.8</v>
      </c>
      <c r="C2566">
        <v>4156.3100000000004</v>
      </c>
      <c r="D2566">
        <v>3817.17</v>
      </c>
      <c r="E2566" s="2">
        <v>3818.73</v>
      </c>
      <c r="F2566" s="16">
        <v>477952016384</v>
      </c>
      <c r="G2566" s="3">
        <f t="shared" si="400"/>
        <v>-8.5614470294137268E-2</v>
      </c>
      <c r="H2566" s="3">
        <f>1-E2566/MAX(E$2:E2566)</f>
        <v>0.35024671612332403</v>
      </c>
      <c r="I2566" s="2">
        <f t="shared" si="403"/>
        <v>4081.94</v>
      </c>
      <c r="J2566" s="2">
        <f t="shared" si="396"/>
        <v>4121.5999999999995</v>
      </c>
      <c r="K2566" s="2">
        <f t="shared" si="397"/>
        <v>4106.3116666666665</v>
      </c>
      <c r="L2566" s="2">
        <f t="shared" si="398"/>
        <v>4149.8866666666663</v>
      </c>
      <c r="M2566" s="2">
        <f t="shared" si="399"/>
        <v>4614.4445833333339</v>
      </c>
      <c r="N2566" s="2">
        <f t="shared" si="404"/>
        <v>4290.2143055555562</v>
      </c>
      <c r="O2566" s="4" t="str">
        <f t="shared" si="405"/>
        <v>卖</v>
      </c>
      <c r="P2566" s="4" t="str">
        <f t="shared" si="401"/>
        <v/>
      </c>
      <c r="Q2566" s="3">
        <f>IF(O2565="买",E2566/E2565-1,0)-IF(P2566=1,计算结果!B$17,0)</f>
        <v>0</v>
      </c>
      <c r="R2566" s="2">
        <f t="shared" si="402"/>
        <v>10.792951756402459</v>
      </c>
      <c r="S2566" s="3">
        <f>1-R2566/MAX(R$2:R2566)</f>
        <v>7.904739668456684E-2</v>
      </c>
    </row>
    <row r="2567" spans="1:19" x14ac:dyDescent="0.15">
      <c r="A2567" s="1">
        <v>42213</v>
      </c>
      <c r="B2567">
        <v>3690.97</v>
      </c>
      <c r="C2567">
        <v>3883.45</v>
      </c>
      <c r="D2567">
        <v>3627.42</v>
      </c>
      <c r="E2567" s="2">
        <v>3811.09</v>
      </c>
      <c r="F2567" s="16">
        <v>482654552064</v>
      </c>
      <c r="G2567" s="3">
        <f t="shared" si="400"/>
        <v>-2.0006651425997779E-3</v>
      </c>
      <c r="H2567" s="3">
        <f>1-E2567/MAX(E$2:E2567)</f>
        <v>0.35154665486966574</v>
      </c>
      <c r="I2567" s="2">
        <f t="shared" si="403"/>
        <v>3935.3666666666668</v>
      </c>
      <c r="J2567" s="2">
        <f t="shared" si="396"/>
        <v>4063.3466666666664</v>
      </c>
      <c r="K2567" s="2">
        <f t="shared" si="397"/>
        <v>4081.689166666667</v>
      </c>
      <c r="L2567" s="2">
        <f t="shared" si="398"/>
        <v>4105.3433333333323</v>
      </c>
      <c r="M2567" s="2">
        <f t="shared" si="399"/>
        <v>4594.7814583333338</v>
      </c>
      <c r="N2567" s="2">
        <f t="shared" si="404"/>
        <v>4260.6046527777771</v>
      </c>
      <c r="O2567" s="4" t="str">
        <f t="shared" si="405"/>
        <v>卖</v>
      </c>
      <c r="P2567" s="4" t="str">
        <f t="shared" si="401"/>
        <v/>
      </c>
      <c r="Q2567" s="3">
        <f>IF(O2566="买",E2567/E2566-1,0)-IF(P2567=1,计算结果!B$17,0)</f>
        <v>0</v>
      </c>
      <c r="R2567" s="2">
        <f t="shared" si="402"/>
        <v>10.792951756402459</v>
      </c>
      <c r="S2567" s="3">
        <f>1-R2567/MAX(R$2:R2567)</f>
        <v>7.904739668456684E-2</v>
      </c>
    </row>
    <row r="2568" spans="1:19" x14ac:dyDescent="0.15">
      <c r="A2568" s="1">
        <v>42214</v>
      </c>
      <c r="B2568">
        <v>3839.96</v>
      </c>
      <c r="C2568">
        <v>3934</v>
      </c>
      <c r="D2568">
        <v>3769.19</v>
      </c>
      <c r="E2568" s="2">
        <v>3930.38</v>
      </c>
      <c r="F2568" s="16">
        <v>372287864832</v>
      </c>
      <c r="G2568" s="3">
        <f t="shared" si="400"/>
        <v>3.1300756476493552E-2</v>
      </c>
      <c r="H2568" s="3">
        <f>1-E2568/MAX(E$2:E2568)</f>
        <v>0.33124957462737359</v>
      </c>
      <c r="I2568" s="2">
        <f t="shared" si="403"/>
        <v>3853.4</v>
      </c>
      <c r="J2568" s="2">
        <f t="shared" ref="J2568:J2631" si="406">AVERAGE(E2563:E2568)</f>
        <v>4024.0750000000003</v>
      </c>
      <c r="K2568" s="2">
        <f t="shared" si="397"/>
        <v>4058.2366666666671</v>
      </c>
      <c r="L2568" s="2">
        <f t="shared" si="398"/>
        <v>4073.0041666666662</v>
      </c>
      <c r="M2568" s="2">
        <f t="shared" si="399"/>
        <v>4575.810625000001</v>
      </c>
      <c r="N2568" s="2">
        <f t="shared" si="404"/>
        <v>4235.6838194444454</v>
      </c>
      <c r="O2568" s="4" t="str">
        <f t="shared" si="405"/>
        <v>卖</v>
      </c>
      <c r="P2568" s="4" t="str">
        <f t="shared" si="401"/>
        <v/>
      </c>
      <c r="Q2568" s="3">
        <f>IF(O2567="买",E2568/E2567-1,0)-IF(P2568=1,计算结果!B$17,0)</f>
        <v>0</v>
      </c>
      <c r="R2568" s="2">
        <f t="shared" si="402"/>
        <v>10.792951756402459</v>
      </c>
      <c r="S2568" s="3">
        <f>1-R2568/MAX(R$2:R2568)</f>
        <v>7.904739668456684E-2</v>
      </c>
    </row>
    <row r="2569" spans="1:19" x14ac:dyDescent="0.15">
      <c r="A2569" s="1">
        <v>42215</v>
      </c>
      <c r="B2569">
        <v>3915.78</v>
      </c>
      <c r="C2569">
        <v>3968.53</v>
      </c>
      <c r="D2569">
        <v>3802.88</v>
      </c>
      <c r="E2569" s="2">
        <v>3815.41</v>
      </c>
      <c r="F2569" s="16">
        <v>376351162368</v>
      </c>
      <c r="G2569" s="3">
        <f t="shared" si="400"/>
        <v>-2.9251624524855191E-2</v>
      </c>
      <c r="H2569" s="3">
        <f>1-E2569/MAX(E$2:E2569)</f>
        <v>0.35081161097121083</v>
      </c>
      <c r="I2569" s="2">
        <f t="shared" si="403"/>
        <v>3852.2933333333335</v>
      </c>
      <c r="J2569" s="2">
        <f t="shared" si="406"/>
        <v>3967.1166666666668</v>
      </c>
      <c r="K2569" s="2">
        <f t="shared" si="397"/>
        <v>4033.5083333333328</v>
      </c>
      <c r="L2569" s="2">
        <f t="shared" si="398"/>
        <v>4051.3049999999998</v>
      </c>
      <c r="M2569" s="2">
        <f t="shared" si="399"/>
        <v>4552.145625000001</v>
      </c>
      <c r="N2569" s="2">
        <f t="shared" si="404"/>
        <v>4212.3196527777773</v>
      </c>
      <c r="O2569" s="4" t="str">
        <f t="shared" si="405"/>
        <v>卖</v>
      </c>
      <c r="P2569" s="4" t="str">
        <f t="shared" si="401"/>
        <v/>
      </c>
      <c r="Q2569" s="3">
        <f>IF(O2568="买",E2569/E2568-1,0)-IF(P2569=1,计算结果!B$17,0)</f>
        <v>0</v>
      </c>
      <c r="R2569" s="2">
        <f t="shared" si="402"/>
        <v>10.792951756402459</v>
      </c>
      <c r="S2569" s="3">
        <f>1-R2569/MAX(R$2:R2569)</f>
        <v>7.904739668456684E-2</v>
      </c>
    </row>
    <row r="2570" spans="1:19" x14ac:dyDescent="0.15">
      <c r="A2570" s="1">
        <v>42216</v>
      </c>
      <c r="B2570">
        <v>3777.15</v>
      </c>
      <c r="C2570">
        <v>3863.62</v>
      </c>
      <c r="D2570">
        <v>3757.99</v>
      </c>
      <c r="E2570" s="2">
        <v>3816.7</v>
      </c>
      <c r="F2570" s="16">
        <v>299312545792</v>
      </c>
      <c r="G2570" s="3">
        <f t="shared" si="400"/>
        <v>3.3810258923683278E-4</v>
      </c>
      <c r="H2570" s="3">
        <f>1-E2570/MAX(E$2:E2570)</f>
        <v>0.35059211869597773</v>
      </c>
      <c r="I2570" s="2">
        <f t="shared" si="403"/>
        <v>3854.1633333333334</v>
      </c>
      <c r="J2570" s="2">
        <f t="shared" si="406"/>
        <v>3894.7649999999999</v>
      </c>
      <c r="K2570" s="2">
        <f t="shared" si="397"/>
        <v>4021.0033333333326</v>
      </c>
      <c r="L2570" s="2">
        <f t="shared" si="398"/>
        <v>4035.6862500000002</v>
      </c>
      <c r="M2570" s="2">
        <f t="shared" si="399"/>
        <v>4525.4208333333345</v>
      </c>
      <c r="N2570" s="2">
        <f t="shared" si="404"/>
        <v>4194.0368055555555</v>
      </c>
      <c r="O2570" s="4" t="str">
        <f t="shared" si="405"/>
        <v>卖</v>
      </c>
      <c r="P2570" s="4" t="str">
        <f t="shared" si="401"/>
        <v/>
      </c>
      <c r="Q2570" s="3">
        <f>IF(O2569="买",E2570/E2569-1,0)-IF(P2570=1,计算结果!B$17,0)</f>
        <v>0</v>
      </c>
      <c r="R2570" s="2">
        <f t="shared" si="402"/>
        <v>10.792951756402459</v>
      </c>
      <c r="S2570" s="3">
        <f>1-R2570/MAX(R$2:R2570)</f>
        <v>7.904739668456684E-2</v>
      </c>
    </row>
    <row r="2571" spans="1:19" x14ac:dyDescent="0.15">
      <c r="A2571" s="1">
        <v>42219</v>
      </c>
      <c r="B2571">
        <v>3766.07</v>
      </c>
      <c r="C2571">
        <v>3829.24</v>
      </c>
      <c r="D2571">
        <v>3742.58</v>
      </c>
      <c r="E2571" s="2">
        <v>3829.24</v>
      </c>
      <c r="F2571" s="16">
        <v>309631287296</v>
      </c>
      <c r="G2571" s="3">
        <f t="shared" si="400"/>
        <v>3.285560824796363E-3</v>
      </c>
      <c r="H2571" s="3">
        <f>1-E2571/MAX(E$2:E2571)</f>
        <v>0.34845844960185124</v>
      </c>
      <c r="I2571" s="2">
        <f t="shared" si="403"/>
        <v>3820.4499999999994</v>
      </c>
      <c r="J2571" s="2">
        <f t="shared" si="406"/>
        <v>3836.9250000000006</v>
      </c>
      <c r="K2571" s="2">
        <f t="shared" si="397"/>
        <v>4006.9933333333324</v>
      </c>
      <c r="L2571" s="2">
        <f t="shared" si="398"/>
        <v>4008.8629166666669</v>
      </c>
      <c r="M2571" s="2">
        <f t="shared" si="399"/>
        <v>4496.8858333333346</v>
      </c>
      <c r="N2571" s="2">
        <f t="shared" si="404"/>
        <v>4170.9140277777778</v>
      </c>
      <c r="O2571" s="4" t="str">
        <f t="shared" si="405"/>
        <v>卖</v>
      </c>
      <c r="P2571" s="4" t="str">
        <f t="shared" si="401"/>
        <v/>
      </c>
      <c r="Q2571" s="3">
        <f>IF(O2570="买",E2571/E2570-1,0)-IF(P2571=1,计算结果!B$17,0)</f>
        <v>0</v>
      </c>
      <c r="R2571" s="2">
        <f t="shared" si="402"/>
        <v>10.792951756402459</v>
      </c>
      <c r="S2571" s="3">
        <f>1-R2571/MAX(R$2:R2571)</f>
        <v>7.904739668456684E-2</v>
      </c>
    </row>
    <row r="2572" spans="1:19" x14ac:dyDescent="0.15">
      <c r="A2572" s="1">
        <v>42220</v>
      </c>
      <c r="B2572">
        <v>3827.37</v>
      </c>
      <c r="C2572">
        <v>3948.45</v>
      </c>
      <c r="D2572">
        <v>3801.03</v>
      </c>
      <c r="E2572" s="2">
        <v>3948.16</v>
      </c>
      <c r="F2572" s="16">
        <v>288756498432</v>
      </c>
      <c r="G2572" s="3">
        <f t="shared" si="400"/>
        <v>3.105577085792488E-2</v>
      </c>
      <c r="H2572" s="3">
        <f>1-E2572/MAX(E$2:E2572)</f>
        <v>0.32822432450826922</v>
      </c>
      <c r="I2572" s="2">
        <f t="shared" si="403"/>
        <v>3864.6999999999994</v>
      </c>
      <c r="J2572" s="2">
        <f t="shared" si="406"/>
        <v>3858.4966666666664</v>
      </c>
      <c r="K2572" s="2">
        <f t="shared" si="397"/>
        <v>3990.0483333333323</v>
      </c>
      <c r="L2572" s="2">
        <f t="shared" si="398"/>
        <v>3996.1604166666671</v>
      </c>
      <c r="M2572" s="2">
        <f t="shared" si="399"/>
        <v>4471.1927083333339</v>
      </c>
      <c r="N2572" s="2">
        <f t="shared" si="404"/>
        <v>4152.4671527777782</v>
      </c>
      <c r="O2572" s="4" t="str">
        <f t="shared" si="405"/>
        <v>卖</v>
      </c>
      <c r="P2572" s="4" t="str">
        <f t="shared" si="401"/>
        <v/>
      </c>
      <c r="Q2572" s="3">
        <f>IF(O2571="买",E2572/E2571-1,0)-IF(P2572=1,计算结果!B$17,0)</f>
        <v>0</v>
      </c>
      <c r="R2572" s="2">
        <f t="shared" si="402"/>
        <v>10.792951756402459</v>
      </c>
      <c r="S2572" s="3">
        <f>1-R2572/MAX(R$2:R2572)</f>
        <v>7.904739668456684E-2</v>
      </c>
    </row>
    <row r="2573" spans="1:19" x14ac:dyDescent="0.15">
      <c r="A2573" s="1">
        <v>42221</v>
      </c>
      <c r="B2573">
        <v>3937.62</v>
      </c>
      <c r="C2573">
        <v>3962.28</v>
      </c>
      <c r="D2573">
        <v>3858.66</v>
      </c>
      <c r="E2573" s="2">
        <v>3866.9</v>
      </c>
      <c r="F2573" s="16">
        <v>272693510144</v>
      </c>
      <c r="G2573" s="3">
        <f t="shared" si="400"/>
        <v>-2.0581739341870575E-2</v>
      </c>
      <c r="H2573" s="3">
        <f>1-E2573/MAX(E$2:E2573)</f>
        <v>0.34205063635744914</v>
      </c>
      <c r="I2573" s="2">
        <f t="shared" si="403"/>
        <v>3881.4333333333329</v>
      </c>
      <c r="J2573" s="2">
        <f t="shared" si="406"/>
        <v>3867.7983333333336</v>
      </c>
      <c r="K2573" s="2">
        <f t="shared" si="397"/>
        <v>3965.5725000000002</v>
      </c>
      <c r="L2573" s="2">
        <f t="shared" si="398"/>
        <v>3986.1145833333335</v>
      </c>
      <c r="M2573" s="2">
        <f t="shared" si="399"/>
        <v>4451.0445833333333</v>
      </c>
      <c r="N2573" s="2">
        <f t="shared" si="404"/>
        <v>4134.2438888888892</v>
      </c>
      <c r="O2573" s="4" t="str">
        <f t="shared" si="405"/>
        <v>卖</v>
      </c>
      <c r="P2573" s="4" t="str">
        <f t="shared" si="401"/>
        <v/>
      </c>
      <c r="Q2573" s="3">
        <f>IF(O2572="买",E2573/E2572-1,0)-IF(P2573=1,计算结果!B$17,0)</f>
        <v>0</v>
      </c>
      <c r="R2573" s="2">
        <f t="shared" si="402"/>
        <v>10.792951756402459</v>
      </c>
      <c r="S2573" s="3">
        <f>1-R2573/MAX(R$2:R2573)</f>
        <v>7.904739668456684E-2</v>
      </c>
    </row>
    <row r="2574" spans="1:19" x14ac:dyDescent="0.15">
      <c r="A2574" s="1">
        <v>42222</v>
      </c>
      <c r="B2574">
        <v>3802.93</v>
      </c>
      <c r="C2574">
        <v>3888.69</v>
      </c>
      <c r="D2574">
        <v>3793.24</v>
      </c>
      <c r="E2574" s="2">
        <v>3831.85</v>
      </c>
      <c r="F2574" s="16">
        <v>195532357632</v>
      </c>
      <c r="G2574" s="3">
        <f t="shared" si="400"/>
        <v>-9.0641082003672935E-3</v>
      </c>
      <c r="H2574" s="3">
        <f>1-E2574/MAX(E$2:E2574)</f>
        <v>0.34801436057986801</v>
      </c>
      <c r="I2574" s="2">
        <f t="shared" si="403"/>
        <v>3882.3033333333333</v>
      </c>
      <c r="J2574" s="2">
        <f t="shared" si="406"/>
        <v>3851.3766666666666</v>
      </c>
      <c r="K2574" s="2">
        <f t="shared" ref="K2574:K2637" si="407">AVERAGE(E2563:E2574)</f>
        <v>3937.7258333333339</v>
      </c>
      <c r="L2574" s="2">
        <f t="shared" si="398"/>
        <v>3983.8616666666676</v>
      </c>
      <c r="M2574" s="2">
        <f t="shared" si="399"/>
        <v>4430.024166666667</v>
      </c>
      <c r="N2574" s="2">
        <f t="shared" si="404"/>
        <v>4117.2038888888892</v>
      </c>
      <c r="O2574" s="4" t="str">
        <f t="shared" si="405"/>
        <v>卖</v>
      </c>
      <c r="P2574" s="4" t="str">
        <f t="shared" si="401"/>
        <v/>
      </c>
      <c r="Q2574" s="3">
        <f>IF(O2573="买",E2574/E2573-1,0)-IF(P2574=1,计算结果!B$17,0)</f>
        <v>0</v>
      </c>
      <c r="R2574" s="2">
        <f t="shared" si="402"/>
        <v>10.792951756402459</v>
      </c>
      <c r="S2574" s="3">
        <f>1-R2574/MAX(R$2:R2574)</f>
        <v>7.904739668456684E-2</v>
      </c>
    </row>
    <row r="2575" spans="1:19" x14ac:dyDescent="0.15">
      <c r="A2575" s="1">
        <v>42223</v>
      </c>
      <c r="B2575">
        <v>3866.43</v>
      </c>
      <c r="C2575">
        <v>3926.65</v>
      </c>
      <c r="D2575">
        <v>3857.91</v>
      </c>
      <c r="E2575" s="2">
        <v>3906.94</v>
      </c>
      <c r="F2575" s="16">
        <v>246546120704</v>
      </c>
      <c r="G2575" s="3">
        <f t="shared" si="400"/>
        <v>1.9596278559964597E-2</v>
      </c>
      <c r="H2575" s="3">
        <f>1-E2575/MAX(E$2:E2575)</f>
        <v>0.33523786837269443</v>
      </c>
      <c r="I2575" s="2">
        <f t="shared" si="403"/>
        <v>3868.5633333333335</v>
      </c>
      <c r="J2575" s="2">
        <f t="shared" si="406"/>
        <v>3866.6316666666662</v>
      </c>
      <c r="K2575" s="2">
        <f t="shared" si="407"/>
        <v>3916.874166666667</v>
      </c>
      <c r="L2575" s="2">
        <f t="shared" si="398"/>
        <v>3980.0450000000014</v>
      </c>
      <c r="M2575" s="2">
        <f t="shared" si="399"/>
        <v>4405.665</v>
      </c>
      <c r="N2575" s="2">
        <f t="shared" si="404"/>
        <v>4100.8613888888895</v>
      </c>
      <c r="O2575" s="4" t="str">
        <f t="shared" si="405"/>
        <v>卖</v>
      </c>
      <c r="P2575" s="4" t="str">
        <f t="shared" si="401"/>
        <v/>
      </c>
      <c r="Q2575" s="3">
        <f>IF(O2574="买",E2575/E2574-1,0)-IF(P2575=1,计算结果!B$17,0)</f>
        <v>0</v>
      </c>
      <c r="R2575" s="2">
        <f t="shared" si="402"/>
        <v>10.792951756402459</v>
      </c>
      <c r="S2575" s="3">
        <f>1-R2575/MAX(R$2:R2575)</f>
        <v>7.904739668456684E-2</v>
      </c>
    </row>
    <row r="2576" spans="1:19" x14ac:dyDescent="0.15">
      <c r="A2576" s="1">
        <v>42226</v>
      </c>
      <c r="B2576">
        <v>3947.47</v>
      </c>
      <c r="C2576">
        <v>4101.7299999999996</v>
      </c>
      <c r="D2576">
        <v>3932.84</v>
      </c>
      <c r="E2576" s="2">
        <v>4084.36</v>
      </c>
      <c r="F2576" s="16">
        <v>401702027264</v>
      </c>
      <c r="G2576" s="3">
        <f t="shared" si="400"/>
        <v>4.5411498512902604E-2</v>
      </c>
      <c r="H2576" s="3">
        <f>1-E2576/MAX(E$2:E2576)</f>
        <v>0.30505002382086699</v>
      </c>
      <c r="I2576" s="2">
        <f t="shared" si="403"/>
        <v>3941.0499999999997</v>
      </c>
      <c r="J2576" s="2">
        <f t="shared" si="406"/>
        <v>3911.2416666666668</v>
      </c>
      <c r="K2576" s="2">
        <f t="shared" si="407"/>
        <v>3903.0033333333336</v>
      </c>
      <c r="L2576" s="2">
        <f t="shared" si="398"/>
        <v>3986.5600000000009</v>
      </c>
      <c r="M2576" s="2">
        <f t="shared" si="399"/>
        <v>4383.2168750000001</v>
      </c>
      <c r="N2576" s="2">
        <f t="shared" si="404"/>
        <v>4090.926736111111</v>
      </c>
      <c r="O2576" s="4" t="str">
        <f t="shared" si="405"/>
        <v>卖</v>
      </c>
      <c r="P2576" s="4" t="str">
        <f t="shared" si="401"/>
        <v/>
      </c>
      <c r="Q2576" s="3">
        <f>IF(O2575="买",E2576/E2575-1,0)-IF(P2576=1,计算结果!B$17,0)</f>
        <v>0</v>
      </c>
      <c r="R2576" s="2">
        <f t="shared" si="402"/>
        <v>10.792951756402459</v>
      </c>
      <c r="S2576" s="3">
        <f>1-R2576/MAX(R$2:R2576)</f>
        <v>7.904739668456684E-2</v>
      </c>
    </row>
    <row r="2577" spans="1:19" x14ac:dyDescent="0.15">
      <c r="A2577" s="1">
        <v>42227</v>
      </c>
      <c r="B2577">
        <v>4083.59</v>
      </c>
      <c r="C2577">
        <v>4110.13</v>
      </c>
      <c r="D2577">
        <v>4042</v>
      </c>
      <c r="E2577" s="2">
        <v>4066.67</v>
      </c>
      <c r="F2577" s="16">
        <v>416996556800</v>
      </c>
      <c r="G2577" s="3">
        <f t="shared" si="400"/>
        <v>-4.3311559216131501E-3</v>
      </c>
      <c r="H2577" s="3">
        <f>1-E2577/MAX(E$2:E2577)</f>
        <v>0.30805996052542028</v>
      </c>
      <c r="I2577" s="2">
        <f t="shared" si="403"/>
        <v>4019.3233333333337</v>
      </c>
      <c r="J2577" s="2">
        <f t="shared" si="406"/>
        <v>3950.813333333333</v>
      </c>
      <c r="K2577" s="2">
        <f t="shared" si="407"/>
        <v>3893.8691666666673</v>
      </c>
      <c r="L2577" s="2">
        <f t="shared" si="398"/>
        <v>4003.3779166666668</v>
      </c>
      <c r="M2577" s="2">
        <f t="shared" si="399"/>
        <v>4360.7810416666671</v>
      </c>
      <c r="N2577" s="2">
        <f t="shared" si="404"/>
        <v>4086.0093750000001</v>
      </c>
      <c r="O2577" s="4" t="str">
        <f t="shared" si="405"/>
        <v>卖</v>
      </c>
      <c r="P2577" s="4" t="str">
        <f t="shared" si="401"/>
        <v/>
      </c>
      <c r="Q2577" s="3">
        <f>IF(O2576="买",E2577/E2576-1,0)-IF(P2577=1,计算结果!B$17,0)</f>
        <v>0</v>
      </c>
      <c r="R2577" s="2">
        <f t="shared" si="402"/>
        <v>10.792951756402459</v>
      </c>
      <c r="S2577" s="3">
        <f>1-R2577/MAX(R$2:R2577)</f>
        <v>7.904739668456684E-2</v>
      </c>
    </row>
    <row r="2578" spans="1:19" x14ac:dyDescent="0.15">
      <c r="A2578" s="1">
        <v>42228</v>
      </c>
      <c r="B2578">
        <v>4025.67</v>
      </c>
      <c r="C2578">
        <v>4078.03</v>
      </c>
      <c r="D2578">
        <v>4015.35</v>
      </c>
      <c r="E2578" s="2">
        <v>4016.13</v>
      </c>
      <c r="F2578" s="16">
        <v>339799375872</v>
      </c>
      <c r="G2578" s="3">
        <f t="shared" si="400"/>
        <v>-1.2427858665689628E-2</v>
      </c>
      <c r="H2578" s="3">
        <f>1-E2578/MAX(E$2:E2578)</f>
        <v>0.31665929354114197</v>
      </c>
      <c r="I2578" s="2">
        <f t="shared" si="403"/>
        <v>4055.72</v>
      </c>
      <c r="J2578" s="2">
        <f t="shared" si="406"/>
        <v>3962.1416666666669</v>
      </c>
      <c r="K2578" s="2">
        <f t="shared" si="407"/>
        <v>3910.3191666666662</v>
      </c>
      <c r="L2578" s="2">
        <f t="shared" si="398"/>
        <v>4008.3154166666668</v>
      </c>
      <c r="M2578" s="2">
        <f t="shared" si="399"/>
        <v>4336.5041666666666</v>
      </c>
      <c r="N2578" s="2">
        <f t="shared" si="404"/>
        <v>4085.0462499999994</v>
      </c>
      <c r="O2578" s="4" t="str">
        <f t="shared" si="405"/>
        <v>卖</v>
      </c>
      <c r="P2578" s="4" t="str">
        <f t="shared" si="401"/>
        <v/>
      </c>
      <c r="Q2578" s="3">
        <f>IF(O2577="买",E2578/E2577-1,0)-IF(P2578=1,计算结果!B$17,0)</f>
        <v>0</v>
      </c>
      <c r="R2578" s="2">
        <f t="shared" si="402"/>
        <v>10.792951756402459</v>
      </c>
      <c r="S2578" s="3">
        <f>1-R2578/MAX(R$2:R2578)</f>
        <v>7.904739668456684E-2</v>
      </c>
    </row>
    <row r="2579" spans="1:19" x14ac:dyDescent="0.15">
      <c r="A2579" s="1">
        <v>42229</v>
      </c>
      <c r="B2579">
        <v>4010.01</v>
      </c>
      <c r="C2579">
        <v>4075.7</v>
      </c>
      <c r="D2579">
        <v>3967.82</v>
      </c>
      <c r="E2579" s="2">
        <v>4075.46</v>
      </c>
      <c r="F2579" s="16">
        <v>319887605760</v>
      </c>
      <c r="G2579" s="3">
        <f t="shared" si="400"/>
        <v>1.47729281671658E-2</v>
      </c>
      <c r="H2579" s="3">
        <f>1-E2579/MAX(E$2:E2579)</f>
        <v>0.30656435037092489</v>
      </c>
      <c r="I2579" s="2">
        <f t="shared" si="403"/>
        <v>4052.7533333333336</v>
      </c>
      <c r="J2579" s="2">
        <f t="shared" si="406"/>
        <v>3996.9016666666666</v>
      </c>
      <c r="K2579" s="2">
        <f t="shared" si="407"/>
        <v>3932.349999999999</v>
      </c>
      <c r="L2579" s="2">
        <f t="shared" si="398"/>
        <v>4007.0195833333332</v>
      </c>
      <c r="M2579" s="2">
        <f t="shared" si="399"/>
        <v>4312.4397916666667</v>
      </c>
      <c r="N2579" s="2">
        <f t="shared" si="404"/>
        <v>4083.9364583333331</v>
      </c>
      <c r="O2579" s="4" t="str">
        <f t="shared" si="405"/>
        <v>卖</v>
      </c>
      <c r="P2579" s="4" t="str">
        <f t="shared" si="401"/>
        <v/>
      </c>
      <c r="Q2579" s="3">
        <f>IF(O2578="买",E2579/E2578-1,0)-IF(P2579=1,计算结果!B$17,0)</f>
        <v>0</v>
      </c>
      <c r="R2579" s="2">
        <f t="shared" si="402"/>
        <v>10.792951756402459</v>
      </c>
      <c r="S2579" s="3">
        <f>1-R2579/MAX(R$2:R2579)</f>
        <v>7.904739668456684E-2</v>
      </c>
    </row>
    <row r="2580" spans="1:19" x14ac:dyDescent="0.15">
      <c r="A2580" s="1">
        <v>42230</v>
      </c>
      <c r="B2580">
        <v>4097.92</v>
      </c>
      <c r="C2580">
        <v>4113.16</v>
      </c>
      <c r="D2580">
        <v>4056.73</v>
      </c>
      <c r="E2580" s="2">
        <v>4073.54</v>
      </c>
      <c r="F2580" s="16">
        <v>340076822528</v>
      </c>
      <c r="G2580" s="3">
        <f t="shared" si="400"/>
        <v>-4.7111246337838697E-4</v>
      </c>
      <c r="H2580" s="3">
        <f>1-E2580/MAX(E$2:E2580)</f>
        <v>0.30689103654801608</v>
      </c>
      <c r="I2580" s="2">
        <f t="shared" si="403"/>
        <v>4055.0433333333335</v>
      </c>
      <c r="J2580" s="2">
        <f t="shared" si="406"/>
        <v>4037.1833333333338</v>
      </c>
      <c r="K2580" s="2">
        <f t="shared" si="407"/>
        <v>3944.2799999999993</v>
      </c>
      <c r="L2580" s="2">
        <f t="shared" si="398"/>
        <v>4001.2583333333332</v>
      </c>
      <c r="M2580" s="2">
        <f t="shared" si="399"/>
        <v>4285.7687500000002</v>
      </c>
      <c r="N2580" s="2">
        <f t="shared" si="404"/>
        <v>4077.1023611111109</v>
      </c>
      <c r="O2580" s="4" t="str">
        <f t="shared" si="405"/>
        <v>卖</v>
      </c>
      <c r="P2580" s="4" t="str">
        <f t="shared" si="401"/>
        <v/>
      </c>
      <c r="Q2580" s="3">
        <f>IF(O2579="买",E2580/E2579-1,0)-IF(P2580=1,计算结果!B$17,0)</f>
        <v>0</v>
      </c>
      <c r="R2580" s="2">
        <f t="shared" si="402"/>
        <v>10.792951756402459</v>
      </c>
      <c r="S2580" s="3">
        <f>1-R2580/MAX(R$2:R2580)</f>
        <v>7.904739668456684E-2</v>
      </c>
    </row>
    <row r="2581" spans="1:19" x14ac:dyDescent="0.15">
      <c r="A2581" s="1">
        <v>42233</v>
      </c>
      <c r="B2581">
        <v>4058.11</v>
      </c>
      <c r="C2581">
        <v>4081.77</v>
      </c>
      <c r="D2581">
        <v>4009.99</v>
      </c>
      <c r="E2581" s="2">
        <v>4077.87</v>
      </c>
      <c r="F2581" s="16">
        <v>336830562304</v>
      </c>
      <c r="G2581" s="3">
        <f t="shared" si="400"/>
        <v>1.0629575258864765E-3</v>
      </c>
      <c r="H2581" s="3">
        <f>1-E2581/MAX(E$2:E2581)</f>
        <v>0.30615429115905535</v>
      </c>
      <c r="I2581" s="2">
        <f t="shared" si="403"/>
        <v>4075.623333333333</v>
      </c>
      <c r="J2581" s="2">
        <f t="shared" si="406"/>
        <v>4065.6716666666666</v>
      </c>
      <c r="K2581" s="2">
        <f t="shared" si="407"/>
        <v>3966.1516666666666</v>
      </c>
      <c r="L2581" s="2">
        <f t="shared" si="398"/>
        <v>3999.8299999999995</v>
      </c>
      <c r="M2581" s="2">
        <f t="shared" si="399"/>
        <v>4259.9439583333333</v>
      </c>
      <c r="N2581" s="2">
        <f t="shared" si="404"/>
        <v>4075.3085416666668</v>
      </c>
      <c r="O2581" s="4" t="str">
        <f t="shared" si="405"/>
        <v>买</v>
      </c>
      <c r="P2581" s="4">
        <f t="shared" si="401"/>
        <v>1</v>
      </c>
      <c r="Q2581" s="3">
        <f>IF(O2580="买",E2581/E2580-1,0)-IF(P2581=1,计算结果!B$17,0)</f>
        <v>0</v>
      </c>
      <c r="R2581" s="2">
        <f t="shared" si="402"/>
        <v>10.792951756402459</v>
      </c>
      <c r="S2581" s="3">
        <f>1-R2581/MAX(R$2:R2581)</f>
        <v>7.904739668456684E-2</v>
      </c>
    </row>
    <row r="2582" spans="1:19" x14ac:dyDescent="0.15">
      <c r="A2582" s="1">
        <v>42234</v>
      </c>
      <c r="B2582">
        <v>4084.31</v>
      </c>
      <c r="C2582">
        <v>4103.05</v>
      </c>
      <c r="D2582">
        <v>3816.55</v>
      </c>
      <c r="E2582" s="2">
        <v>3825.41</v>
      </c>
      <c r="F2582" s="16">
        <v>424924184576</v>
      </c>
      <c r="G2582" s="3">
        <f t="shared" si="400"/>
        <v>-6.1909771522878354E-2</v>
      </c>
      <c r="H2582" s="3">
        <f>1-E2582/MAX(E$2:E2582)</f>
        <v>0.34911012046552781</v>
      </c>
      <c r="I2582" s="2">
        <f t="shared" si="403"/>
        <v>3992.2733333333331</v>
      </c>
      <c r="J2582" s="2">
        <f t="shared" si="406"/>
        <v>4022.5133333333329</v>
      </c>
      <c r="K2582" s="2">
        <f t="shared" si="407"/>
        <v>3966.877500000001</v>
      </c>
      <c r="L2582" s="2">
        <f t="shared" si="398"/>
        <v>3993.9404166666664</v>
      </c>
      <c r="M2582" s="2">
        <f t="shared" si="399"/>
        <v>4229.0335416666667</v>
      </c>
      <c r="N2582" s="2">
        <f t="shared" si="404"/>
        <v>4063.2838194444448</v>
      </c>
      <c r="O2582" s="4" t="str">
        <f t="shared" si="405"/>
        <v>卖</v>
      </c>
      <c r="P2582" s="4">
        <f t="shared" si="401"/>
        <v>1</v>
      </c>
      <c r="Q2582" s="3">
        <f>IF(O2581="买",E2582/E2581-1,0)-IF(P2582=1,计算结果!B$17,0)</f>
        <v>-6.1909771522878354E-2</v>
      </c>
      <c r="R2582" s="2">
        <f t="shared" si="402"/>
        <v>10.124762579106134</v>
      </c>
      <c r="S2582" s="3">
        <f>1-R2582/MAX(R$2:R2582)</f>
        <v>0.1360633619392253</v>
      </c>
    </row>
    <row r="2583" spans="1:19" x14ac:dyDescent="0.15">
      <c r="A2583" s="1">
        <v>42235</v>
      </c>
      <c r="B2583">
        <v>3748.27</v>
      </c>
      <c r="C2583">
        <v>3898.74</v>
      </c>
      <c r="D2583">
        <v>3668.19</v>
      </c>
      <c r="E2583" s="2">
        <v>3886.14</v>
      </c>
      <c r="F2583" s="16">
        <v>340923482112</v>
      </c>
      <c r="G2583" s="3">
        <f t="shared" si="400"/>
        <v>1.587542250373164E-2</v>
      </c>
      <c r="H2583" s="3">
        <f>1-E2583/MAX(E$2:E2583)</f>
        <v>0.33877696862451512</v>
      </c>
      <c r="I2583" s="2">
        <f t="shared" si="403"/>
        <v>3929.8066666666668</v>
      </c>
      <c r="J2583" s="2">
        <f t="shared" si="406"/>
        <v>3992.4249999999997</v>
      </c>
      <c r="K2583" s="2">
        <f t="shared" si="407"/>
        <v>3971.6191666666659</v>
      </c>
      <c r="L2583" s="2">
        <f t="shared" si="398"/>
        <v>3989.3062499999996</v>
      </c>
      <c r="M2583" s="2">
        <f t="shared" si="399"/>
        <v>4199.4408333333331</v>
      </c>
      <c r="N2583" s="2">
        <f t="shared" si="404"/>
        <v>4053.4554166666662</v>
      </c>
      <c r="O2583" s="4" t="str">
        <f t="shared" si="405"/>
        <v>卖</v>
      </c>
      <c r="P2583" s="4" t="str">
        <f t="shared" si="401"/>
        <v/>
      </c>
      <c r="Q2583" s="3">
        <f>IF(O2582="买",E2583/E2582-1,0)-IF(P2583=1,计算结果!B$17,0)</f>
        <v>0</v>
      </c>
      <c r="R2583" s="2">
        <f t="shared" si="402"/>
        <v>10.124762579106134</v>
      </c>
      <c r="S2583" s="3">
        <f>1-R2583/MAX(R$2:R2583)</f>
        <v>0.1360633619392253</v>
      </c>
    </row>
    <row r="2584" spans="1:19" x14ac:dyDescent="0.15">
      <c r="A2584" s="1">
        <v>42236</v>
      </c>
      <c r="B2584">
        <v>3848.4</v>
      </c>
      <c r="C2584">
        <v>3880.82</v>
      </c>
      <c r="D2584">
        <v>3761.45</v>
      </c>
      <c r="E2584" s="2">
        <v>3761.45</v>
      </c>
      <c r="F2584" s="16">
        <v>270576697344</v>
      </c>
      <c r="G2584" s="3">
        <f t="shared" si="400"/>
        <v>-3.208582295027973E-2</v>
      </c>
      <c r="H2584" s="3">
        <f>1-E2584/MAX(E$2:E2584)</f>
        <v>0.35999285373987611</v>
      </c>
      <c r="I2584" s="2">
        <f t="shared" si="403"/>
        <v>3824.3333333333335</v>
      </c>
      <c r="J2584" s="2">
        <f t="shared" si="406"/>
        <v>3949.978333333333</v>
      </c>
      <c r="K2584" s="2">
        <f t="shared" si="407"/>
        <v>3956.06</v>
      </c>
      <c r="L2584" s="2">
        <f t="shared" si="398"/>
        <v>3973.0541666666663</v>
      </c>
      <c r="M2584" s="2">
        <f t="shared" si="399"/>
        <v>4166.6560416666671</v>
      </c>
      <c r="N2584" s="2">
        <f t="shared" si="404"/>
        <v>4031.9234027777779</v>
      </c>
      <c r="O2584" s="4" t="str">
        <f t="shared" si="405"/>
        <v>卖</v>
      </c>
      <c r="P2584" s="4" t="str">
        <f t="shared" si="401"/>
        <v/>
      </c>
      <c r="Q2584" s="3">
        <f>IF(O2583="买",E2584/E2583-1,0)-IF(P2584=1,计算结果!B$17,0)</f>
        <v>0</v>
      </c>
      <c r="R2584" s="2">
        <f t="shared" si="402"/>
        <v>10.124762579106134</v>
      </c>
      <c r="S2584" s="3">
        <f>1-R2584/MAX(R$2:R2584)</f>
        <v>0.1360633619392253</v>
      </c>
    </row>
    <row r="2585" spans="1:19" x14ac:dyDescent="0.15">
      <c r="A2585" s="1">
        <v>42237</v>
      </c>
      <c r="B2585">
        <v>3714.29</v>
      </c>
      <c r="C2585">
        <v>3757.78</v>
      </c>
      <c r="D2585">
        <v>3578.17</v>
      </c>
      <c r="E2585" s="2">
        <v>3589.54</v>
      </c>
      <c r="F2585" s="16">
        <v>267498422272</v>
      </c>
      <c r="G2585" s="3">
        <f t="shared" si="400"/>
        <v>-4.5703119807520953E-2</v>
      </c>
      <c r="H2585" s="3">
        <f>1-E2585/MAX(E$2:E2585)</f>
        <v>0.38924317702307221</v>
      </c>
      <c r="I2585" s="2">
        <f t="shared" si="403"/>
        <v>3745.7100000000005</v>
      </c>
      <c r="J2585" s="2">
        <f t="shared" si="406"/>
        <v>3868.9916666666668</v>
      </c>
      <c r="K2585" s="2">
        <f t="shared" si="407"/>
        <v>3932.9466666666663</v>
      </c>
      <c r="L2585" s="2">
        <f t="shared" si="398"/>
        <v>3949.259583333333</v>
      </c>
      <c r="M2585" s="2">
        <f t="shared" si="399"/>
        <v>4132.6637500000006</v>
      </c>
      <c r="N2585" s="2">
        <f t="shared" si="404"/>
        <v>4004.9566666666665</v>
      </c>
      <c r="O2585" s="4" t="str">
        <f t="shared" si="405"/>
        <v>卖</v>
      </c>
      <c r="P2585" s="4" t="str">
        <f t="shared" si="401"/>
        <v/>
      </c>
      <c r="Q2585" s="3">
        <f>IF(O2584="买",E2585/E2584-1,0)-IF(P2585=1,计算结果!B$17,0)</f>
        <v>0</v>
      </c>
      <c r="R2585" s="2">
        <f t="shared" si="402"/>
        <v>10.124762579106134</v>
      </c>
      <c r="S2585" s="3">
        <f>1-R2585/MAX(R$2:R2585)</f>
        <v>0.1360633619392253</v>
      </c>
    </row>
    <row r="2586" spans="1:19" x14ac:dyDescent="0.15">
      <c r="A2586" s="1">
        <v>42240</v>
      </c>
      <c r="B2586">
        <v>3454.6</v>
      </c>
      <c r="C2586">
        <v>3468.15</v>
      </c>
      <c r="D2586">
        <v>3266.55</v>
      </c>
      <c r="E2586" s="2">
        <v>3275.53</v>
      </c>
      <c r="F2586" s="16">
        <v>273124229120</v>
      </c>
      <c r="G2586" s="3">
        <f t="shared" si="400"/>
        <v>-8.7479175604673554E-2</v>
      </c>
      <c r="H2586" s="3">
        <f>1-E2586/MAX(E$2:E2586)</f>
        <v>0.44267168039202331</v>
      </c>
      <c r="I2586" s="2">
        <f t="shared" si="403"/>
        <v>3542.1733333333336</v>
      </c>
      <c r="J2586" s="2">
        <f t="shared" si="406"/>
        <v>3735.99</v>
      </c>
      <c r="K2586" s="2">
        <f t="shared" si="407"/>
        <v>3886.5866666666666</v>
      </c>
      <c r="L2586" s="2">
        <f t="shared" ref="L2586:L2649" si="408">AVERAGE(E2563:E2586)</f>
        <v>3912.1562499999995</v>
      </c>
      <c r="M2586" s="2">
        <f t="shared" si="399"/>
        <v>4095.3868750000006</v>
      </c>
      <c r="N2586" s="2">
        <f t="shared" si="404"/>
        <v>3964.7099305555553</v>
      </c>
      <c r="O2586" s="4" t="str">
        <f t="shared" si="405"/>
        <v>卖</v>
      </c>
      <c r="P2586" s="4" t="str">
        <f t="shared" si="401"/>
        <v/>
      </c>
      <c r="Q2586" s="3">
        <f>IF(O2585="买",E2586/E2585-1,0)-IF(P2586=1,计算结果!B$17,0)</f>
        <v>0</v>
      </c>
      <c r="R2586" s="2">
        <f t="shared" si="402"/>
        <v>10.124762579106134</v>
      </c>
      <c r="S2586" s="3">
        <f>1-R2586/MAX(R$2:R2586)</f>
        <v>0.1360633619392253</v>
      </c>
    </row>
    <row r="2587" spans="1:19" x14ac:dyDescent="0.15">
      <c r="A2587" s="1">
        <v>42241</v>
      </c>
      <c r="B2587">
        <v>3070.01</v>
      </c>
      <c r="C2587">
        <v>3200.11</v>
      </c>
      <c r="D2587">
        <v>3019.56</v>
      </c>
      <c r="E2587" s="2">
        <v>3042.93</v>
      </c>
      <c r="F2587" s="16">
        <v>281160318976</v>
      </c>
      <c r="G2587" s="3">
        <f t="shared" si="400"/>
        <v>-7.101140884070678E-2</v>
      </c>
      <c r="H2587" s="3">
        <f>1-E2587/MAX(E$2:E2587)</f>
        <v>0.48224834955420948</v>
      </c>
      <c r="I2587" s="2">
        <f t="shared" si="403"/>
        <v>3302.6666666666665</v>
      </c>
      <c r="J2587" s="2">
        <f t="shared" si="406"/>
        <v>3563.5</v>
      </c>
      <c r="K2587" s="2">
        <f t="shared" si="407"/>
        <v>3814.5858333333331</v>
      </c>
      <c r="L2587" s="2">
        <f t="shared" si="408"/>
        <v>3865.7299999999991</v>
      </c>
      <c r="M2587" s="2">
        <f t="shared" si="399"/>
        <v>4051.7222916666669</v>
      </c>
      <c r="N2587" s="2">
        <f t="shared" si="404"/>
        <v>3910.6793749999997</v>
      </c>
      <c r="O2587" s="4" t="str">
        <f t="shared" si="405"/>
        <v>卖</v>
      </c>
      <c r="P2587" s="4" t="str">
        <f t="shared" si="401"/>
        <v/>
      </c>
      <c r="Q2587" s="3">
        <f>IF(O2586="买",E2587/E2586-1,0)-IF(P2587=1,计算结果!B$17,0)</f>
        <v>0</v>
      </c>
      <c r="R2587" s="2">
        <f t="shared" si="402"/>
        <v>10.124762579106134</v>
      </c>
      <c r="S2587" s="3">
        <f>1-R2587/MAX(R$2:R2587)</f>
        <v>0.1360633619392253</v>
      </c>
    </row>
    <row r="2588" spans="1:19" x14ac:dyDescent="0.15">
      <c r="A2588" s="1">
        <v>42242</v>
      </c>
      <c r="B2588">
        <v>3062.57</v>
      </c>
      <c r="C2588">
        <v>3192.93</v>
      </c>
      <c r="D2588">
        <v>2952.01</v>
      </c>
      <c r="E2588" s="2">
        <v>3025.69</v>
      </c>
      <c r="F2588" s="16">
        <v>312188239872</v>
      </c>
      <c r="G2588" s="3">
        <f t="shared" si="400"/>
        <v>-5.6655920445096708E-3</v>
      </c>
      <c r="H2588" s="3">
        <f>1-E2588/MAX(E$2:E2588)</f>
        <v>0.48518171918600694</v>
      </c>
      <c r="I2588" s="2">
        <f t="shared" si="403"/>
        <v>3114.7166666666667</v>
      </c>
      <c r="J2588" s="2">
        <f t="shared" si="406"/>
        <v>3430.2133333333331</v>
      </c>
      <c r="K2588" s="2">
        <f t="shared" si="407"/>
        <v>3726.3633333333332</v>
      </c>
      <c r="L2588" s="2">
        <f t="shared" si="408"/>
        <v>3814.6833333333325</v>
      </c>
      <c r="M2588" s="2">
        <f t="shared" si="399"/>
        <v>4012.0377083333337</v>
      </c>
      <c r="N2588" s="2">
        <f t="shared" si="404"/>
        <v>3851.0281249999994</v>
      </c>
      <c r="O2588" s="4" t="str">
        <f t="shared" si="405"/>
        <v>卖</v>
      </c>
      <c r="P2588" s="4" t="str">
        <f t="shared" si="401"/>
        <v/>
      </c>
      <c r="Q2588" s="3">
        <f>IF(O2587="买",E2588/E2587-1,0)-IF(P2588=1,计算结果!B$17,0)</f>
        <v>0</v>
      </c>
      <c r="R2588" s="2">
        <f t="shared" si="402"/>
        <v>10.124762579106134</v>
      </c>
      <c r="S2588" s="3">
        <f>1-R2588/MAX(R$2:R2588)</f>
        <v>0.1360633619392253</v>
      </c>
    </row>
    <row r="2589" spans="1:19" x14ac:dyDescent="0.15">
      <c r="A2589" s="1">
        <v>42243</v>
      </c>
      <c r="B2589">
        <v>3092.81</v>
      </c>
      <c r="C2589">
        <v>3206.72</v>
      </c>
      <c r="D2589">
        <v>3028.4</v>
      </c>
      <c r="E2589" s="2">
        <v>3205.64</v>
      </c>
      <c r="F2589" s="16">
        <v>278769991680</v>
      </c>
      <c r="G2589" s="3">
        <f t="shared" si="400"/>
        <v>5.9474037327022833E-2</v>
      </c>
      <c r="H2589" s="3">
        <f>1-E2589/MAX(E$2:E2589)</f>
        <v>0.45456339753624175</v>
      </c>
      <c r="I2589" s="2">
        <f t="shared" si="403"/>
        <v>3091.42</v>
      </c>
      <c r="J2589" s="2">
        <f t="shared" si="406"/>
        <v>3316.7966666666666</v>
      </c>
      <c r="K2589" s="2">
        <f t="shared" si="407"/>
        <v>3654.6108333333336</v>
      </c>
      <c r="L2589" s="2">
        <f t="shared" si="408"/>
        <v>3774.24</v>
      </c>
      <c r="M2589" s="2">
        <f t="shared" si="399"/>
        <v>3982.2166666666676</v>
      </c>
      <c r="N2589" s="2">
        <f t="shared" si="404"/>
        <v>3803.689166666667</v>
      </c>
      <c r="O2589" s="4" t="str">
        <f t="shared" si="405"/>
        <v>卖</v>
      </c>
      <c r="P2589" s="4" t="str">
        <f t="shared" si="401"/>
        <v/>
      </c>
      <c r="Q2589" s="3">
        <f>IF(O2588="买",E2589/E2588-1,0)-IF(P2589=1,计算结果!B$17,0)</f>
        <v>0</v>
      </c>
      <c r="R2589" s="2">
        <f t="shared" si="402"/>
        <v>10.124762579106134</v>
      </c>
      <c r="S2589" s="3">
        <f>1-R2589/MAX(R$2:R2589)</f>
        <v>0.1360633619392253</v>
      </c>
    </row>
    <row r="2590" spans="1:19" x14ac:dyDescent="0.15">
      <c r="A2590" s="1">
        <v>42244</v>
      </c>
      <c r="B2590">
        <v>3246.24</v>
      </c>
      <c r="C2590">
        <v>3353.24</v>
      </c>
      <c r="D2590">
        <v>3223.62</v>
      </c>
      <c r="E2590" s="2">
        <v>3342.29</v>
      </c>
      <c r="F2590" s="16">
        <v>318763466752</v>
      </c>
      <c r="G2590" s="3">
        <f t="shared" si="400"/>
        <v>4.2627993162051903E-2</v>
      </c>
      <c r="H2590" s="3">
        <f>1-E2590/MAX(E$2:E2590)</f>
        <v>0.43131252977608381</v>
      </c>
      <c r="I2590" s="2">
        <f t="shared" si="403"/>
        <v>3191.2066666666665</v>
      </c>
      <c r="J2590" s="2">
        <f t="shared" si="406"/>
        <v>3246.9366666666665</v>
      </c>
      <c r="K2590" s="2">
        <f t="shared" si="407"/>
        <v>3598.4575</v>
      </c>
      <c r="L2590" s="2">
        <f t="shared" si="408"/>
        <v>3754.3883333333324</v>
      </c>
      <c r="M2590" s="2">
        <f t="shared" si="399"/>
        <v>3952.1375000000007</v>
      </c>
      <c r="N2590" s="2">
        <f t="shared" si="404"/>
        <v>3768.327777777778</v>
      </c>
      <c r="O2590" s="4" t="str">
        <f t="shared" si="405"/>
        <v>卖</v>
      </c>
      <c r="P2590" s="4" t="str">
        <f t="shared" si="401"/>
        <v/>
      </c>
      <c r="Q2590" s="3">
        <f>IF(O2589="买",E2590/E2589-1,0)-IF(P2590=1,计算结果!B$17,0)</f>
        <v>0</v>
      </c>
      <c r="R2590" s="2">
        <f t="shared" si="402"/>
        <v>10.124762579106134</v>
      </c>
      <c r="S2590" s="3">
        <f>1-R2590/MAX(R$2:R2590)</f>
        <v>0.1360633619392253</v>
      </c>
    </row>
    <row r="2591" spans="1:19" x14ac:dyDescent="0.15">
      <c r="A2591" s="1">
        <v>42247</v>
      </c>
      <c r="B2591">
        <v>3307.4</v>
      </c>
      <c r="C2591">
        <v>3368.28</v>
      </c>
      <c r="D2591">
        <v>3205.54</v>
      </c>
      <c r="E2591" s="2">
        <v>3366.54</v>
      </c>
      <c r="F2591" s="16">
        <v>306610896896</v>
      </c>
      <c r="G2591" s="3">
        <f t="shared" si="400"/>
        <v>7.2555044595172813E-3</v>
      </c>
      <c r="H2591" s="3">
        <f>1-E2591/MAX(E$2:E2591)</f>
        <v>0.42718641529980261</v>
      </c>
      <c r="I2591" s="2">
        <f t="shared" si="403"/>
        <v>3304.8233333333337</v>
      </c>
      <c r="J2591" s="2">
        <f t="shared" si="406"/>
        <v>3209.77</v>
      </c>
      <c r="K2591" s="2">
        <f t="shared" si="407"/>
        <v>3539.3808333333332</v>
      </c>
      <c r="L2591" s="2">
        <f t="shared" si="408"/>
        <v>3735.8654166666652</v>
      </c>
      <c r="M2591" s="2">
        <f t="shared" si="399"/>
        <v>3920.6043750000013</v>
      </c>
      <c r="N2591" s="2">
        <f t="shared" si="404"/>
        <v>3731.9502083333332</v>
      </c>
      <c r="O2591" s="4" t="str">
        <f t="shared" si="405"/>
        <v>卖</v>
      </c>
      <c r="P2591" s="4" t="str">
        <f t="shared" si="401"/>
        <v/>
      </c>
      <c r="Q2591" s="3">
        <f>IF(O2590="买",E2591/E2590-1,0)-IF(P2591=1,计算结果!B$17,0)</f>
        <v>0</v>
      </c>
      <c r="R2591" s="2">
        <f t="shared" si="402"/>
        <v>10.124762579106134</v>
      </c>
      <c r="S2591" s="3">
        <f>1-R2591/MAX(R$2:R2591)</f>
        <v>0.1360633619392253</v>
      </c>
    </row>
    <row r="2592" spans="1:19" x14ac:dyDescent="0.15">
      <c r="A2592" s="1">
        <v>42248</v>
      </c>
      <c r="B2592">
        <v>3296.53</v>
      </c>
      <c r="C2592">
        <v>3370.5</v>
      </c>
      <c r="D2592">
        <v>3190.58</v>
      </c>
      <c r="E2592" s="2">
        <v>3362.08</v>
      </c>
      <c r="F2592" s="16">
        <v>351387844608</v>
      </c>
      <c r="G2592" s="3">
        <f t="shared" si="400"/>
        <v>-1.3248023192952152E-3</v>
      </c>
      <c r="H2592" s="3">
        <f>1-E2592/MAX(E$2:E2592)</f>
        <v>0.42794528006533727</v>
      </c>
      <c r="I2592" s="2">
        <f t="shared" si="403"/>
        <v>3356.97</v>
      </c>
      <c r="J2592" s="2">
        <f t="shared" si="406"/>
        <v>3224.1949999999997</v>
      </c>
      <c r="K2592" s="2">
        <f t="shared" si="407"/>
        <v>3480.0925000000002</v>
      </c>
      <c r="L2592" s="2">
        <f t="shared" si="408"/>
        <v>3712.1862499999988</v>
      </c>
      <c r="M2592" s="2">
        <f t="shared" si="399"/>
        <v>3892.5952083333345</v>
      </c>
      <c r="N2592" s="2">
        <f t="shared" si="404"/>
        <v>3694.957986111111</v>
      </c>
      <c r="O2592" s="4" t="str">
        <f t="shared" si="405"/>
        <v>卖</v>
      </c>
      <c r="P2592" s="4" t="str">
        <f t="shared" si="401"/>
        <v/>
      </c>
      <c r="Q2592" s="3">
        <f>IF(O2591="买",E2592/E2591-1,0)-IF(P2592=1,计算结果!B$17,0)</f>
        <v>0</v>
      </c>
      <c r="R2592" s="2">
        <f t="shared" si="402"/>
        <v>10.124762579106134</v>
      </c>
      <c r="S2592" s="3">
        <f>1-R2592/MAX(R$2:R2592)</f>
        <v>0.1360633619392253</v>
      </c>
    </row>
    <row r="2593" spans="1:19" x14ac:dyDescent="0.15">
      <c r="A2593" s="1">
        <v>42249</v>
      </c>
      <c r="B2593">
        <v>3220.85</v>
      </c>
      <c r="C2593">
        <v>3387.02</v>
      </c>
      <c r="D2593">
        <v>3213.64</v>
      </c>
      <c r="E2593" s="2">
        <v>3365.83</v>
      </c>
      <c r="F2593" s="16">
        <v>348986376192</v>
      </c>
      <c r="G2593" s="3">
        <f t="shared" si="400"/>
        <v>1.1153809546471383E-3</v>
      </c>
      <c r="H2593" s="3">
        <f>1-E2593/MAX(E$2:E2593)</f>
        <v>0.42730722112570607</v>
      </c>
      <c r="I2593" s="2">
        <f t="shared" si="403"/>
        <v>3364.8166666666671</v>
      </c>
      <c r="J2593" s="2">
        <f t="shared" si="406"/>
        <v>3278.0116666666668</v>
      </c>
      <c r="K2593" s="2">
        <f t="shared" si="407"/>
        <v>3420.7558333333332</v>
      </c>
      <c r="L2593" s="2">
        <f t="shared" si="408"/>
        <v>3693.4537499999992</v>
      </c>
      <c r="M2593" s="2">
        <f t="shared" si="399"/>
        <v>3872.3793750000004</v>
      </c>
      <c r="N2593" s="2">
        <f t="shared" si="404"/>
        <v>3662.1963194444447</v>
      </c>
      <c r="O2593" s="4" t="str">
        <f t="shared" si="405"/>
        <v>卖</v>
      </c>
      <c r="P2593" s="4" t="str">
        <f t="shared" si="401"/>
        <v/>
      </c>
      <c r="Q2593" s="3">
        <f>IF(O2592="买",E2593/E2592-1,0)-IF(P2593=1,计算结果!B$17,0)</f>
        <v>0</v>
      </c>
      <c r="R2593" s="2">
        <f t="shared" si="402"/>
        <v>10.124762579106134</v>
      </c>
      <c r="S2593" s="3">
        <f>1-R2593/MAX(R$2:R2593)</f>
        <v>0.1360633619392253</v>
      </c>
    </row>
    <row r="2594" spans="1:19" x14ac:dyDescent="0.15">
      <c r="A2594" s="1">
        <v>42254</v>
      </c>
      <c r="B2594">
        <v>3347.29</v>
      </c>
      <c r="C2594">
        <v>3422.22</v>
      </c>
      <c r="D2594">
        <v>3240.24</v>
      </c>
      <c r="E2594" s="2">
        <v>3250.49</v>
      </c>
      <c r="F2594" s="16">
        <v>221756784640</v>
      </c>
      <c r="G2594" s="3">
        <f t="shared" si="400"/>
        <v>-3.4267922028147657E-2</v>
      </c>
      <c r="H2594" s="3">
        <f>1-E2594/MAX(E$2:E2594)</f>
        <v>0.44693221261825355</v>
      </c>
      <c r="I2594" s="2">
        <f t="shared" si="403"/>
        <v>3326.1333333333332</v>
      </c>
      <c r="J2594" s="2">
        <f t="shared" si="406"/>
        <v>3315.4783333333339</v>
      </c>
      <c r="K2594" s="2">
        <f t="shared" si="407"/>
        <v>3372.8458333333333</v>
      </c>
      <c r="L2594" s="2">
        <f t="shared" si="408"/>
        <v>3669.8616666666671</v>
      </c>
      <c r="M2594" s="2">
        <f t="shared" si="399"/>
        <v>3852.7739583333346</v>
      </c>
      <c r="N2594" s="2">
        <f t="shared" si="404"/>
        <v>3631.8271527777783</v>
      </c>
      <c r="O2594" s="4" t="str">
        <f t="shared" si="405"/>
        <v>卖</v>
      </c>
      <c r="P2594" s="4" t="str">
        <f t="shared" si="401"/>
        <v/>
      </c>
      <c r="Q2594" s="3">
        <f>IF(O2593="买",E2594/E2593-1,0)-IF(P2594=1,计算结果!B$17,0)</f>
        <v>0</v>
      </c>
      <c r="R2594" s="2">
        <f t="shared" si="402"/>
        <v>10.124762579106134</v>
      </c>
      <c r="S2594" s="3">
        <f>1-R2594/MAX(R$2:R2594)</f>
        <v>0.1360633619392253</v>
      </c>
    </row>
    <row r="2595" spans="1:19" x14ac:dyDescent="0.15">
      <c r="A2595" s="1">
        <v>42255</v>
      </c>
      <c r="B2595">
        <v>3221.79</v>
      </c>
      <c r="C2595">
        <v>3340.22</v>
      </c>
      <c r="D2595">
        <v>3170.81</v>
      </c>
      <c r="E2595" s="2">
        <v>3334.02</v>
      </c>
      <c r="F2595" s="16">
        <v>168294744064</v>
      </c>
      <c r="G2595" s="3">
        <f t="shared" si="400"/>
        <v>2.5697664044497914E-2</v>
      </c>
      <c r="H2595" s="3">
        <f>1-E2595/MAX(E$2:E2595)</f>
        <v>0.43271966242428361</v>
      </c>
      <c r="I2595" s="2">
        <f t="shared" si="403"/>
        <v>3316.78</v>
      </c>
      <c r="J2595" s="2">
        <f t="shared" si="406"/>
        <v>3336.875</v>
      </c>
      <c r="K2595" s="2">
        <f t="shared" si="407"/>
        <v>3326.8358333333331</v>
      </c>
      <c r="L2595" s="2">
        <f t="shared" si="408"/>
        <v>3649.2274999999995</v>
      </c>
      <c r="M2595" s="2">
        <f t="shared" si="399"/>
        <v>3829.0452083333344</v>
      </c>
      <c r="N2595" s="2">
        <f t="shared" si="404"/>
        <v>3601.7028472222223</v>
      </c>
      <c r="O2595" s="4" t="str">
        <f t="shared" si="405"/>
        <v>卖</v>
      </c>
      <c r="P2595" s="4" t="str">
        <f t="shared" si="401"/>
        <v/>
      </c>
      <c r="Q2595" s="3">
        <f>IF(O2594="买",E2595/E2594-1,0)-IF(P2595=1,计算结果!B$17,0)</f>
        <v>0</v>
      </c>
      <c r="R2595" s="2">
        <f t="shared" si="402"/>
        <v>10.124762579106134</v>
      </c>
      <c r="S2595" s="3">
        <f>1-R2595/MAX(R$2:R2595)</f>
        <v>0.1360633619392253</v>
      </c>
    </row>
    <row r="2596" spans="1:19" x14ac:dyDescent="0.15">
      <c r="A2596" s="1">
        <v>42256</v>
      </c>
      <c r="B2596">
        <v>3344.82</v>
      </c>
      <c r="C2596">
        <v>3426.65</v>
      </c>
      <c r="D2596">
        <v>3330.29</v>
      </c>
      <c r="E2596" s="2">
        <v>3399.31</v>
      </c>
      <c r="F2596" s="16">
        <v>258815787008</v>
      </c>
      <c r="G2596" s="3">
        <f t="shared" si="400"/>
        <v>1.9582965909022754E-2</v>
      </c>
      <c r="H2596" s="3">
        <f>1-E2596/MAX(E$2:E2596)</f>
        <v>0.42161063091267947</v>
      </c>
      <c r="I2596" s="2">
        <f t="shared" si="403"/>
        <v>3327.94</v>
      </c>
      <c r="J2596" s="2">
        <f t="shared" si="406"/>
        <v>3346.3783333333336</v>
      </c>
      <c r="K2596" s="2">
        <f t="shared" si="407"/>
        <v>3296.6574999999993</v>
      </c>
      <c r="L2596" s="2">
        <f t="shared" si="408"/>
        <v>3626.3587499999999</v>
      </c>
      <c r="M2596" s="2">
        <f t="shared" si="399"/>
        <v>3811.2595833333339</v>
      </c>
      <c r="N2596" s="2">
        <f t="shared" si="404"/>
        <v>3578.0919444444444</v>
      </c>
      <c r="O2596" s="4" t="str">
        <f t="shared" si="405"/>
        <v>卖</v>
      </c>
      <c r="P2596" s="4" t="str">
        <f t="shared" si="401"/>
        <v/>
      </c>
      <c r="Q2596" s="3">
        <f>IF(O2595="买",E2596/E2595-1,0)-IF(P2596=1,计算结果!B$17,0)</f>
        <v>0</v>
      </c>
      <c r="R2596" s="2">
        <f t="shared" si="402"/>
        <v>10.124762579106134</v>
      </c>
      <c r="S2596" s="3">
        <f>1-R2596/MAX(R$2:R2596)</f>
        <v>0.1360633619392253</v>
      </c>
    </row>
    <row r="2597" spans="1:19" x14ac:dyDescent="0.15">
      <c r="A2597" s="1">
        <v>42257</v>
      </c>
      <c r="B2597">
        <v>3349.28</v>
      </c>
      <c r="C2597">
        <v>3398.32</v>
      </c>
      <c r="D2597">
        <v>3337.31</v>
      </c>
      <c r="E2597" s="2">
        <v>3357.56</v>
      </c>
      <c r="F2597" s="16">
        <v>168108277760</v>
      </c>
      <c r="G2597" s="3">
        <f t="shared" si="400"/>
        <v>-1.2281904268807486E-2</v>
      </c>
      <c r="H2597" s="3">
        <f>1-E2597/MAX(E$2:E2597)</f>
        <v>0.42871435377390599</v>
      </c>
      <c r="I2597" s="2">
        <f t="shared" si="403"/>
        <v>3363.6299999999997</v>
      </c>
      <c r="J2597" s="2">
        <f t="shared" si="406"/>
        <v>3344.8816666666667</v>
      </c>
      <c r="K2597" s="2">
        <f t="shared" si="407"/>
        <v>3277.3258333333329</v>
      </c>
      <c r="L2597" s="2">
        <f t="shared" si="408"/>
        <v>3605.13625</v>
      </c>
      <c r="M2597" s="2">
        <f t="shared" si="399"/>
        <v>3795.6254166666672</v>
      </c>
      <c r="N2597" s="2">
        <f t="shared" si="404"/>
        <v>3559.3624999999997</v>
      </c>
      <c r="O2597" s="4" t="str">
        <f t="shared" si="405"/>
        <v>卖</v>
      </c>
      <c r="P2597" s="4" t="str">
        <f t="shared" si="401"/>
        <v/>
      </c>
      <c r="Q2597" s="3">
        <f>IF(O2596="买",E2597/E2596-1,0)-IF(P2597=1,计算结果!B$17,0)</f>
        <v>0</v>
      </c>
      <c r="R2597" s="2">
        <f t="shared" si="402"/>
        <v>10.124762579106134</v>
      </c>
      <c r="S2597" s="3">
        <f>1-R2597/MAX(R$2:R2597)</f>
        <v>0.1360633619392253</v>
      </c>
    </row>
    <row r="2598" spans="1:19" x14ac:dyDescent="0.15">
      <c r="A2598" s="1">
        <v>42258</v>
      </c>
      <c r="B2598">
        <v>3349.88</v>
      </c>
      <c r="C2598">
        <v>3383.13</v>
      </c>
      <c r="D2598">
        <v>3315.48</v>
      </c>
      <c r="E2598" s="2">
        <v>3347.19</v>
      </c>
      <c r="F2598" s="16">
        <v>130262409216</v>
      </c>
      <c r="G2598" s="3">
        <f t="shared" si="400"/>
        <v>-3.08855240114847E-3</v>
      </c>
      <c r="H2598" s="3">
        <f>1-E2598/MAX(E$2:E2598)</f>
        <v>0.43047879942829914</v>
      </c>
      <c r="I2598" s="2">
        <f t="shared" si="403"/>
        <v>3368.02</v>
      </c>
      <c r="J2598" s="2">
        <f t="shared" si="406"/>
        <v>3342.3999999999996</v>
      </c>
      <c r="K2598" s="2">
        <f t="shared" si="407"/>
        <v>3283.2975000000001</v>
      </c>
      <c r="L2598" s="2">
        <f t="shared" si="408"/>
        <v>3584.9420833333338</v>
      </c>
      <c r="M2598" s="2">
        <f t="shared" si="399"/>
        <v>3784.4018750000009</v>
      </c>
      <c r="N2598" s="2">
        <f t="shared" si="404"/>
        <v>3550.8804861111116</v>
      </c>
      <c r="O2598" s="4" t="str">
        <f t="shared" si="405"/>
        <v>卖</v>
      </c>
      <c r="P2598" s="4" t="str">
        <f t="shared" si="401"/>
        <v/>
      </c>
      <c r="Q2598" s="3">
        <f>IF(O2597="买",E2598/E2597-1,0)-IF(P2598=1,计算结果!B$17,0)</f>
        <v>0</v>
      </c>
      <c r="R2598" s="2">
        <f t="shared" si="402"/>
        <v>10.124762579106134</v>
      </c>
      <c r="S2598" s="3">
        <f>1-R2598/MAX(R$2:R2598)</f>
        <v>0.1360633619392253</v>
      </c>
    </row>
    <row r="2599" spans="1:19" x14ac:dyDescent="0.15">
      <c r="A2599" s="1">
        <v>42261</v>
      </c>
      <c r="B2599">
        <v>3367.64</v>
      </c>
      <c r="C2599">
        <v>3373.92</v>
      </c>
      <c r="D2599">
        <v>3187.57</v>
      </c>
      <c r="E2599" s="2">
        <v>3281.13</v>
      </c>
      <c r="F2599" s="16">
        <v>226168553472</v>
      </c>
      <c r="G2599" s="3">
        <f t="shared" si="400"/>
        <v>-1.9735957624156364E-2</v>
      </c>
      <c r="H2599" s="3">
        <f>1-E2599/MAX(E$2:E2599)</f>
        <v>0.4417188457088409</v>
      </c>
      <c r="I2599" s="2">
        <f t="shared" si="403"/>
        <v>3328.626666666667</v>
      </c>
      <c r="J2599" s="2">
        <f t="shared" si="406"/>
        <v>3328.2833333333333</v>
      </c>
      <c r="K2599" s="2">
        <f t="shared" si="407"/>
        <v>3303.1474999999996</v>
      </c>
      <c r="L2599" s="2">
        <f t="shared" si="408"/>
        <v>3558.8666666666672</v>
      </c>
      <c r="M2599" s="2">
        <f t="shared" si="399"/>
        <v>3769.4558333333339</v>
      </c>
      <c r="N2599" s="2">
        <f t="shared" si="404"/>
        <v>3543.8233333333337</v>
      </c>
      <c r="O2599" s="4" t="str">
        <f t="shared" si="405"/>
        <v>卖</v>
      </c>
      <c r="P2599" s="4" t="str">
        <f t="shared" si="401"/>
        <v/>
      </c>
      <c r="Q2599" s="3">
        <f>IF(O2598="买",E2599/E2598-1,0)-IF(P2599=1,计算结果!B$17,0)</f>
        <v>0</v>
      </c>
      <c r="R2599" s="2">
        <f t="shared" si="402"/>
        <v>10.124762579106134</v>
      </c>
      <c r="S2599" s="3">
        <f>1-R2599/MAX(R$2:R2599)</f>
        <v>0.1360633619392253</v>
      </c>
    </row>
    <row r="2600" spans="1:19" x14ac:dyDescent="0.15">
      <c r="A2600" s="1">
        <v>42262</v>
      </c>
      <c r="B2600">
        <v>3208.74</v>
      </c>
      <c r="C2600">
        <v>3240.08</v>
      </c>
      <c r="D2600">
        <v>3131.98</v>
      </c>
      <c r="E2600" s="2">
        <v>3152.23</v>
      </c>
      <c r="F2600" s="16">
        <v>145989206016</v>
      </c>
      <c r="G2600" s="3">
        <f t="shared" si="400"/>
        <v>-3.9285246241386407E-2</v>
      </c>
      <c r="H2600" s="3">
        <f>1-E2600/MAX(E$2:E2600)</f>
        <v>0.46365105832709452</v>
      </c>
      <c r="I2600" s="2">
        <f t="shared" si="403"/>
        <v>3260.1833333333329</v>
      </c>
      <c r="J2600" s="2">
        <f t="shared" si="406"/>
        <v>3311.9066666666663</v>
      </c>
      <c r="K2600" s="2">
        <f t="shared" si="407"/>
        <v>3313.6925000000006</v>
      </c>
      <c r="L2600" s="2">
        <f t="shared" si="408"/>
        <v>3520.0279166666664</v>
      </c>
      <c r="M2600" s="2">
        <f t="shared" si="399"/>
        <v>3753.2939583333336</v>
      </c>
      <c r="N2600" s="2">
        <f t="shared" si="404"/>
        <v>3529.0047916666667</v>
      </c>
      <c r="O2600" s="4" t="str">
        <f t="shared" si="405"/>
        <v>卖</v>
      </c>
      <c r="P2600" s="4" t="str">
        <f t="shared" si="401"/>
        <v/>
      </c>
      <c r="Q2600" s="3">
        <f>IF(O2599="买",E2600/E2599-1,0)-IF(P2600=1,计算结果!B$17,0)</f>
        <v>0</v>
      </c>
      <c r="R2600" s="2">
        <f t="shared" si="402"/>
        <v>10.124762579106134</v>
      </c>
      <c r="S2600" s="3">
        <f>1-R2600/MAX(R$2:R2600)</f>
        <v>0.1360633619392253</v>
      </c>
    </row>
    <row r="2601" spans="1:19" x14ac:dyDescent="0.15">
      <c r="A2601" s="1">
        <v>42263</v>
      </c>
      <c r="B2601">
        <v>3149.16</v>
      </c>
      <c r="C2601">
        <v>3345.92</v>
      </c>
      <c r="D2601">
        <v>3131.37</v>
      </c>
      <c r="E2601" s="2">
        <v>3309.25</v>
      </c>
      <c r="F2601" s="16">
        <v>168269840384</v>
      </c>
      <c r="G2601" s="3">
        <f t="shared" si="400"/>
        <v>4.9812355062923697E-2</v>
      </c>
      <c r="H2601" s="3">
        <f>1-E2601/MAX(E$2:E2601)</f>
        <v>0.4369342544068604</v>
      </c>
      <c r="I2601" s="2">
        <f t="shared" si="403"/>
        <v>3247.5366666666669</v>
      </c>
      <c r="J2601" s="2">
        <f t="shared" si="406"/>
        <v>3307.7783333333332</v>
      </c>
      <c r="K2601" s="2">
        <f t="shared" si="407"/>
        <v>3322.3266666666673</v>
      </c>
      <c r="L2601" s="2">
        <f t="shared" si="408"/>
        <v>3488.46875</v>
      </c>
      <c r="M2601" s="2">
        <f t="shared" si="399"/>
        <v>3745.9233333333336</v>
      </c>
      <c r="N2601" s="2">
        <f t="shared" si="404"/>
        <v>3518.9062500000005</v>
      </c>
      <c r="O2601" s="4" t="str">
        <f t="shared" si="405"/>
        <v>卖</v>
      </c>
      <c r="P2601" s="4" t="str">
        <f t="shared" si="401"/>
        <v/>
      </c>
      <c r="Q2601" s="3">
        <f>IF(O2600="买",E2601/E2600-1,0)-IF(P2601=1,计算结果!B$17,0)</f>
        <v>0</v>
      </c>
      <c r="R2601" s="2">
        <f t="shared" si="402"/>
        <v>10.124762579106134</v>
      </c>
      <c r="S2601" s="3">
        <f>1-R2601/MAX(R$2:R2601)</f>
        <v>0.1360633619392253</v>
      </c>
    </row>
    <row r="2602" spans="1:19" x14ac:dyDescent="0.15">
      <c r="A2602" s="1">
        <v>42264</v>
      </c>
      <c r="B2602">
        <v>3287.66</v>
      </c>
      <c r="C2602">
        <v>3354.91</v>
      </c>
      <c r="D2602">
        <v>3237</v>
      </c>
      <c r="E2602" s="2">
        <v>3237</v>
      </c>
      <c r="F2602" s="16">
        <v>190270177280</v>
      </c>
      <c r="G2602" s="3">
        <f t="shared" si="400"/>
        <v>-2.1832741557754831E-2</v>
      </c>
      <c r="H2602" s="3">
        <f>1-E2602/MAX(E$2:E2602)</f>
        <v>0.44922752331041993</v>
      </c>
      <c r="I2602" s="2">
        <f t="shared" si="403"/>
        <v>3232.8266666666664</v>
      </c>
      <c r="J2602" s="2">
        <f t="shared" si="406"/>
        <v>3280.7266666666669</v>
      </c>
      <c r="K2602" s="2">
        <f t="shared" si="407"/>
        <v>3313.5525000000002</v>
      </c>
      <c r="L2602" s="2">
        <f t="shared" si="408"/>
        <v>3456.0049999999997</v>
      </c>
      <c r="M2602" s="2">
        <f t="shared" si="399"/>
        <v>3732.1602083333328</v>
      </c>
      <c r="N2602" s="2">
        <f t="shared" si="404"/>
        <v>3500.5725694444445</v>
      </c>
      <c r="O2602" s="4" t="str">
        <f t="shared" si="405"/>
        <v>卖</v>
      </c>
      <c r="P2602" s="4" t="str">
        <f t="shared" si="401"/>
        <v/>
      </c>
      <c r="Q2602" s="3">
        <f>IF(O2601="买",E2602/E2601-1,0)-IF(P2602=1,计算结果!B$17,0)</f>
        <v>0</v>
      </c>
      <c r="R2602" s="2">
        <f t="shared" si="402"/>
        <v>10.124762579106134</v>
      </c>
      <c r="S2602" s="3">
        <f>1-R2602/MAX(R$2:R2602)</f>
        <v>0.1360633619392253</v>
      </c>
    </row>
    <row r="2603" spans="1:19" x14ac:dyDescent="0.15">
      <c r="A2603" s="1">
        <v>42265</v>
      </c>
      <c r="B2603">
        <v>3254.44</v>
      </c>
      <c r="C2603">
        <v>3280.88</v>
      </c>
      <c r="D2603">
        <v>3227.83</v>
      </c>
      <c r="E2603" s="2">
        <v>3251.27</v>
      </c>
      <c r="F2603" s="16">
        <v>121752535040</v>
      </c>
      <c r="G2603" s="3">
        <f t="shared" si="400"/>
        <v>4.4084028421378374E-3</v>
      </c>
      <c r="H2603" s="3">
        <f>1-E2603/MAX(E$2:E2603)</f>
        <v>0.44679949635881033</v>
      </c>
      <c r="I2603" s="2">
        <f t="shared" si="403"/>
        <v>3265.84</v>
      </c>
      <c r="J2603" s="2">
        <f t="shared" si="406"/>
        <v>3263.0116666666668</v>
      </c>
      <c r="K2603" s="2">
        <f t="shared" si="407"/>
        <v>3303.9466666666663</v>
      </c>
      <c r="L2603" s="2">
        <f t="shared" si="408"/>
        <v>3421.6637499999997</v>
      </c>
      <c r="M2603" s="2">
        <f t="shared" si="399"/>
        <v>3714.3416666666658</v>
      </c>
      <c r="N2603" s="2">
        <f t="shared" si="404"/>
        <v>3479.9840277777771</v>
      </c>
      <c r="O2603" s="4" t="str">
        <f t="shared" si="405"/>
        <v>卖</v>
      </c>
      <c r="P2603" s="4" t="str">
        <f t="shared" si="401"/>
        <v/>
      </c>
      <c r="Q2603" s="3">
        <f>IF(O2602="买",E2603/E2602-1,0)-IF(P2603=1,计算结果!B$17,0)</f>
        <v>0</v>
      </c>
      <c r="R2603" s="2">
        <f t="shared" si="402"/>
        <v>10.124762579106134</v>
      </c>
      <c r="S2603" s="3">
        <f>1-R2603/MAX(R$2:R2603)</f>
        <v>0.1360633619392253</v>
      </c>
    </row>
    <row r="2604" spans="1:19" x14ac:dyDescent="0.15">
      <c r="A2604" s="1">
        <v>42268</v>
      </c>
      <c r="B2604">
        <v>3222.6</v>
      </c>
      <c r="C2604">
        <v>3312.55</v>
      </c>
      <c r="D2604">
        <v>3211.93</v>
      </c>
      <c r="E2604" s="2">
        <v>3308.25</v>
      </c>
      <c r="F2604" s="16">
        <v>145323016192</v>
      </c>
      <c r="G2604" s="3">
        <f t="shared" si="400"/>
        <v>1.7525459282065059E-2</v>
      </c>
      <c r="H2604" s="3">
        <f>1-E2604/MAX(E$2:E2604)</f>
        <v>0.43710440345742874</v>
      </c>
      <c r="I2604" s="2">
        <f t="shared" si="403"/>
        <v>3265.5066666666667</v>
      </c>
      <c r="J2604" s="2">
        <f t="shared" si="406"/>
        <v>3256.521666666667</v>
      </c>
      <c r="K2604" s="2">
        <f t="shared" si="407"/>
        <v>3299.4608333333326</v>
      </c>
      <c r="L2604" s="2">
        <f t="shared" si="408"/>
        <v>3389.7766666666666</v>
      </c>
      <c r="M2604" s="2">
        <f t="shared" si="399"/>
        <v>3695.5174999999986</v>
      </c>
      <c r="N2604" s="2">
        <f t="shared" si="404"/>
        <v>3461.5849999999991</v>
      </c>
      <c r="O2604" s="4" t="str">
        <f t="shared" si="405"/>
        <v>卖</v>
      </c>
      <c r="P2604" s="4" t="str">
        <f t="shared" si="401"/>
        <v/>
      </c>
      <c r="Q2604" s="3">
        <f>IF(O2603="买",E2604/E2603-1,0)-IF(P2604=1,计算结果!B$17,0)</f>
        <v>0</v>
      </c>
      <c r="R2604" s="2">
        <f t="shared" si="402"/>
        <v>10.124762579106134</v>
      </c>
      <c r="S2604" s="3">
        <f>1-R2604/MAX(R$2:R2604)</f>
        <v>0.1360633619392253</v>
      </c>
    </row>
    <row r="2605" spans="1:19" x14ac:dyDescent="0.15">
      <c r="A2605" s="1">
        <v>42269</v>
      </c>
      <c r="B2605">
        <v>3312.37</v>
      </c>
      <c r="C2605">
        <v>3371.41</v>
      </c>
      <c r="D2605">
        <v>3303.18</v>
      </c>
      <c r="E2605" s="2">
        <v>3339.03</v>
      </c>
      <c r="F2605" s="16">
        <v>172492865536</v>
      </c>
      <c r="G2605" s="3">
        <f t="shared" si="400"/>
        <v>9.3040126955339364E-3</v>
      </c>
      <c r="H2605" s="3">
        <f>1-E2605/MAX(E$2:E2605)</f>
        <v>0.43186721568093644</v>
      </c>
      <c r="I2605" s="2">
        <f t="shared" si="403"/>
        <v>3299.5166666666669</v>
      </c>
      <c r="J2605" s="2">
        <f t="shared" si="406"/>
        <v>3266.1716666666666</v>
      </c>
      <c r="K2605" s="2">
        <f t="shared" si="407"/>
        <v>3297.2274999999995</v>
      </c>
      <c r="L2605" s="2">
        <f t="shared" si="408"/>
        <v>3358.9916666666668</v>
      </c>
      <c r="M2605" s="2">
        <f t="shared" si="399"/>
        <v>3679.4108333333315</v>
      </c>
      <c r="N2605" s="2">
        <f t="shared" si="404"/>
        <v>3445.2099999999991</v>
      </c>
      <c r="O2605" s="4" t="str">
        <f t="shared" si="405"/>
        <v>卖</v>
      </c>
      <c r="P2605" s="4" t="str">
        <f t="shared" si="401"/>
        <v/>
      </c>
      <c r="Q2605" s="3">
        <f>IF(O2604="买",E2605/E2604-1,0)-IF(P2605=1,计算结果!B$17,0)</f>
        <v>0</v>
      </c>
      <c r="R2605" s="2">
        <f t="shared" si="402"/>
        <v>10.124762579106134</v>
      </c>
      <c r="S2605" s="3">
        <f>1-R2605/MAX(R$2:R2605)</f>
        <v>0.1360633619392253</v>
      </c>
    </row>
    <row r="2606" spans="1:19" x14ac:dyDescent="0.15">
      <c r="A2606" s="1">
        <v>42270</v>
      </c>
      <c r="B2606">
        <v>3290.07</v>
      </c>
      <c r="C2606">
        <v>3315.94</v>
      </c>
      <c r="D2606">
        <v>3253.33</v>
      </c>
      <c r="E2606" s="2">
        <v>3263.03</v>
      </c>
      <c r="F2606" s="16">
        <v>136885977088</v>
      </c>
      <c r="G2606" s="3">
        <f t="shared" si="400"/>
        <v>-2.2761101277916085E-2</v>
      </c>
      <c r="H2606" s="3">
        <f>1-E2606/MAX(E$2:E2606)</f>
        <v>0.44479854352412707</v>
      </c>
      <c r="I2606" s="2">
        <f t="shared" si="403"/>
        <v>3303.436666666667</v>
      </c>
      <c r="J2606" s="2">
        <f t="shared" si="406"/>
        <v>3284.6383333333329</v>
      </c>
      <c r="K2606" s="2">
        <f t="shared" si="407"/>
        <v>3298.2724999999996</v>
      </c>
      <c r="L2606" s="2">
        <f t="shared" si="408"/>
        <v>3335.5591666666664</v>
      </c>
      <c r="M2606" s="2">
        <f t="shared" si="399"/>
        <v>3664.7497916666653</v>
      </c>
      <c r="N2606" s="2">
        <f t="shared" si="404"/>
        <v>3432.8604861111103</v>
      </c>
      <c r="O2606" s="4" t="str">
        <f t="shared" si="405"/>
        <v>卖</v>
      </c>
      <c r="P2606" s="4" t="str">
        <f t="shared" si="401"/>
        <v/>
      </c>
      <c r="Q2606" s="3">
        <f>IF(O2605="买",E2606/E2605-1,0)-IF(P2606=1,计算结果!B$17,0)</f>
        <v>0</v>
      </c>
      <c r="R2606" s="2">
        <f t="shared" si="402"/>
        <v>10.124762579106134</v>
      </c>
      <c r="S2606" s="3">
        <f>1-R2606/MAX(R$2:R2606)</f>
        <v>0.1360633619392253</v>
      </c>
    </row>
    <row r="2607" spans="1:19" x14ac:dyDescent="0.15">
      <c r="A2607" s="1">
        <v>42271</v>
      </c>
      <c r="B2607">
        <v>3278.9</v>
      </c>
      <c r="C2607">
        <v>3300.86</v>
      </c>
      <c r="D2607">
        <v>3255.9</v>
      </c>
      <c r="E2607" s="2">
        <v>3285</v>
      </c>
      <c r="F2607" s="16">
        <v>120820645888</v>
      </c>
      <c r="G2607" s="3">
        <f t="shared" si="400"/>
        <v>6.7330058258734393E-3</v>
      </c>
      <c r="H2607" s="3">
        <f>1-E2607/MAX(E$2:E2607)</f>
        <v>0.4410603688831416</v>
      </c>
      <c r="I2607" s="2">
        <f t="shared" si="403"/>
        <v>3295.686666666667</v>
      </c>
      <c r="J2607" s="2">
        <f t="shared" si="406"/>
        <v>3280.5966666666668</v>
      </c>
      <c r="K2607" s="2">
        <f t="shared" si="407"/>
        <v>3294.1875</v>
      </c>
      <c r="L2607" s="2">
        <f t="shared" si="408"/>
        <v>3310.5116666666668</v>
      </c>
      <c r="M2607" s="2">
        <f t="shared" si="399"/>
        <v>3649.9089583333321</v>
      </c>
      <c r="N2607" s="2">
        <f t="shared" si="404"/>
        <v>3418.2027083333328</v>
      </c>
      <c r="O2607" s="4" t="str">
        <f t="shared" si="405"/>
        <v>卖</v>
      </c>
      <c r="P2607" s="4" t="str">
        <f t="shared" si="401"/>
        <v/>
      </c>
      <c r="Q2607" s="3">
        <f>IF(O2606="买",E2607/E2606-1,0)-IF(P2607=1,计算结果!B$17,0)</f>
        <v>0</v>
      </c>
      <c r="R2607" s="2">
        <f t="shared" si="402"/>
        <v>10.124762579106134</v>
      </c>
      <c r="S2607" s="3">
        <f>1-R2607/MAX(R$2:R2607)</f>
        <v>0.1360633619392253</v>
      </c>
    </row>
    <row r="2608" spans="1:19" x14ac:dyDescent="0.15">
      <c r="A2608" s="1">
        <v>42272</v>
      </c>
      <c r="B2608">
        <v>3272.67</v>
      </c>
      <c r="C2608">
        <v>3290.86</v>
      </c>
      <c r="D2608">
        <v>3201.91</v>
      </c>
      <c r="E2608" s="2">
        <v>3231.95</v>
      </c>
      <c r="F2608" s="16">
        <v>137602170880</v>
      </c>
      <c r="G2608" s="3">
        <f t="shared" si="400"/>
        <v>-1.6149162861491706E-2</v>
      </c>
      <c r="H2608" s="3">
        <f>1-E2608/MAX(E$2:E2608)</f>
        <v>0.45008677601578984</v>
      </c>
      <c r="I2608" s="2">
        <f t="shared" si="403"/>
        <v>3259.9933333333333</v>
      </c>
      <c r="J2608" s="2">
        <f t="shared" si="406"/>
        <v>3279.7550000000006</v>
      </c>
      <c r="K2608" s="2">
        <f t="shared" si="407"/>
        <v>3280.2408333333333</v>
      </c>
      <c r="L2608" s="2">
        <f t="shared" si="408"/>
        <v>3288.4491666666659</v>
      </c>
      <c r="M2608" s="2">
        <f t="shared" si="399"/>
        <v>3630.7516666666666</v>
      </c>
      <c r="N2608" s="2">
        <f t="shared" si="404"/>
        <v>3399.8138888888884</v>
      </c>
      <c r="O2608" s="4" t="str">
        <f t="shared" si="405"/>
        <v>卖</v>
      </c>
      <c r="P2608" s="4" t="str">
        <f t="shared" si="401"/>
        <v/>
      </c>
      <c r="Q2608" s="3">
        <f>IF(O2607="买",E2608/E2607-1,0)-IF(P2608=1,计算结果!B$17,0)</f>
        <v>0</v>
      </c>
      <c r="R2608" s="2">
        <f t="shared" si="402"/>
        <v>10.124762579106134</v>
      </c>
      <c r="S2608" s="3">
        <f>1-R2608/MAX(R$2:R2608)</f>
        <v>0.1360633619392253</v>
      </c>
    </row>
    <row r="2609" spans="1:19" x14ac:dyDescent="0.15">
      <c r="A2609" s="1">
        <v>42275</v>
      </c>
      <c r="B2609">
        <v>3226.61</v>
      </c>
      <c r="C2609">
        <v>3246.55</v>
      </c>
      <c r="D2609">
        <v>3186.51</v>
      </c>
      <c r="E2609" s="2">
        <v>3242.75</v>
      </c>
      <c r="F2609" s="16">
        <v>88007467008</v>
      </c>
      <c r="G2609" s="3">
        <f t="shared" si="400"/>
        <v>3.3416358545150793E-3</v>
      </c>
      <c r="H2609" s="3">
        <f>1-E2609/MAX(E$2:E2609)</f>
        <v>0.44824916626965217</v>
      </c>
      <c r="I2609" s="2">
        <f t="shared" si="403"/>
        <v>3253.2333333333336</v>
      </c>
      <c r="J2609" s="2">
        <f t="shared" si="406"/>
        <v>3278.3350000000005</v>
      </c>
      <c r="K2609" s="2">
        <f t="shared" si="407"/>
        <v>3270.6733333333327</v>
      </c>
      <c r="L2609" s="2">
        <f t="shared" si="408"/>
        <v>3273.9995833333328</v>
      </c>
      <c r="M2609" s="2">
        <f t="shared" si="399"/>
        <v>3611.6295833333334</v>
      </c>
      <c r="N2609" s="2">
        <f t="shared" si="404"/>
        <v>3385.434166666666</v>
      </c>
      <c r="O2609" s="4" t="str">
        <f t="shared" si="405"/>
        <v>卖</v>
      </c>
      <c r="P2609" s="4" t="str">
        <f t="shared" si="401"/>
        <v/>
      </c>
      <c r="Q2609" s="3">
        <f>IF(O2608="买",E2609/E2608-1,0)-IF(P2609=1,计算结果!B$17,0)</f>
        <v>0</v>
      </c>
      <c r="R2609" s="2">
        <f t="shared" si="402"/>
        <v>10.124762579106134</v>
      </c>
      <c r="S2609" s="3">
        <f>1-R2609/MAX(R$2:R2609)</f>
        <v>0.1360633619392253</v>
      </c>
    </row>
    <row r="2610" spans="1:19" x14ac:dyDescent="0.15">
      <c r="A2610" s="1">
        <v>42276</v>
      </c>
      <c r="B2610">
        <v>3197.22</v>
      </c>
      <c r="C2610">
        <v>3208.42</v>
      </c>
      <c r="D2610">
        <v>3159.04</v>
      </c>
      <c r="E2610" s="2">
        <v>3178.85</v>
      </c>
      <c r="F2610" s="16">
        <v>96691511296</v>
      </c>
      <c r="G2610" s="3">
        <f t="shared" si="400"/>
        <v>-1.9705496877650219E-2</v>
      </c>
      <c r="H2610" s="3">
        <f>1-E2610/MAX(E$2:E2610)</f>
        <v>0.45912169060096641</v>
      </c>
      <c r="I2610" s="2">
        <f t="shared" si="403"/>
        <v>3217.85</v>
      </c>
      <c r="J2610" s="2">
        <f t="shared" si="406"/>
        <v>3256.7683333333334</v>
      </c>
      <c r="K2610" s="2">
        <f t="shared" si="407"/>
        <v>3256.645</v>
      </c>
      <c r="L2610" s="2">
        <f t="shared" si="408"/>
        <v>3269.9712500000001</v>
      </c>
      <c r="M2610" s="2">
        <f t="shared" ref="M2610:M2673" si="409">AVERAGE(E2563:E2610)</f>
        <v>3591.0637499999998</v>
      </c>
      <c r="N2610" s="2">
        <f t="shared" si="404"/>
        <v>3372.56</v>
      </c>
      <c r="O2610" s="4" t="str">
        <f t="shared" si="405"/>
        <v>卖</v>
      </c>
      <c r="P2610" s="4" t="str">
        <f t="shared" si="401"/>
        <v/>
      </c>
      <c r="Q2610" s="3">
        <f>IF(O2609="买",E2610/E2609-1,0)-IF(P2610=1,计算结果!B$17,0)</f>
        <v>0</v>
      </c>
      <c r="R2610" s="2">
        <f t="shared" si="402"/>
        <v>10.124762579106134</v>
      </c>
      <c r="S2610" s="3">
        <f>1-R2610/MAX(R$2:R2610)</f>
        <v>0.1360633619392253</v>
      </c>
    </row>
    <row r="2611" spans="1:19" x14ac:dyDescent="0.15">
      <c r="A2611" s="1">
        <v>42277</v>
      </c>
      <c r="B2611">
        <v>3195.9</v>
      </c>
      <c r="C2611">
        <v>3223.91</v>
      </c>
      <c r="D2611">
        <v>3186.77</v>
      </c>
      <c r="E2611" s="2">
        <v>3202.95</v>
      </c>
      <c r="F2611" s="16">
        <v>95881601024</v>
      </c>
      <c r="G2611" s="3">
        <f t="shared" si="400"/>
        <v>7.5813580382841916E-3</v>
      </c>
      <c r="H2611" s="3">
        <f>1-E2611/MAX(E$2:E2611)</f>
        <v>0.45502109848227046</v>
      </c>
      <c r="I2611" s="2">
        <f t="shared" si="403"/>
        <v>3208.1833333333329</v>
      </c>
      <c r="J2611" s="2">
        <f t="shared" si="406"/>
        <v>3234.0883333333331</v>
      </c>
      <c r="K2611" s="2">
        <f t="shared" si="407"/>
        <v>3250.1299999999997</v>
      </c>
      <c r="L2611" s="2">
        <f t="shared" si="408"/>
        <v>3276.6387499999996</v>
      </c>
      <c r="M2611" s="2">
        <f t="shared" si="409"/>
        <v>3571.1843750000003</v>
      </c>
      <c r="N2611" s="2">
        <f t="shared" si="404"/>
        <v>3365.984375</v>
      </c>
      <c r="O2611" s="4" t="str">
        <f t="shared" si="405"/>
        <v>卖</v>
      </c>
      <c r="P2611" s="4" t="str">
        <f t="shared" si="401"/>
        <v/>
      </c>
      <c r="Q2611" s="3">
        <f>IF(O2610="买",E2611/E2610-1,0)-IF(P2611=1,计算结果!B$17,0)</f>
        <v>0</v>
      </c>
      <c r="R2611" s="2">
        <f t="shared" si="402"/>
        <v>10.124762579106134</v>
      </c>
      <c r="S2611" s="3">
        <f>1-R2611/MAX(R$2:R2611)</f>
        <v>0.1360633619392253</v>
      </c>
    </row>
    <row r="2612" spans="1:19" x14ac:dyDescent="0.15">
      <c r="A2612" s="1">
        <v>42285</v>
      </c>
      <c r="B2612">
        <v>3324.98</v>
      </c>
      <c r="C2612">
        <v>3337.33</v>
      </c>
      <c r="D2612">
        <v>3294.61</v>
      </c>
      <c r="E2612" s="2">
        <v>3296.48</v>
      </c>
      <c r="F2612" s="16">
        <v>164120608768</v>
      </c>
      <c r="G2612" s="3">
        <f t="shared" si="400"/>
        <v>2.9201205139012476E-2</v>
      </c>
      <c r="H2612" s="3">
        <f>1-E2612/MAX(E$2:E2612)</f>
        <v>0.4391070577826176</v>
      </c>
      <c r="I2612" s="2">
        <f t="shared" si="403"/>
        <v>3226.0933333333328</v>
      </c>
      <c r="J2612" s="2">
        <f t="shared" si="406"/>
        <v>3239.6633333333334</v>
      </c>
      <c r="K2612" s="2">
        <f t="shared" si="407"/>
        <v>3262.1508333333331</v>
      </c>
      <c r="L2612" s="2">
        <f t="shared" si="408"/>
        <v>3287.9216666666666</v>
      </c>
      <c r="M2612" s="2">
        <f t="shared" si="409"/>
        <v>3551.3025000000002</v>
      </c>
      <c r="N2612" s="2">
        <f t="shared" si="404"/>
        <v>3367.125</v>
      </c>
      <c r="O2612" s="4" t="str">
        <f t="shared" si="405"/>
        <v>卖</v>
      </c>
      <c r="P2612" s="4" t="str">
        <f t="shared" si="401"/>
        <v/>
      </c>
      <c r="Q2612" s="3">
        <f>IF(O2611="买",E2612/E2611-1,0)-IF(P2612=1,计算结果!B$17,0)</f>
        <v>0</v>
      </c>
      <c r="R2612" s="2">
        <f t="shared" si="402"/>
        <v>10.124762579106134</v>
      </c>
      <c r="S2612" s="3">
        <f>1-R2612/MAX(R$2:R2612)</f>
        <v>0.1360633619392253</v>
      </c>
    </row>
    <row r="2613" spans="1:19" x14ac:dyDescent="0.15">
      <c r="A2613" s="1">
        <v>42286</v>
      </c>
      <c r="B2613">
        <v>3302.36</v>
      </c>
      <c r="C2613">
        <v>3352.38</v>
      </c>
      <c r="D2613">
        <v>3293.97</v>
      </c>
      <c r="E2613" s="2">
        <v>3340.12</v>
      </c>
      <c r="F2613" s="16">
        <v>144731340800</v>
      </c>
      <c r="G2613" s="3">
        <f t="shared" si="400"/>
        <v>1.3238363345143833E-2</v>
      </c>
      <c r="H2613" s="3">
        <f>1-E2613/MAX(E$2:E2613)</f>
        <v>0.43168175321581703</v>
      </c>
      <c r="I2613" s="2">
        <f t="shared" si="403"/>
        <v>3279.85</v>
      </c>
      <c r="J2613" s="2">
        <f t="shared" si="406"/>
        <v>3248.85</v>
      </c>
      <c r="K2613" s="2">
        <f t="shared" si="407"/>
        <v>3264.7233333333338</v>
      </c>
      <c r="L2613" s="2">
        <f t="shared" si="408"/>
        <v>3293.5249999999996</v>
      </c>
      <c r="M2613" s="2">
        <f t="shared" si="409"/>
        <v>3533.8825000000002</v>
      </c>
      <c r="N2613" s="2">
        <f t="shared" si="404"/>
        <v>3364.0436111111107</v>
      </c>
      <c r="O2613" s="4" t="str">
        <f t="shared" si="405"/>
        <v>卖</v>
      </c>
      <c r="P2613" s="4" t="str">
        <f t="shared" si="401"/>
        <v/>
      </c>
      <c r="Q2613" s="3">
        <f>IF(O2612="买",E2613/E2612-1,0)-IF(P2613=1,计算结果!B$17,0)</f>
        <v>0</v>
      </c>
      <c r="R2613" s="2">
        <f t="shared" si="402"/>
        <v>10.124762579106134</v>
      </c>
      <c r="S2613" s="3">
        <f>1-R2613/MAX(R$2:R2613)</f>
        <v>0.1360633619392253</v>
      </c>
    </row>
    <row r="2614" spans="1:19" x14ac:dyDescent="0.15">
      <c r="A2614" s="1">
        <v>42289</v>
      </c>
      <c r="B2614">
        <v>3351.14</v>
      </c>
      <c r="C2614">
        <v>3486.63</v>
      </c>
      <c r="D2614">
        <v>3347.25</v>
      </c>
      <c r="E2614" s="2">
        <v>3447.69</v>
      </c>
      <c r="F2614" s="16">
        <v>263706476544</v>
      </c>
      <c r="G2614" s="3">
        <f t="shared" si="400"/>
        <v>3.2205429745039149E-2</v>
      </c>
      <c r="H2614" s="3">
        <f>1-E2614/MAX(E$2:E2614)</f>
        <v>0.41337881984618519</v>
      </c>
      <c r="I2614" s="2">
        <f t="shared" si="403"/>
        <v>3361.4300000000003</v>
      </c>
      <c r="J2614" s="2">
        <f t="shared" si="406"/>
        <v>3284.8066666666659</v>
      </c>
      <c r="K2614" s="2">
        <f t="shared" si="407"/>
        <v>3282.2808333333337</v>
      </c>
      <c r="L2614" s="2">
        <f t="shared" si="408"/>
        <v>3297.9166666666661</v>
      </c>
      <c r="M2614" s="2">
        <f t="shared" si="409"/>
        <v>3526.1525000000001</v>
      </c>
      <c r="N2614" s="2">
        <f t="shared" si="404"/>
        <v>3368.7833333333333</v>
      </c>
      <c r="O2614" s="4" t="str">
        <f t="shared" si="405"/>
        <v>买</v>
      </c>
      <c r="P2614" s="4">
        <f t="shared" si="401"/>
        <v>1</v>
      </c>
      <c r="Q2614" s="3">
        <f>IF(O2613="买",E2614/E2613-1,0)-IF(P2614=1,计算结果!B$17,0)</f>
        <v>0</v>
      </c>
      <c r="R2614" s="2">
        <f t="shared" si="402"/>
        <v>10.124762579106134</v>
      </c>
      <c r="S2614" s="3">
        <f>1-R2614/MAX(R$2:R2614)</f>
        <v>0.1360633619392253</v>
      </c>
    </row>
    <row r="2615" spans="1:19" x14ac:dyDescent="0.15">
      <c r="A2615" s="1">
        <v>42290</v>
      </c>
      <c r="B2615">
        <v>3422.48</v>
      </c>
      <c r="C2615">
        <v>3452.05</v>
      </c>
      <c r="D2615">
        <v>3413.97</v>
      </c>
      <c r="E2615" s="2">
        <v>3445.04</v>
      </c>
      <c r="F2615" s="16">
        <v>174978940928</v>
      </c>
      <c r="G2615" s="3">
        <f t="shared" si="400"/>
        <v>-7.6863059033727144E-4</v>
      </c>
      <c r="H2615" s="3">
        <f>1-E2615/MAX(E$2:E2615)</f>
        <v>0.41382971483019126</v>
      </c>
      <c r="I2615" s="2">
        <f t="shared" si="403"/>
        <v>3410.9499999999994</v>
      </c>
      <c r="J2615" s="2">
        <f t="shared" si="406"/>
        <v>3318.5216666666661</v>
      </c>
      <c r="K2615" s="2">
        <f t="shared" si="407"/>
        <v>3298.4283333333333</v>
      </c>
      <c r="L2615" s="2">
        <f t="shared" si="408"/>
        <v>3301.1874999999986</v>
      </c>
      <c r="M2615" s="2">
        <f t="shared" si="409"/>
        <v>3518.5264583333337</v>
      </c>
      <c r="N2615" s="2">
        <f t="shared" si="404"/>
        <v>3372.7140972222219</v>
      </c>
      <c r="O2615" s="4" t="str">
        <f t="shared" si="405"/>
        <v>买</v>
      </c>
      <c r="P2615" s="4" t="str">
        <f t="shared" si="401"/>
        <v/>
      </c>
      <c r="Q2615" s="3">
        <f>IF(O2614="买",E2615/E2614-1,0)-IF(P2615=1,计算结果!B$17,0)</f>
        <v>-7.6863059033727144E-4</v>
      </c>
      <c r="R2615" s="2">
        <f t="shared" si="402"/>
        <v>10.116980376867931</v>
      </c>
      <c r="S2615" s="3">
        <f>1-R2615/MAX(R$2:R2615)</f>
        <v>0.13672741006735201</v>
      </c>
    </row>
    <row r="2616" spans="1:19" x14ac:dyDescent="0.15">
      <c r="A2616" s="1">
        <v>42291</v>
      </c>
      <c r="B2616">
        <v>3431.14</v>
      </c>
      <c r="C2616">
        <v>3458.7</v>
      </c>
      <c r="D2616">
        <v>3403.23</v>
      </c>
      <c r="E2616" s="2">
        <v>3406.11</v>
      </c>
      <c r="F2616" s="16">
        <v>174599258112</v>
      </c>
      <c r="G2616" s="3">
        <f t="shared" si="400"/>
        <v>-1.1300304205466349E-2</v>
      </c>
      <c r="H2616" s="3">
        <f>1-E2616/MAX(E$2:E2616)</f>
        <v>0.42045361736881504</v>
      </c>
      <c r="I2616" s="2">
        <f t="shared" si="403"/>
        <v>3432.9466666666667</v>
      </c>
      <c r="J2616" s="2">
        <f t="shared" si="406"/>
        <v>3356.3983333333331</v>
      </c>
      <c r="K2616" s="2">
        <f t="shared" si="407"/>
        <v>3306.5833333333335</v>
      </c>
      <c r="L2616" s="2">
        <f t="shared" si="408"/>
        <v>3303.0220833333319</v>
      </c>
      <c r="M2616" s="2">
        <f t="shared" si="409"/>
        <v>3507.6041666666674</v>
      </c>
      <c r="N2616" s="2">
        <f t="shared" si="404"/>
        <v>3372.4031944444446</v>
      </c>
      <c r="O2616" s="4" t="str">
        <f t="shared" si="405"/>
        <v>买</v>
      </c>
      <c r="P2616" s="4" t="str">
        <f t="shared" si="401"/>
        <v/>
      </c>
      <c r="Q2616" s="3">
        <f>IF(O2615="买",E2616/E2615-1,0)-IF(P2616=1,计算结果!B$17,0)</f>
        <v>-1.1300304205466349E-2</v>
      </c>
      <c r="R2616" s="2">
        <f t="shared" si="402"/>
        <v>10.002655420968589</v>
      </c>
      <c r="S2616" s="3">
        <f>1-R2616/MAX(R$2:R2616)</f>
        <v>0.14648265294583185</v>
      </c>
    </row>
    <row r="2617" spans="1:19" x14ac:dyDescent="0.15">
      <c r="A2617" s="1">
        <v>42292</v>
      </c>
      <c r="B2617">
        <v>3403.39</v>
      </c>
      <c r="C2617">
        <v>3486.81</v>
      </c>
      <c r="D2617">
        <v>3402.32</v>
      </c>
      <c r="E2617" s="2">
        <v>3486.81</v>
      </c>
      <c r="F2617" s="16">
        <v>201881878528</v>
      </c>
      <c r="G2617" s="3">
        <f t="shared" si="400"/>
        <v>2.3692716911667411E-2</v>
      </c>
      <c r="H2617" s="3">
        <f>1-E2617/MAX(E$2:E2617)</f>
        <v>0.40672258898795344</v>
      </c>
      <c r="I2617" s="2">
        <f t="shared" si="403"/>
        <v>3445.9866666666662</v>
      </c>
      <c r="J2617" s="2">
        <f t="shared" si="406"/>
        <v>3403.7083333333339</v>
      </c>
      <c r="K2617" s="2">
        <f t="shared" si="407"/>
        <v>3318.8983333333326</v>
      </c>
      <c r="L2617" s="2">
        <f t="shared" si="408"/>
        <v>3308.0629166666658</v>
      </c>
      <c r="M2617" s="2">
        <f t="shared" si="409"/>
        <v>3500.7583333333337</v>
      </c>
      <c r="N2617" s="2">
        <f t="shared" si="404"/>
        <v>3375.9065277777772</v>
      </c>
      <c r="O2617" s="4" t="str">
        <f t="shared" si="405"/>
        <v>买</v>
      </c>
      <c r="P2617" s="4" t="str">
        <f t="shared" si="401"/>
        <v/>
      </c>
      <c r="Q2617" s="3">
        <f>IF(O2616="买",E2617/E2616-1,0)-IF(P2617=1,计算结果!B$17,0)</f>
        <v>2.3692716911667411E-2</v>
      </c>
      <c r="R2617" s="2">
        <f t="shared" si="402"/>
        <v>10.239645504222553</v>
      </c>
      <c r="S2617" s="3">
        <f>1-R2617/MAX(R$2:R2617)</f>
        <v>0.12626050806288003</v>
      </c>
    </row>
    <row r="2618" spans="1:19" x14ac:dyDescent="0.15">
      <c r="A2618" s="1">
        <v>42293</v>
      </c>
      <c r="B2618">
        <v>3508.52</v>
      </c>
      <c r="C2618">
        <v>3537.54</v>
      </c>
      <c r="D2618">
        <v>3487.1</v>
      </c>
      <c r="E2618" s="2">
        <v>3534.07</v>
      </c>
      <c r="F2618" s="16">
        <v>252211494912</v>
      </c>
      <c r="G2618" s="3">
        <f t="shared" si="400"/>
        <v>1.3553936119260923E-2</v>
      </c>
      <c r="H2618" s="3">
        <f>1-E2618/MAX(E$2:E2618)</f>
        <v>0.3986813448580957</v>
      </c>
      <c r="I2618" s="2">
        <f t="shared" si="403"/>
        <v>3475.6633333333334</v>
      </c>
      <c r="J2618" s="2">
        <f t="shared" si="406"/>
        <v>3443.3066666666668</v>
      </c>
      <c r="K2618" s="2">
        <f t="shared" si="407"/>
        <v>3341.4849999999992</v>
      </c>
      <c r="L2618" s="2">
        <f t="shared" si="408"/>
        <v>3319.8787499999999</v>
      </c>
      <c r="M2618" s="2">
        <f t="shared" si="409"/>
        <v>3494.8702083333342</v>
      </c>
      <c r="N2618" s="2">
        <f t="shared" si="404"/>
        <v>3385.411319444444</v>
      </c>
      <c r="O2618" s="4" t="str">
        <f t="shared" si="405"/>
        <v>买</v>
      </c>
      <c r="P2618" s="4" t="str">
        <f t="shared" si="401"/>
        <v/>
      </c>
      <c r="Q2618" s="3">
        <f>IF(O2617="买",E2618/E2617-1,0)-IF(P2618=1,计算结果!B$17,0)</f>
        <v>1.3553936119260923E-2</v>
      </c>
      <c r="R2618" s="2">
        <f t="shared" si="402"/>
        <v>10.378433005270663</v>
      </c>
      <c r="S2618" s="3">
        <f>1-R2618/MAX(R$2:R2618)</f>
        <v>0.11441789880428876</v>
      </c>
    </row>
    <row r="2619" spans="1:19" x14ac:dyDescent="0.15">
      <c r="A2619" s="1">
        <v>42296</v>
      </c>
      <c r="B2619">
        <v>3548.95</v>
      </c>
      <c r="C2619">
        <v>3572.99</v>
      </c>
      <c r="D2619">
        <v>3502.5</v>
      </c>
      <c r="E2619" s="2">
        <v>3534.18</v>
      </c>
      <c r="F2619" s="16">
        <v>254890983424</v>
      </c>
      <c r="G2619" s="3">
        <f t="shared" si="400"/>
        <v>3.112558608053817E-5</v>
      </c>
      <c r="H2619" s="3">
        <f>1-E2619/MAX(E$2:E2619)</f>
        <v>0.3986626284625332</v>
      </c>
      <c r="I2619" s="2">
        <f t="shared" si="403"/>
        <v>3518.353333333333</v>
      </c>
      <c r="J2619" s="2">
        <f t="shared" si="406"/>
        <v>3475.65</v>
      </c>
      <c r="K2619" s="2">
        <f t="shared" si="407"/>
        <v>3362.25</v>
      </c>
      <c r="L2619" s="2">
        <f t="shared" si="408"/>
        <v>3328.21875</v>
      </c>
      <c r="M2619" s="2">
        <f t="shared" si="409"/>
        <v>3488.723125</v>
      </c>
      <c r="N2619" s="2">
        <f t="shared" si="404"/>
        <v>3393.0639583333336</v>
      </c>
      <c r="O2619" s="4" t="str">
        <f t="shared" si="405"/>
        <v>买</v>
      </c>
      <c r="P2619" s="4" t="str">
        <f t="shared" si="401"/>
        <v/>
      </c>
      <c r="Q2619" s="3">
        <f>IF(O2618="买",E2619/E2618-1,0)-IF(P2619=1,计算结果!B$17,0)</f>
        <v>3.112558608053817E-5</v>
      </c>
      <c r="R2619" s="2">
        <f t="shared" si="402"/>
        <v>10.37875604008055</v>
      </c>
      <c r="S2619" s="3">
        <f>1-R2619/MAX(R$2:R2619)</f>
        <v>0.11439033454236658</v>
      </c>
    </row>
    <row r="2620" spans="1:19" x14ac:dyDescent="0.15">
      <c r="A2620" s="1">
        <v>42297</v>
      </c>
      <c r="B2620">
        <v>3527.88</v>
      </c>
      <c r="C2620">
        <v>3577.8</v>
      </c>
      <c r="D2620">
        <v>3510.44</v>
      </c>
      <c r="E2620" s="2">
        <v>3577.7</v>
      </c>
      <c r="F2620" s="16">
        <v>226525577216</v>
      </c>
      <c r="G2620" s="3">
        <f t="shared" si="400"/>
        <v>1.2314030411580523E-2</v>
      </c>
      <c r="H2620" s="3">
        <f>1-E2620/MAX(E$2:E2620)</f>
        <v>0.39125774178180084</v>
      </c>
      <c r="I2620" s="2">
        <f t="shared" si="403"/>
        <v>3548.65</v>
      </c>
      <c r="J2620" s="2">
        <f t="shared" si="406"/>
        <v>3497.3183333333332</v>
      </c>
      <c r="K2620" s="2">
        <f t="shared" si="407"/>
        <v>3391.0625</v>
      </c>
      <c r="L2620" s="2">
        <f t="shared" si="408"/>
        <v>3335.6516666666666</v>
      </c>
      <c r="M2620" s="2">
        <f t="shared" si="409"/>
        <v>3481.0052083333339</v>
      </c>
      <c r="N2620" s="2">
        <f t="shared" si="404"/>
        <v>3402.5731250000003</v>
      </c>
      <c r="O2620" s="4" t="str">
        <f t="shared" si="405"/>
        <v>买</v>
      </c>
      <c r="P2620" s="4" t="str">
        <f t="shared" si="401"/>
        <v/>
      </c>
      <c r="Q2620" s="3">
        <f>IF(O2619="买",E2620/E2619-1,0)-IF(P2620=1,计算结果!B$17,0)</f>
        <v>1.2314030411580523E-2</v>
      </c>
      <c r="R2620" s="2">
        <f t="shared" si="402"/>
        <v>10.506560357592477</v>
      </c>
      <c r="S2620" s="3">
        <f>1-R2620/MAX(R$2:R2620)</f>
        <v>0.10348491018913164</v>
      </c>
    </row>
    <row r="2621" spans="1:19" x14ac:dyDescent="0.15">
      <c r="A2621" s="1">
        <v>42298</v>
      </c>
      <c r="B2621">
        <v>3580.84</v>
      </c>
      <c r="C2621">
        <v>3601.24</v>
      </c>
      <c r="D2621">
        <v>3417.41</v>
      </c>
      <c r="E2621" s="2">
        <v>3473.25</v>
      </c>
      <c r="F2621" s="16">
        <v>326886981632</v>
      </c>
      <c r="G2621" s="3">
        <f t="shared" si="400"/>
        <v>-2.9194734047013449E-2</v>
      </c>
      <c r="H2621" s="3">
        <f>1-E2621/MAX(E$2:E2621)</f>
        <v>0.40902981011365958</v>
      </c>
      <c r="I2621" s="2">
        <f t="shared" si="403"/>
        <v>3528.3766666666666</v>
      </c>
      <c r="J2621" s="2">
        <f t="shared" si="406"/>
        <v>3502.02</v>
      </c>
      <c r="K2621" s="2">
        <f t="shared" si="407"/>
        <v>3410.2708333333326</v>
      </c>
      <c r="L2621" s="2">
        <f t="shared" si="408"/>
        <v>3340.4720833333336</v>
      </c>
      <c r="M2621" s="2">
        <f t="shared" si="409"/>
        <v>3472.8041666666672</v>
      </c>
      <c r="N2621" s="2">
        <f t="shared" si="404"/>
        <v>3407.8490277777778</v>
      </c>
      <c r="O2621" s="4" t="str">
        <f t="shared" si="405"/>
        <v>买</v>
      </c>
      <c r="P2621" s="4" t="str">
        <f t="shared" si="401"/>
        <v/>
      </c>
      <c r="Q2621" s="3">
        <f>IF(O2620="买",E2621/E2620-1,0)-IF(P2621=1,计算结果!B$17,0)</f>
        <v>-2.9194734047013449E-2</v>
      </c>
      <c r="R2621" s="2">
        <f t="shared" si="402"/>
        <v>10.199824122203671</v>
      </c>
      <c r="S2621" s="3">
        <f>1-R2621/MAX(R$2:R2621)</f>
        <v>0.1296584298052943</v>
      </c>
    </row>
    <row r="2622" spans="1:19" x14ac:dyDescent="0.15">
      <c r="A2622" s="1">
        <v>42299</v>
      </c>
      <c r="B2622">
        <v>3453.2</v>
      </c>
      <c r="C2622">
        <v>3530.77</v>
      </c>
      <c r="D2622">
        <v>3442.31</v>
      </c>
      <c r="E2622" s="2">
        <v>3524.53</v>
      </c>
      <c r="F2622" s="16">
        <v>223583600640</v>
      </c>
      <c r="G2622" s="3">
        <f t="shared" si="400"/>
        <v>1.476426977614631E-2</v>
      </c>
      <c r="H2622" s="3">
        <f>1-E2622/MAX(E$2:E2622)</f>
        <v>0.40030456680051718</v>
      </c>
      <c r="I2622" s="2">
        <f t="shared" si="403"/>
        <v>3525.16</v>
      </c>
      <c r="J2622" s="2">
        <f t="shared" si="406"/>
        <v>3521.7566666666662</v>
      </c>
      <c r="K2622" s="2">
        <f t="shared" si="407"/>
        <v>3439.0774999999999</v>
      </c>
      <c r="L2622" s="2">
        <f t="shared" si="408"/>
        <v>3347.8612499999999</v>
      </c>
      <c r="M2622" s="2">
        <f t="shared" si="409"/>
        <v>3466.4016666666671</v>
      </c>
      <c r="N2622" s="2">
        <f t="shared" si="404"/>
        <v>3417.7801388888888</v>
      </c>
      <c r="O2622" s="4" t="str">
        <f t="shared" si="405"/>
        <v>买</v>
      </c>
      <c r="P2622" s="4" t="str">
        <f t="shared" si="401"/>
        <v/>
      </c>
      <c r="Q2622" s="3">
        <f>IF(O2621="买",E2622/E2621-1,0)-IF(P2622=1,计算结果!B$17,0)</f>
        <v>1.476426977614631E-2</v>
      </c>
      <c r="R2622" s="2">
        <f t="shared" si="402"/>
        <v>10.35041707721313</v>
      </c>
      <c r="S2622" s="3">
        <f>1-R2622/MAX(R$2:R2622)</f>
        <v>0.11680847206554479</v>
      </c>
    </row>
    <row r="2623" spans="1:19" x14ac:dyDescent="0.15">
      <c r="A2623" s="1">
        <v>42300</v>
      </c>
      <c r="B2623">
        <v>3536.84</v>
      </c>
      <c r="C2623">
        <v>3581.84</v>
      </c>
      <c r="D2623">
        <v>3515.82</v>
      </c>
      <c r="E2623" s="2">
        <v>3571.24</v>
      </c>
      <c r="F2623" s="16">
        <v>247059677184</v>
      </c>
      <c r="G2623" s="3">
        <f t="shared" si="400"/>
        <v>1.325283087390372E-2</v>
      </c>
      <c r="H2623" s="3">
        <f>1-E2623/MAX(E$2:E2623)</f>
        <v>0.39235690464847206</v>
      </c>
      <c r="I2623" s="2">
        <f t="shared" si="403"/>
        <v>3523.0066666666667</v>
      </c>
      <c r="J2623" s="2">
        <f t="shared" si="406"/>
        <v>3535.8283333333334</v>
      </c>
      <c r="K2623" s="2">
        <f t="shared" si="407"/>
        <v>3469.7683333333334</v>
      </c>
      <c r="L2623" s="2">
        <f t="shared" si="408"/>
        <v>3359.9491666666668</v>
      </c>
      <c r="M2623" s="2">
        <f t="shared" si="409"/>
        <v>3459.4079166666666</v>
      </c>
      <c r="N2623" s="2">
        <f t="shared" si="404"/>
        <v>3429.7084722222226</v>
      </c>
      <c r="O2623" s="4" t="str">
        <f t="shared" si="405"/>
        <v>买</v>
      </c>
      <c r="P2623" s="4" t="str">
        <f t="shared" si="401"/>
        <v/>
      </c>
      <c r="Q2623" s="3">
        <f>IF(O2622="买",E2623/E2622-1,0)-IF(P2623=1,计算结果!B$17,0)</f>
        <v>1.325283087390372E-2</v>
      </c>
      <c r="R2623" s="2">
        <f t="shared" si="402"/>
        <v>10.487589404211802</v>
      </c>
      <c r="S2623" s="3">
        <f>1-R2623/MAX(R$2:R2623)</f>
        <v>0.10510368411656479</v>
      </c>
    </row>
    <row r="2624" spans="1:19" x14ac:dyDescent="0.15">
      <c r="A2624" s="1">
        <v>42303</v>
      </c>
      <c r="B2624">
        <v>3614.7</v>
      </c>
      <c r="C2624">
        <v>3620.76</v>
      </c>
      <c r="D2624">
        <v>3561.19</v>
      </c>
      <c r="E2624" s="2">
        <v>3589.26</v>
      </c>
      <c r="F2624" s="16">
        <v>270489763840</v>
      </c>
      <c r="G2624" s="3">
        <f t="shared" si="400"/>
        <v>5.0458664217472027E-3</v>
      </c>
      <c r="H2624" s="3">
        <f>1-E2624/MAX(E$2:E2624)</f>
        <v>0.38929081875723126</v>
      </c>
      <c r="I2624" s="2">
        <f t="shared" si="403"/>
        <v>3561.6766666666667</v>
      </c>
      <c r="J2624" s="2">
        <f t="shared" si="406"/>
        <v>3545.0266666666671</v>
      </c>
      <c r="K2624" s="2">
        <f t="shared" si="407"/>
        <v>3494.1666666666665</v>
      </c>
      <c r="L2624" s="2">
        <f t="shared" si="408"/>
        <v>3378.1587500000001</v>
      </c>
      <c r="M2624" s="2">
        <f t="shared" si="409"/>
        <v>3449.0933333333328</v>
      </c>
      <c r="N2624" s="2">
        <f t="shared" si="404"/>
        <v>3440.4729166666662</v>
      </c>
      <c r="O2624" s="4" t="str">
        <f t="shared" si="405"/>
        <v>买</v>
      </c>
      <c r="P2624" s="4" t="str">
        <f t="shared" si="401"/>
        <v/>
      </c>
      <c r="Q2624" s="3">
        <f>IF(O2623="买",E2624/E2623-1,0)-IF(P2624=1,计算结果!B$17,0)</f>
        <v>5.0458664217472027E-3</v>
      </c>
      <c r="R2624" s="2">
        <f t="shared" si="402"/>
        <v>10.540508379431586</v>
      </c>
      <c r="S2624" s="3">
        <f>1-R2624/MAX(R$2:R2624)</f>
        <v>0.10058815684530331</v>
      </c>
    </row>
    <row r="2625" spans="1:19" x14ac:dyDescent="0.15">
      <c r="A2625" s="1">
        <v>42304</v>
      </c>
      <c r="B2625">
        <v>3569.45</v>
      </c>
      <c r="C2625">
        <v>3601.05</v>
      </c>
      <c r="D2625">
        <v>3486.1</v>
      </c>
      <c r="E2625" s="2">
        <v>3592.88</v>
      </c>
      <c r="F2625" s="16">
        <v>239042543616</v>
      </c>
      <c r="G2625" s="3">
        <f t="shared" si="400"/>
        <v>1.0085644394666193E-3</v>
      </c>
      <c r="H2625" s="3">
        <f>1-E2625/MAX(E$2:E2625)</f>
        <v>0.38867487919417409</v>
      </c>
      <c r="I2625" s="2">
        <f t="shared" si="403"/>
        <v>3584.4600000000005</v>
      </c>
      <c r="J2625" s="2">
        <f t="shared" si="406"/>
        <v>3554.81</v>
      </c>
      <c r="K2625" s="2">
        <f t="shared" si="407"/>
        <v>3515.23</v>
      </c>
      <c r="L2625" s="2">
        <f t="shared" si="408"/>
        <v>3389.9766666666669</v>
      </c>
      <c r="M2625" s="2">
        <f t="shared" si="409"/>
        <v>3439.2227083333332</v>
      </c>
      <c r="N2625" s="2">
        <f t="shared" si="404"/>
        <v>3448.1431250000001</v>
      </c>
      <c r="O2625" s="4" t="str">
        <f t="shared" si="405"/>
        <v>买</v>
      </c>
      <c r="P2625" s="4" t="str">
        <f t="shared" si="401"/>
        <v/>
      </c>
      <c r="Q2625" s="3">
        <f>IF(O2624="买",E2625/E2624-1,0)-IF(P2625=1,计算结果!B$17,0)</f>
        <v>1.0085644394666193E-3</v>
      </c>
      <c r="R2625" s="2">
        <f t="shared" si="402"/>
        <v>10.55113916135698</v>
      </c>
      <c r="S2625" s="3">
        <f>1-R2625/MAX(R$2:R2625)</f>
        <v>9.9681042043862411E-2</v>
      </c>
    </row>
    <row r="2626" spans="1:19" x14ac:dyDescent="0.15">
      <c r="A2626" s="1">
        <v>42305</v>
      </c>
      <c r="B2626">
        <v>3575.8</v>
      </c>
      <c r="C2626">
        <v>3598.17</v>
      </c>
      <c r="D2626">
        <v>3517.21</v>
      </c>
      <c r="E2626" s="2">
        <v>3524.92</v>
      </c>
      <c r="F2626" s="16">
        <v>213303017472</v>
      </c>
      <c r="G2626" s="3">
        <f t="shared" si="400"/>
        <v>-1.8915187815902623E-2</v>
      </c>
      <c r="H2626" s="3">
        <f>1-E2626/MAX(E$2:E2626)</f>
        <v>0.40023820867079563</v>
      </c>
      <c r="I2626" s="2">
        <f t="shared" si="403"/>
        <v>3569.0200000000004</v>
      </c>
      <c r="J2626" s="2">
        <f t="shared" si="406"/>
        <v>3546.0133333333338</v>
      </c>
      <c r="K2626" s="2">
        <f t="shared" si="407"/>
        <v>3521.665833333333</v>
      </c>
      <c r="L2626" s="2">
        <f t="shared" si="408"/>
        <v>3401.9733333333334</v>
      </c>
      <c r="M2626" s="2">
        <f t="shared" si="409"/>
        <v>3428.9891666666667</v>
      </c>
      <c r="N2626" s="2">
        <f t="shared" si="404"/>
        <v>3450.8761111111107</v>
      </c>
      <c r="O2626" s="4" t="str">
        <f t="shared" si="405"/>
        <v>买</v>
      </c>
      <c r="P2626" s="4" t="str">
        <f t="shared" si="401"/>
        <v/>
      </c>
      <c r="Q2626" s="3">
        <f>IF(O2625="买",E2626/E2625-1,0)-IF(P2626=1,计算结果!B$17,0)</f>
        <v>-1.8915187815902623E-2</v>
      </c>
      <c r="R2626" s="2">
        <f t="shared" si="402"/>
        <v>10.351562382448188</v>
      </c>
      <c r="S2626" s="3">
        <f>1-R2626/MAX(R$2:R2626)</f>
        <v>0.11671074422782046</v>
      </c>
    </row>
    <row r="2627" spans="1:19" x14ac:dyDescent="0.15">
      <c r="A2627" s="1">
        <v>42306</v>
      </c>
      <c r="B2627">
        <v>3539.98</v>
      </c>
      <c r="C2627">
        <v>3561.81</v>
      </c>
      <c r="D2627">
        <v>3507.97</v>
      </c>
      <c r="E2627" s="2">
        <v>3533.31</v>
      </c>
      <c r="F2627" s="16">
        <v>161051885568</v>
      </c>
      <c r="G2627" s="3">
        <f t="shared" ref="G2627:G2690" si="410">E2627/E2626-1</f>
        <v>2.3801958626010755E-3</v>
      </c>
      <c r="H2627" s="3">
        <f>1-E2627/MAX(E$2:E2627)</f>
        <v>0.39881065813652761</v>
      </c>
      <c r="I2627" s="2">
        <f t="shared" si="403"/>
        <v>3550.3700000000003</v>
      </c>
      <c r="J2627" s="2">
        <f t="shared" si="406"/>
        <v>3556.023333333334</v>
      </c>
      <c r="K2627" s="2">
        <f t="shared" si="407"/>
        <v>3529.0216666666661</v>
      </c>
      <c r="L2627" s="2">
        <f t="shared" si="408"/>
        <v>3413.7249999999999</v>
      </c>
      <c r="M2627" s="2">
        <f t="shared" si="409"/>
        <v>3417.6943749999996</v>
      </c>
      <c r="N2627" s="2">
        <f t="shared" si="404"/>
        <v>3453.4803472222216</v>
      </c>
      <c r="O2627" s="4" t="str">
        <f t="shared" si="405"/>
        <v>买</v>
      </c>
      <c r="P2627" s="4" t="str">
        <f t="shared" si="401"/>
        <v/>
      </c>
      <c r="Q2627" s="3">
        <f>IF(O2626="买",E2627/E2626-1,0)-IF(P2627=1,计算结果!B$17,0)</f>
        <v>2.3801958626010755E-3</v>
      </c>
      <c r="R2627" s="2">
        <f t="shared" si="402"/>
        <v>10.376201128402348</v>
      </c>
      <c r="S2627" s="3">
        <f>1-R2627/MAX(R$2:R2627)</f>
        <v>0.11460834279575149</v>
      </c>
    </row>
    <row r="2628" spans="1:19" x14ac:dyDescent="0.15">
      <c r="A2628" s="1">
        <v>42307</v>
      </c>
      <c r="B2628">
        <v>3530.22</v>
      </c>
      <c r="C2628">
        <v>3574.47</v>
      </c>
      <c r="D2628">
        <v>3497.57</v>
      </c>
      <c r="E2628" s="2">
        <v>3534.08</v>
      </c>
      <c r="F2628" s="16">
        <v>183317151744</v>
      </c>
      <c r="G2628" s="3">
        <f t="shared" si="410"/>
        <v>2.1792596743552828E-4</v>
      </c>
      <c r="H2628" s="3">
        <f>1-E2628/MAX(E$2:E2628)</f>
        <v>0.39867964336758999</v>
      </c>
      <c r="I2628" s="2">
        <f t="shared" si="403"/>
        <v>3530.77</v>
      </c>
      <c r="J2628" s="2">
        <f t="shared" si="406"/>
        <v>3557.6150000000002</v>
      </c>
      <c r="K2628" s="2">
        <f t="shared" si="407"/>
        <v>3539.6858333333334</v>
      </c>
      <c r="L2628" s="2">
        <f t="shared" si="408"/>
        <v>3423.134583333333</v>
      </c>
      <c r="M2628" s="2">
        <f t="shared" si="409"/>
        <v>3406.4556250000001</v>
      </c>
      <c r="N2628" s="2">
        <f t="shared" si="404"/>
        <v>3456.4253472222222</v>
      </c>
      <c r="O2628" s="4" t="str">
        <f t="shared" si="405"/>
        <v>买</v>
      </c>
      <c r="P2628" s="4" t="str">
        <f t="shared" ref="P2628:P2691" si="411">IF(O2627&lt;&gt;O2628,1,"")</f>
        <v/>
      </c>
      <c r="Q2628" s="3">
        <f>IF(O2627="买",E2628/E2627-1,0)-IF(P2628=1,计算结果!B$17,0)</f>
        <v>2.1792596743552828E-4</v>
      </c>
      <c r="R2628" s="2">
        <f t="shared" ref="R2628:R2691" si="412">IFERROR(R2627*(1+Q2628),R2627)</f>
        <v>10.378462372071562</v>
      </c>
      <c r="S2628" s="3">
        <f>1-R2628/MAX(R$2:R2628)</f>
        <v>0.11441539296229586</v>
      </c>
    </row>
    <row r="2629" spans="1:19" x14ac:dyDescent="0.15">
      <c r="A2629" s="1">
        <v>42310</v>
      </c>
      <c r="B2629">
        <v>3489.23</v>
      </c>
      <c r="C2629">
        <v>3543.45</v>
      </c>
      <c r="D2629">
        <v>3474.71</v>
      </c>
      <c r="E2629" s="2">
        <v>3475.96</v>
      </c>
      <c r="F2629" s="16">
        <v>167455096832</v>
      </c>
      <c r="G2629" s="3">
        <f t="shared" si="410"/>
        <v>-1.6445581311119173E-2</v>
      </c>
      <c r="H2629" s="3">
        <f>1-E2629/MAX(E$2:E2629)</f>
        <v>0.40856870618661945</v>
      </c>
      <c r="I2629" s="2">
        <f t="shared" ref="I2629:I2692" si="413">AVERAGE(E2627:E2629)</f>
        <v>3514.4499999999994</v>
      </c>
      <c r="J2629" s="2">
        <f t="shared" si="406"/>
        <v>3541.7350000000001</v>
      </c>
      <c r="K2629" s="2">
        <f t="shared" si="407"/>
        <v>3538.7816666666672</v>
      </c>
      <c r="L2629" s="2">
        <f t="shared" si="408"/>
        <v>3428.8399999999997</v>
      </c>
      <c r="M2629" s="2">
        <f t="shared" si="409"/>
        <v>3393.915833333333</v>
      </c>
      <c r="N2629" s="2">
        <f t="shared" ref="N2629:N2692" si="414">IFERROR(AVERAGE(K2629:M2629),"")</f>
        <v>3453.8458333333333</v>
      </c>
      <c r="O2629" s="4" t="str">
        <f t="shared" ref="O2629:O2692" si="415">IF(E2629&gt;N2629,"买","卖")</f>
        <v>买</v>
      </c>
      <c r="P2629" s="4" t="str">
        <f t="shared" si="411"/>
        <v/>
      </c>
      <c r="Q2629" s="3">
        <f>IF(O2628="买",E2629/E2628-1,0)-IF(P2629=1,计算结果!B$17,0)</f>
        <v>-1.6445581311119173E-2</v>
      </c>
      <c r="R2629" s="2">
        <f t="shared" si="412"/>
        <v>10.207782525247268</v>
      </c>
      <c r="S2629" s="3">
        <f>1-R2629/MAX(R$2:R2629)</f>
        <v>0.12897934662520993</v>
      </c>
    </row>
    <row r="2630" spans="1:19" x14ac:dyDescent="0.15">
      <c r="A2630" s="1">
        <v>42311</v>
      </c>
      <c r="B2630">
        <v>3484.72</v>
      </c>
      <c r="C2630">
        <v>3501.7</v>
      </c>
      <c r="D2630">
        <v>3452.62</v>
      </c>
      <c r="E2630" s="2">
        <v>3465.49</v>
      </c>
      <c r="F2630" s="16">
        <v>132231503872</v>
      </c>
      <c r="G2630" s="3">
        <f t="shared" si="410"/>
        <v>-3.0121175157367119E-3</v>
      </c>
      <c r="H2630" s="3">
        <f>1-E2630/MAX(E$2:E2630)</f>
        <v>0.41035016674606961</v>
      </c>
      <c r="I2630" s="2">
        <f t="shared" si="413"/>
        <v>3491.8433333333328</v>
      </c>
      <c r="J2630" s="2">
        <f t="shared" si="406"/>
        <v>3521.1066666666666</v>
      </c>
      <c r="K2630" s="2">
        <f t="shared" si="407"/>
        <v>3533.0666666666671</v>
      </c>
      <c r="L2630" s="2">
        <f t="shared" si="408"/>
        <v>3437.2758333333331</v>
      </c>
      <c r="M2630" s="2">
        <f t="shared" si="409"/>
        <v>3386.4174999999996</v>
      </c>
      <c r="N2630" s="2">
        <f t="shared" si="414"/>
        <v>3452.2533333333336</v>
      </c>
      <c r="O2630" s="4" t="str">
        <f t="shared" si="415"/>
        <v>买</v>
      </c>
      <c r="P2630" s="4" t="str">
        <f t="shared" si="411"/>
        <v/>
      </c>
      <c r="Q2630" s="3">
        <f>IF(O2629="买",E2630/E2629-1,0)-IF(P2630=1,计算结果!B$17,0)</f>
        <v>-3.0121175157367119E-3</v>
      </c>
      <c r="R2630" s="2">
        <f t="shared" si="412"/>
        <v>10.17703548470614</v>
      </c>
      <c r="S2630" s="3">
        <f>1-R2630/MAX(R$2:R2630)</f>
        <v>0.13160296319180853</v>
      </c>
    </row>
    <row r="2631" spans="1:19" x14ac:dyDescent="0.15">
      <c r="A2631" s="1">
        <v>42312</v>
      </c>
      <c r="B2631">
        <v>3477.16</v>
      </c>
      <c r="C2631">
        <v>3628.54</v>
      </c>
      <c r="D2631">
        <v>3477.16</v>
      </c>
      <c r="E2631" s="2">
        <v>3628.54</v>
      </c>
      <c r="F2631" s="16">
        <v>266955882496</v>
      </c>
      <c r="G2631" s="3">
        <f t="shared" si="410"/>
        <v>4.7049623574155541E-2</v>
      </c>
      <c r="H2631" s="3">
        <f>1-E2631/MAX(E$2:E2631)</f>
        <v>0.38260736405090856</v>
      </c>
      <c r="I2631" s="2">
        <f t="shared" si="413"/>
        <v>3523.33</v>
      </c>
      <c r="J2631" s="2">
        <f t="shared" si="406"/>
        <v>3527.0500000000006</v>
      </c>
      <c r="K2631" s="2">
        <f t="shared" si="407"/>
        <v>3540.93</v>
      </c>
      <c r="L2631" s="2">
        <f t="shared" si="408"/>
        <v>3451.59</v>
      </c>
      <c r="M2631" s="2">
        <f t="shared" si="409"/>
        <v>3381.0508333333328</v>
      </c>
      <c r="N2631" s="2">
        <f t="shared" si="414"/>
        <v>3457.8569444444443</v>
      </c>
      <c r="O2631" s="4" t="str">
        <f t="shared" si="415"/>
        <v>买</v>
      </c>
      <c r="P2631" s="4" t="str">
        <f t="shared" si="411"/>
        <v/>
      </c>
      <c r="Q2631" s="3">
        <f>IF(O2630="买",E2631/E2630-1,0)-IF(P2631=1,计算结果!B$17,0)</f>
        <v>4.7049623574155541E-2</v>
      </c>
      <c r="R2631" s="2">
        <f t="shared" si="412"/>
        <v>10.655861173362387</v>
      </c>
      <c r="S2631" s="3">
        <f>1-R2631/MAX(R$2:R2631)</f>
        <v>9.0745209497070989E-2</v>
      </c>
    </row>
    <row r="2632" spans="1:19" x14ac:dyDescent="0.15">
      <c r="A2632" s="1">
        <v>42313</v>
      </c>
      <c r="B2632">
        <v>3630.78</v>
      </c>
      <c r="C2632">
        <v>3781.41</v>
      </c>
      <c r="D2632">
        <v>3627.3</v>
      </c>
      <c r="E2632" s="2">
        <v>3705.97</v>
      </c>
      <c r="F2632" s="16">
        <v>495138177024</v>
      </c>
      <c r="G2632" s="3">
        <f t="shared" si="410"/>
        <v>2.1339161205333301E-2</v>
      </c>
      <c r="H2632" s="3">
        <f>1-E2632/MAX(E$2:E2632)</f>
        <v>0.36943272306540531</v>
      </c>
      <c r="I2632" s="2">
        <f t="shared" si="413"/>
        <v>3600</v>
      </c>
      <c r="J2632" s="2">
        <f t="shared" ref="J2632:J2695" si="416">AVERAGE(E2627:E2632)</f>
        <v>3557.2249999999999</v>
      </c>
      <c r="K2632" s="2">
        <f t="shared" si="407"/>
        <v>3551.6191666666668</v>
      </c>
      <c r="L2632" s="2">
        <f t="shared" si="408"/>
        <v>3471.3408333333332</v>
      </c>
      <c r="M2632" s="2">
        <f t="shared" si="409"/>
        <v>3379.8949999999991</v>
      </c>
      <c r="N2632" s="2">
        <f t="shared" si="414"/>
        <v>3467.6183333333333</v>
      </c>
      <c r="O2632" s="4" t="str">
        <f t="shared" si="415"/>
        <v>买</v>
      </c>
      <c r="P2632" s="4" t="str">
        <f t="shared" si="411"/>
        <v/>
      </c>
      <c r="Q2632" s="3">
        <f>IF(O2631="买",E2632/E2631-1,0)-IF(P2632=1,计算结果!B$17,0)</f>
        <v>2.1339161205333301E-2</v>
      </c>
      <c r="R2632" s="2">
        <f t="shared" si="412"/>
        <v>10.883248312722419</v>
      </c>
      <c r="S2632" s="3">
        <f>1-R2632/MAX(R$2:R2632)</f>
        <v>7.1342474945807588E-2</v>
      </c>
    </row>
    <row r="2633" spans="1:19" x14ac:dyDescent="0.15">
      <c r="A2633" s="1">
        <v>42314</v>
      </c>
      <c r="B2633">
        <v>3698.34</v>
      </c>
      <c r="C2633">
        <v>3801.71</v>
      </c>
      <c r="D2633">
        <v>3694.66</v>
      </c>
      <c r="E2633" s="2">
        <v>3793.37</v>
      </c>
      <c r="F2633" s="16">
        <v>389779456000</v>
      </c>
      <c r="G2633" s="3">
        <f t="shared" si="410"/>
        <v>2.3583569213998068E-2</v>
      </c>
      <c r="H2633" s="3">
        <f>1-E2633/MAX(E$2:E2633)</f>
        <v>0.35456169604573606</v>
      </c>
      <c r="I2633" s="2">
        <f t="shared" si="413"/>
        <v>3709.2933333333335</v>
      </c>
      <c r="J2633" s="2">
        <f t="shared" si="416"/>
        <v>3600.5683333333332</v>
      </c>
      <c r="K2633" s="2">
        <f t="shared" si="407"/>
        <v>3578.2958333333336</v>
      </c>
      <c r="L2633" s="2">
        <f t="shared" si="408"/>
        <v>3494.2833333333328</v>
      </c>
      <c r="M2633" s="2">
        <f t="shared" si="409"/>
        <v>3384.1414583333321</v>
      </c>
      <c r="N2633" s="2">
        <f t="shared" si="414"/>
        <v>3485.5735416666662</v>
      </c>
      <c r="O2633" s="4" t="str">
        <f t="shared" si="415"/>
        <v>买</v>
      </c>
      <c r="P2633" s="4" t="str">
        <f t="shared" si="411"/>
        <v/>
      </c>
      <c r="Q2633" s="3">
        <f>IF(O2632="买",E2633/E2632-1,0)-IF(P2633=1,计算结果!B$17,0)</f>
        <v>2.3583569213998068E-2</v>
      </c>
      <c r="R2633" s="2">
        <f t="shared" si="412"/>
        <v>11.139914152578635</v>
      </c>
      <c r="S2633" s="3">
        <f>1-R2633/MAX(R$2:R2633)</f>
        <v>4.9441415927591881E-2</v>
      </c>
    </row>
    <row r="2634" spans="1:19" x14ac:dyDescent="0.15">
      <c r="A2634" s="1">
        <v>42317</v>
      </c>
      <c r="B2634">
        <v>3796.38</v>
      </c>
      <c r="C2634">
        <v>3891.77</v>
      </c>
      <c r="D2634">
        <v>3796.38</v>
      </c>
      <c r="E2634" s="2">
        <v>3840.35</v>
      </c>
      <c r="F2634" s="16">
        <v>463161720832</v>
      </c>
      <c r="G2634" s="3">
        <f t="shared" si="410"/>
        <v>1.2384766052349283E-2</v>
      </c>
      <c r="H2634" s="3">
        <f>1-E2634/MAX(E$2:E2634)</f>
        <v>0.34656809365003738</v>
      </c>
      <c r="I2634" s="2">
        <f t="shared" si="413"/>
        <v>3779.896666666667</v>
      </c>
      <c r="J2634" s="2">
        <f t="shared" si="416"/>
        <v>3651.6133333333328</v>
      </c>
      <c r="K2634" s="2">
        <f t="shared" si="407"/>
        <v>3604.6141666666667</v>
      </c>
      <c r="L2634" s="2">
        <f t="shared" si="408"/>
        <v>3521.8458333333333</v>
      </c>
      <c r="M2634" s="2">
        <f t="shared" si="409"/>
        <v>3395.9085416666658</v>
      </c>
      <c r="N2634" s="2">
        <f t="shared" si="414"/>
        <v>3507.4561805555554</v>
      </c>
      <c r="O2634" s="4" t="str">
        <f t="shared" si="415"/>
        <v>买</v>
      </c>
      <c r="P2634" s="4" t="str">
        <f t="shared" si="411"/>
        <v/>
      </c>
      <c r="Q2634" s="3">
        <f>IF(O2633="买",E2634/E2633-1,0)-IF(P2634=1,计算结果!B$17,0)</f>
        <v>1.2384766052349283E-2</v>
      </c>
      <c r="R2634" s="2">
        <f t="shared" si="412"/>
        <v>11.277879383201576</v>
      </c>
      <c r="S2634" s="3">
        <f>1-R2634/MAX(R$2:R2634)</f>
        <v>3.7668970244802757E-2</v>
      </c>
    </row>
    <row r="2635" spans="1:19" x14ac:dyDescent="0.15">
      <c r="A2635" s="1">
        <v>42318</v>
      </c>
      <c r="B2635">
        <v>3806.67</v>
      </c>
      <c r="C2635">
        <v>3876.49</v>
      </c>
      <c r="D2635">
        <v>3798.82</v>
      </c>
      <c r="E2635" s="2">
        <v>3833.24</v>
      </c>
      <c r="F2635" s="16">
        <v>380910632960</v>
      </c>
      <c r="G2635" s="3">
        <f t="shared" si="410"/>
        <v>-1.851393753173558E-3</v>
      </c>
      <c r="H2635" s="3">
        <f>1-E2635/MAX(E$2:E2635)</f>
        <v>0.34777785339957801</v>
      </c>
      <c r="I2635" s="2">
        <f t="shared" si="413"/>
        <v>3822.3199999999997</v>
      </c>
      <c r="J2635" s="2">
        <f t="shared" si="416"/>
        <v>3711.16</v>
      </c>
      <c r="K2635" s="2">
        <f t="shared" si="407"/>
        <v>3626.4475000000002</v>
      </c>
      <c r="L2635" s="2">
        <f t="shared" si="408"/>
        <v>3548.1079166666664</v>
      </c>
      <c r="M2635" s="2">
        <f t="shared" si="409"/>
        <v>3412.3733333333325</v>
      </c>
      <c r="N2635" s="2">
        <f t="shared" si="414"/>
        <v>3528.9762499999997</v>
      </c>
      <c r="O2635" s="4" t="str">
        <f t="shared" si="415"/>
        <v>买</v>
      </c>
      <c r="P2635" s="4" t="str">
        <f t="shared" si="411"/>
        <v/>
      </c>
      <c r="Q2635" s="3">
        <f>IF(O2634="买",E2635/E2634-1,0)-IF(P2635=1,计算结果!B$17,0)</f>
        <v>-1.851393753173558E-3</v>
      </c>
      <c r="R2635" s="2">
        <f t="shared" si="412"/>
        <v>11.256999587762472</v>
      </c>
      <c r="S2635" s="3">
        <f>1-R2635/MAX(R$2:R2635)</f>
        <v>3.945062390177656E-2</v>
      </c>
    </row>
    <row r="2636" spans="1:19" x14ac:dyDescent="0.15">
      <c r="A2636" s="1">
        <v>42319</v>
      </c>
      <c r="B2636">
        <v>3828.45</v>
      </c>
      <c r="C2636">
        <v>3843.11</v>
      </c>
      <c r="D2636">
        <v>3781.41</v>
      </c>
      <c r="E2636" s="2">
        <v>3833.65</v>
      </c>
      <c r="F2636" s="16">
        <v>307008339968</v>
      </c>
      <c r="G2636" s="3">
        <f t="shared" si="410"/>
        <v>1.0695912596148105E-4</v>
      </c>
      <c r="H2636" s="3">
        <f>1-E2636/MAX(E$2:E2636)</f>
        <v>0.34770809228884503</v>
      </c>
      <c r="I2636" s="2">
        <f t="shared" si="413"/>
        <v>3835.7466666666664</v>
      </c>
      <c r="J2636" s="2">
        <f t="shared" si="416"/>
        <v>3772.5200000000004</v>
      </c>
      <c r="K2636" s="2">
        <f t="shared" si="407"/>
        <v>3646.8133333333335</v>
      </c>
      <c r="L2636" s="2">
        <f t="shared" si="408"/>
        <v>3570.49</v>
      </c>
      <c r="M2636" s="2">
        <f t="shared" si="409"/>
        <v>3429.2058333333321</v>
      </c>
      <c r="N2636" s="2">
        <f t="shared" si="414"/>
        <v>3548.8363888888885</v>
      </c>
      <c r="O2636" s="4" t="str">
        <f t="shared" si="415"/>
        <v>买</v>
      </c>
      <c r="P2636" s="4" t="str">
        <f t="shared" si="411"/>
        <v/>
      </c>
      <c r="Q2636" s="3">
        <f>IF(O2635="买",E2636/E2635-1,0)-IF(P2636=1,计算结果!B$17,0)</f>
        <v>1.0695912596148105E-4</v>
      </c>
      <c r="R2636" s="2">
        <f t="shared" si="412"/>
        <v>11.258203626599327</v>
      </c>
      <c r="S2636" s="3">
        <f>1-R2636/MAX(R$2:R2636)</f>
        <v>3.9347884380066311E-2</v>
      </c>
    </row>
    <row r="2637" spans="1:19" x14ac:dyDescent="0.15">
      <c r="A2637" s="1">
        <v>42320</v>
      </c>
      <c r="B2637">
        <v>3841.74</v>
      </c>
      <c r="C2637">
        <v>3843.9</v>
      </c>
      <c r="D2637">
        <v>3771.27</v>
      </c>
      <c r="E2637" s="2">
        <v>3795.32</v>
      </c>
      <c r="F2637" s="16">
        <v>302446804992</v>
      </c>
      <c r="G2637" s="3">
        <f t="shared" si="410"/>
        <v>-9.9983044878900751E-3</v>
      </c>
      <c r="H2637" s="3">
        <f>1-E2637/MAX(E$2:E2637)</f>
        <v>0.35422990539712784</v>
      </c>
      <c r="I2637" s="2">
        <f t="shared" si="413"/>
        <v>3820.7366666666662</v>
      </c>
      <c r="J2637" s="2">
        <f t="shared" si="416"/>
        <v>3800.3166666666671</v>
      </c>
      <c r="K2637" s="2">
        <f t="shared" si="407"/>
        <v>3663.6833333333338</v>
      </c>
      <c r="L2637" s="2">
        <f t="shared" si="408"/>
        <v>3589.4566666666669</v>
      </c>
      <c r="M2637" s="2">
        <f t="shared" si="409"/>
        <v>3441.4908333333328</v>
      </c>
      <c r="N2637" s="2">
        <f t="shared" si="414"/>
        <v>3564.8769444444447</v>
      </c>
      <c r="O2637" s="4" t="str">
        <f t="shared" si="415"/>
        <v>买</v>
      </c>
      <c r="P2637" s="4" t="str">
        <f t="shared" si="411"/>
        <v/>
      </c>
      <c r="Q2637" s="3">
        <f>IF(O2636="买",E2637/E2636-1,0)-IF(P2637=1,计算结果!B$17,0)</f>
        <v>-9.9983044878900751E-3</v>
      </c>
      <c r="R2637" s="2">
        <f t="shared" si="412"/>
        <v>11.145640678753919</v>
      </c>
      <c r="S2637" s="3">
        <f>1-R2637/MAX(R$2:R2637)</f>
        <v>4.8952776738970138E-2</v>
      </c>
    </row>
    <row r="2638" spans="1:19" x14ac:dyDescent="0.15">
      <c r="A2638" s="1">
        <v>42321</v>
      </c>
      <c r="B2638">
        <v>3756.2</v>
      </c>
      <c r="C2638">
        <v>3793.71</v>
      </c>
      <c r="D2638">
        <v>3727.58</v>
      </c>
      <c r="E2638" s="2">
        <v>3746.24</v>
      </c>
      <c r="F2638" s="16">
        <v>281961136128</v>
      </c>
      <c r="G2638" s="3">
        <f t="shared" si="410"/>
        <v>-1.2931715902743446E-2</v>
      </c>
      <c r="H2638" s="3">
        <f>1-E2638/MAX(E$2:E2638)</f>
        <v>0.36258082079901999</v>
      </c>
      <c r="I2638" s="2">
        <f t="shared" si="413"/>
        <v>3791.7366666666662</v>
      </c>
      <c r="J2638" s="2">
        <f t="shared" si="416"/>
        <v>3807.0283333333332</v>
      </c>
      <c r="K2638" s="2">
        <f t="shared" ref="K2638:K2701" si="417">AVERAGE(E2627:E2638)</f>
        <v>3682.1266666666666</v>
      </c>
      <c r="L2638" s="2">
        <f t="shared" si="408"/>
        <v>3601.8962500000002</v>
      </c>
      <c r="M2638" s="2">
        <f t="shared" si="409"/>
        <v>3449.9064583333325</v>
      </c>
      <c r="N2638" s="2">
        <f t="shared" si="414"/>
        <v>3577.9764583333331</v>
      </c>
      <c r="O2638" s="4" t="str">
        <f t="shared" si="415"/>
        <v>买</v>
      </c>
      <c r="P2638" s="4" t="str">
        <f t="shared" si="411"/>
        <v/>
      </c>
      <c r="Q2638" s="3">
        <f>IF(O2637="买",E2638/E2637-1,0)-IF(P2638=1,计算结果!B$17,0)</f>
        <v>-1.2931715902743446E-2</v>
      </c>
      <c r="R2638" s="2">
        <f t="shared" si="412"/>
        <v>11.001508419942212</v>
      </c>
      <c r="S2638" s="3">
        <f>1-R2638/MAX(R$2:R2638)</f>
        <v>6.1251449240274924E-2</v>
      </c>
    </row>
    <row r="2639" spans="1:19" x14ac:dyDescent="0.15">
      <c r="A2639" s="1">
        <v>42324</v>
      </c>
      <c r="B2639">
        <v>3682.73</v>
      </c>
      <c r="C2639">
        <v>3764.41</v>
      </c>
      <c r="D2639">
        <v>3680.07</v>
      </c>
      <c r="E2639" s="2">
        <v>3764.13</v>
      </c>
      <c r="F2639" s="16">
        <v>227483713536</v>
      </c>
      <c r="G2639" s="3">
        <f t="shared" si="410"/>
        <v>4.7754548560690058E-3</v>
      </c>
      <c r="H2639" s="3">
        <f>1-E2639/MAX(E$2:E2639)</f>
        <v>0.359536854284353</v>
      </c>
      <c r="I2639" s="2">
        <f t="shared" si="413"/>
        <v>3768.563333333333</v>
      </c>
      <c r="J2639" s="2">
        <f t="shared" si="416"/>
        <v>3802.1550000000002</v>
      </c>
      <c r="K2639" s="2">
        <f t="shared" si="417"/>
        <v>3701.3616666666662</v>
      </c>
      <c r="L2639" s="2">
        <f t="shared" si="408"/>
        <v>3615.1916666666675</v>
      </c>
      <c r="M2639" s="2">
        <f t="shared" si="409"/>
        <v>3458.1895833333328</v>
      </c>
      <c r="N2639" s="2">
        <f t="shared" si="414"/>
        <v>3591.580972222222</v>
      </c>
      <c r="O2639" s="4" t="str">
        <f t="shared" si="415"/>
        <v>买</v>
      </c>
      <c r="P2639" s="4" t="str">
        <f t="shared" si="411"/>
        <v/>
      </c>
      <c r="Q2639" s="3">
        <f>IF(O2638="买",E2639/E2638-1,0)-IF(P2639=1,计算结果!B$17,0)</f>
        <v>4.7754548560690058E-3</v>
      </c>
      <c r="R2639" s="2">
        <f t="shared" si="412"/>
        <v>11.054045626750309</v>
      </c>
      <c r="S2639" s="3">
        <f>1-R2639/MAX(R$2:R2639)</f>
        <v>5.6768497914921667E-2</v>
      </c>
    </row>
    <row r="2640" spans="1:19" x14ac:dyDescent="0.15">
      <c r="A2640" s="1">
        <v>42325</v>
      </c>
      <c r="B2640">
        <v>3790.43</v>
      </c>
      <c r="C2640">
        <v>3852.77</v>
      </c>
      <c r="D2640">
        <v>3750.16</v>
      </c>
      <c r="E2640" s="2">
        <v>3758.39</v>
      </c>
      <c r="F2640" s="16">
        <v>365138608128</v>
      </c>
      <c r="G2640" s="3">
        <f t="shared" si="410"/>
        <v>-1.5249207652233698E-3</v>
      </c>
      <c r="H2640" s="3">
        <f>1-E2640/MAX(E$2:E2640)</f>
        <v>0.36051350983461516</v>
      </c>
      <c r="I2640" s="2">
        <f t="shared" si="413"/>
        <v>3756.2533333333336</v>
      </c>
      <c r="J2640" s="2">
        <f t="shared" si="416"/>
        <v>3788.4949999999994</v>
      </c>
      <c r="K2640" s="2">
        <f t="shared" si="417"/>
        <v>3720.0541666666663</v>
      </c>
      <c r="L2640" s="2">
        <f t="shared" si="408"/>
        <v>3629.8700000000008</v>
      </c>
      <c r="M2640" s="2">
        <f t="shared" si="409"/>
        <v>3466.4460416666661</v>
      </c>
      <c r="N2640" s="2">
        <f t="shared" si="414"/>
        <v>3605.4567361111112</v>
      </c>
      <c r="O2640" s="4" t="str">
        <f t="shared" si="415"/>
        <v>买</v>
      </c>
      <c r="P2640" s="4" t="str">
        <f t="shared" si="411"/>
        <v/>
      </c>
      <c r="Q2640" s="3">
        <f>IF(O2639="买",E2640/E2639-1,0)-IF(P2640=1,计算结果!B$17,0)</f>
        <v>-1.5249207652233698E-3</v>
      </c>
      <c r="R2640" s="2">
        <f t="shared" si="412"/>
        <v>11.037189083034351</v>
      </c>
      <c r="S2640" s="3">
        <f>1-R2640/MAX(R$2:R2640)</f>
        <v>5.8206851218864042E-2</v>
      </c>
    </row>
    <row r="2641" spans="1:19" x14ac:dyDescent="0.15">
      <c r="A2641" s="1">
        <v>42326</v>
      </c>
      <c r="B2641">
        <v>3760.46</v>
      </c>
      <c r="C2641">
        <v>3771.85</v>
      </c>
      <c r="D2641">
        <v>3706.31</v>
      </c>
      <c r="E2641" s="2">
        <v>3715.58</v>
      </c>
      <c r="F2641" s="16">
        <v>254137958400</v>
      </c>
      <c r="G2641" s="3">
        <f t="shared" si="410"/>
        <v>-1.1390515619720154E-2</v>
      </c>
      <c r="H2641" s="3">
        <f>1-E2641/MAX(E$2:E2641)</f>
        <v>0.36779759068944395</v>
      </c>
      <c r="I2641" s="2">
        <f t="shared" si="413"/>
        <v>3746.0333333333333</v>
      </c>
      <c r="J2641" s="2">
        <f t="shared" si="416"/>
        <v>3768.8849999999998</v>
      </c>
      <c r="K2641" s="2">
        <f t="shared" si="417"/>
        <v>3740.0224999999996</v>
      </c>
      <c r="L2641" s="2">
        <f t="shared" si="408"/>
        <v>3639.4020833333343</v>
      </c>
      <c r="M2641" s="2">
        <f t="shared" si="409"/>
        <v>3473.7324999999996</v>
      </c>
      <c r="N2641" s="2">
        <f t="shared" si="414"/>
        <v>3617.7190277777777</v>
      </c>
      <c r="O2641" s="4" t="str">
        <f t="shared" si="415"/>
        <v>买</v>
      </c>
      <c r="P2641" s="4" t="str">
        <f t="shared" si="411"/>
        <v/>
      </c>
      <c r="Q2641" s="3">
        <f>IF(O2640="买",E2641/E2640-1,0)-IF(P2641=1,计算结果!B$17,0)</f>
        <v>-1.1390515619720154E-2</v>
      </c>
      <c r="R2641" s="2">
        <f t="shared" si="412"/>
        <v>10.911469808386244</v>
      </c>
      <c r="S2641" s="3">
        <f>1-R2641/MAX(R$2:R2641)</f>
        <v>6.893436079060089E-2</v>
      </c>
    </row>
    <row r="2642" spans="1:19" x14ac:dyDescent="0.15">
      <c r="A2642" s="1">
        <v>42327</v>
      </c>
      <c r="B2642">
        <v>3725.62</v>
      </c>
      <c r="C2642">
        <v>3775.23</v>
      </c>
      <c r="D2642">
        <v>3714.67</v>
      </c>
      <c r="E2642" s="2">
        <v>3774.97</v>
      </c>
      <c r="F2642" s="16">
        <v>204557615104</v>
      </c>
      <c r="G2642" s="3">
        <f t="shared" si="410"/>
        <v>1.598404555950883E-2</v>
      </c>
      <c r="H2642" s="3">
        <f>1-E2642/MAX(E$2:E2642)</f>
        <v>0.35769243857619271</v>
      </c>
      <c r="I2642" s="2">
        <f t="shared" si="413"/>
        <v>3749.6466666666661</v>
      </c>
      <c r="J2642" s="2">
        <f t="shared" si="416"/>
        <v>3759.1049999999996</v>
      </c>
      <c r="K2642" s="2">
        <f t="shared" si="417"/>
        <v>3765.8125</v>
      </c>
      <c r="L2642" s="2">
        <f t="shared" si="408"/>
        <v>3649.4395833333342</v>
      </c>
      <c r="M2642" s="2">
        <f t="shared" si="409"/>
        <v>3484.6591666666664</v>
      </c>
      <c r="N2642" s="2">
        <f t="shared" si="414"/>
        <v>3633.3037500000005</v>
      </c>
      <c r="O2642" s="4" t="str">
        <f t="shared" si="415"/>
        <v>买</v>
      </c>
      <c r="P2642" s="4" t="str">
        <f t="shared" si="411"/>
        <v/>
      </c>
      <c r="Q2642" s="3">
        <f>IF(O2641="买",E2642/E2641-1,0)-IF(P2642=1,计算结果!B$17,0)</f>
        <v>1.598404555950883E-2</v>
      </c>
      <c r="R2642" s="2">
        <f t="shared" si="412"/>
        <v>11.085879238924694</v>
      </c>
      <c r="S2642" s="3">
        <f>1-R2642/MAX(R$2:R2642)</f>
        <v>5.4052165194584778E-2</v>
      </c>
    </row>
    <row r="2643" spans="1:19" x14ac:dyDescent="0.15">
      <c r="A2643" s="1">
        <v>42328</v>
      </c>
      <c r="B2643">
        <v>3778.88</v>
      </c>
      <c r="C2643">
        <v>3793.54</v>
      </c>
      <c r="D2643">
        <v>3757.03</v>
      </c>
      <c r="E2643" s="2">
        <v>3774.38</v>
      </c>
      <c r="F2643" s="16">
        <v>242295095296</v>
      </c>
      <c r="G2643" s="3">
        <f t="shared" si="410"/>
        <v>-1.562926327890457E-4</v>
      </c>
      <c r="H2643" s="3">
        <f>1-E2643/MAX(E$2:E2643)</f>
        <v>0.35779282651602795</v>
      </c>
      <c r="I2643" s="2">
        <f t="shared" si="413"/>
        <v>3754.9766666666669</v>
      </c>
      <c r="J2643" s="2">
        <f t="shared" si="416"/>
        <v>3755.6150000000002</v>
      </c>
      <c r="K2643" s="2">
        <f t="shared" si="417"/>
        <v>3777.9658333333336</v>
      </c>
      <c r="L2643" s="2">
        <f t="shared" si="408"/>
        <v>3659.4479166666674</v>
      </c>
      <c r="M2643" s="2">
        <f t="shared" si="409"/>
        <v>3493.8333333333335</v>
      </c>
      <c r="N2643" s="2">
        <f t="shared" si="414"/>
        <v>3643.7490277777783</v>
      </c>
      <c r="O2643" s="4" t="str">
        <f t="shared" si="415"/>
        <v>买</v>
      </c>
      <c r="P2643" s="4" t="str">
        <f t="shared" si="411"/>
        <v/>
      </c>
      <c r="Q2643" s="3">
        <f>IF(O2642="买",E2643/E2642-1,0)-IF(P2643=1,计算结果!B$17,0)</f>
        <v>-1.562926327890457E-4</v>
      </c>
      <c r="R2643" s="2">
        <f t="shared" si="412"/>
        <v>11.08414659767166</v>
      </c>
      <c r="S2643" s="3">
        <f>1-R2643/MAX(R$2:R2643)</f>
        <v>5.4200009872167665E-2</v>
      </c>
    </row>
    <row r="2644" spans="1:19" x14ac:dyDescent="0.15">
      <c r="A2644" s="1">
        <v>42331</v>
      </c>
      <c r="B2644">
        <v>3774.44</v>
      </c>
      <c r="C2644">
        <v>3802.85</v>
      </c>
      <c r="D2644">
        <v>3743.41</v>
      </c>
      <c r="E2644" s="2">
        <v>3753.34</v>
      </c>
      <c r="F2644" s="16">
        <v>234640982016</v>
      </c>
      <c r="G2644" s="3">
        <f t="shared" si="410"/>
        <v>-5.5744254685538008E-3</v>
      </c>
      <c r="H2644" s="3">
        <f>1-E2644/MAX(E$2:E2644)</f>
        <v>0.36137276253998496</v>
      </c>
      <c r="I2644" s="2">
        <f t="shared" si="413"/>
        <v>3767.5633333333335</v>
      </c>
      <c r="J2644" s="2">
        <f t="shared" si="416"/>
        <v>3756.7983333333336</v>
      </c>
      <c r="K2644" s="2">
        <f t="shared" si="417"/>
        <v>3781.9133333333325</v>
      </c>
      <c r="L2644" s="2">
        <f t="shared" si="408"/>
        <v>3666.7662500000001</v>
      </c>
      <c r="M2644" s="2">
        <f t="shared" si="409"/>
        <v>3501.2089583333332</v>
      </c>
      <c r="N2644" s="2">
        <f t="shared" si="414"/>
        <v>3649.9628472222216</v>
      </c>
      <c r="O2644" s="4" t="str">
        <f t="shared" si="415"/>
        <v>买</v>
      </c>
      <c r="P2644" s="4" t="str">
        <f t="shared" si="411"/>
        <v/>
      </c>
      <c r="Q2644" s="3">
        <f>IF(O2643="买",E2644/E2643-1,0)-IF(P2644=1,计算结果!B$17,0)</f>
        <v>-5.5744254685538008E-3</v>
      </c>
      <c r="R2644" s="2">
        <f t="shared" si="412"/>
        <v>11.022358848580415</v>
      </c>
      <c r="S2644" s="3">
        <f>1-R2644/MAX(R$2:R2644)</f>
        <v>5.9472301425294138E-2</v>
      </c>
    </row>
    <row r="2645" spans="1:19" x14ac:dyDescent="0.15">
      <c r="A2645" s="1">
        <v>42332</v>
      </c>
      <c r="B2645">
        <v>3745.76</v>
      </c>
      <c r="C2645">
        <v>3754.17</v>
      </c>
      <c r="D2645">
        <v>3702.74</v>
      </c>
      <c r="E2645" s="2">
        <v>3753.89</v>
      </c>
      <c r="F2645" s="16">
        <v>192495091712</v>
      </c>
      <c r="G2645" s="3">
        <f t="shared" si="410"/>
        <v>1.4653615180071355E-4</v>
      </c>
      <c r="H2645" s="3">
        <f>1-E2645/MAX(E$2:E2645)</f>
        <v>0.36127918056217245</v>
      </c>
      <c r="I2645" s="2">
        <f t="shared" si="413"/>
        <v>3760.5366666666669</v>
      </c>
      <c r="J2645" s="2">
        <f t="shared" si="416"/>
        <v>3755.0916666666667</v>
      </c>
      <c r="K2645" s="2">
        <f t="shared" si="417"/>
        <v>3778.623333333333</v>
      </c>
      <c r="L2645" s="2">
        <f t="shared" si="408"/>
        <v>3678.4595833333333</v>
      </c>
      <c r="M2645" s="2">
        <f t="shared" si="409"/>
        <v>3509.4658333333341</v>
      </c>
      <c r="N2645" s="2">
        <f t="shared" si="414"/>
        <v>3655.5162500000001</v>
      </c>
      <c r="O2645" s="4" t="str">
        <f t="shared" si="415"/>
        <v>买</v>
      </c>
      <c r="P2645" s="4" t="str">
        <f t="shared" si="411"/>
        <v/>
      </c>
      <c r="Q2645" s="3">
        <f>IF(O2644="买",E2645/E2644-1,0)-IF(P2645=1,计算结果!B$17,0)</f>
        <v>1.4653615180071355E-4</v>
      </c>
      <c r="R2645" s="2">
        <f t="shared" si="412"/>
        <v>11.023974022629853</v>
      </c>
      <c r="S2645" s="3">
        <f>1-R2645/MAX(R$2:R2645)</f>
        <v>5.9334480115683097E-2</v>
      </c>
    </row>
    <row r="2646" spans="1:19" x14ac:dyDescent="0.15">
      <c r="A2646" s="1">
        <v>42333</v>
      </c>
      <c r="B2646">
        <v>3747.76</v>
      </c>
      <c r="C2646">
        <v>3781.86</v>
      </c>
      <c r="D2646">
        <v>3735.72</v>
      </c>
      <c r="E2646" s="2">
        <v>3781.61</v>
      </c>
      <c r="F2646" s="16">
        <v>215125049344</v>
      </c>
      <c r="G2646" s="3">
        <f t="shared" si="410"/>
        <v>7.3843399779962571E-3</v>
      </c>
      <c r="H2646" s="3">
        <f>1-E2646/MAX(E$2:E2646)</f>
        <v>0.35656264888041922</v>
      </c>
      <c r="I2646" s="2">
        <f t="shared" si="413"/>
        <v>3762.9466666666667</v>
      </c>
      <c r="J2646" s="2">
        <f t="shared" si="416"/>
        <v>3758.9616666666666</v>
      </c>
      <c r="K2646" s="2">
        <f t="shared" si="417"/>
        <v>3773.7283333333326</v>
      </c>
      <c r="L2646" s="2">
        <f t="shared" si="408"/>
        <v>3689.1712499999999</v>
      </c>
      <c r="M2646" s="2">
        <f t="shared" si="409"/>
        <v>3518.5162500000006</v>
      </c>
      <c r="N2646" s="2">
        <f t="shared" si="414"/>
        <v>3660.471944444444</v>
      </c>
      <c r="O2646" s="4" t="str">
        <f t="shared" si="415"/>
        <v>买</v>
      </c>
      <c r="P2646" s="4" t="str">
        <f t="shared" si="411"/>
        <v/>
      </c>
      <c r="Q2646" s="3">
        <f>IF(O2645="买",E2646/E2645-1,0)-IF(P2646=1,计算结果!B$17,0)</f>
        <v>7.3843399779962571E-3</v>
      </c>
      <c r="R2646" s="2">
        <f t="shared" si="412"/>
        <v>11.105378794721551</v>
      </c>
      <c r="S2646" s="3">
        <f>1-R2646/MAX(R$2:R2646)</f>
        <v>5.2388286111278659E-2</v>
      </c>
    </row>
    <row r="2647" spans="1:19" x14ac:dyDescent="0.15">
      <c r="A2647" s="1">
        <v>42334</v>
      </c>
      <c r="B2647">
        <v>3795.25</v>
      </c>
      <c r="C2647">
        <v>3805.84</v>
      </c>
      <c r="D2647">
        <v>3756.82</v>
      </c>
      <c r="E2647" s="2">
        <v>3759.43</v>
      </c>
      <c r="F2647" s="16">
        <v>239797207040</v>
      </c>
      <c r="G2647" s="3">
        <f t="shared" si="410"/>
        <v>-5.8652267156052984E-3</v>
      </c>
      <c r="H2647" s="3">
        <f>1-E2647/MAX(E$2:E2647)</f>
        <v>0.36033655482202409</v>
      </c>
      <c r="I2647" s="2">
        <f t="shared" si="413"/>
        <v>3764.9766666666669</v>
      </c>
      <c r="J2647" s="2">
        <f t="shared" si="416"/>
        <v>3766.27</v>
      </c>
      <c r="K2647" s="2">
        <f t="shared" si="417"/>
        <v>3767.5774999999999</v>
      </c>
      <c r="L2647" s="2">
        <f t="shared" si="408"/>
        <v>3697.0124999999994</v>
      </c>
      <c r="M2647" s="2">
        <f t="shared" si="409"/>
        <v>3528.4808333333331</v>
      </c>
      <c r="N2647" s="2">
        <f t="shared" si="414"/>
        <v>3664.3569444444438</v>
      </c>
      <c r="O2647" s="4" t="str">
        <f t="shared" si="415"/>
        <v>买</v>
      </c>
      <c r="P2647" s="4" t="str">
        <f t="shared" si="411"/>
        <v/>
      </c>
      <c r="Q2647" s="3">
        <f>IF(O2646="买",E2647/E2646-1,0)-IF(P2647=1,计算结果!B$17,0)</f>
        <v>-5.8652267156052984E-3</v>
      </c>
      <c r="R2647" s="2">
        <f t="shared" si="412"/>
        <v>11.040243230327834</v>
      </c>
      <c r="S2647" s="3">
        <f>1-R2647/MAX(R$2:R2647)</f>
        <v>5.7946243651599283E-2</v>
      </c>
    </row>
    <row r="2648" spans="1:19" x14ac:dyDescent="0.15">
      <c r="A2648" s="1">
        <v>42335</v>
      </c>
      <c r="B2648">
        <v>3739.1</v>
      </c>
      <c r="C2648">
        <v>3742.74</v>
      </c>
      <c r="D2648">
        <v>3534.39</v>
      </c>
      <c r="E2648" s="2">
        <v>3556.99</v>
      </c>
      <c r="F2648" s="16">
        <v>269758169088</v>
      </c>
      <c r="G2648" s="3">
        <f t="shared" si="410"/>
        <v>-5.3848588748826254E-2</v>
      </c>
      <c r="H2648" s="3">
        <f>1-E2648/MAX(E$2:E2648)</f>
        <v>0.39478152861907034</v>
      </c>
      <c r="I2648" s="2">
        <f t="shared" si="413"/>
        <v>3699.3433333333328</v>
      </c>
      <c r="J2648" s="2">
        <f t="shared" si="416"/>
        <v>3729.94</v>
      </c>
      <c r="K2648" s="2">
        <f t="shared" si="417"/>
        <v>3744.5224999999996</v>
      </c>
      <c r="L2648" s="2">
        <f t="shared" si="408"/>
        <v>3695.6679166666668</v>
      </c>
      <c r="M2648" s="2">
        <f t="shared" si="409"/>
        <v>3536.9133333333334</v>
      </c>
      <c r="N2648" s="2">
        <f t="shared" si="414"/>
        <v>3659.0345833333336</v>
      </c>
      <c r="O2648" s="4" t="str">
        <f t="shared" si="415"/>
        <v>卖</v>
      </c>
      <c r="P2648" s="4">
        <f t="shared" si="411"/>
        <v>1</v>
      </c>
      <c r="Q2648" s="3">
        <f>IF(O2647="买",E2648/E2647-1,0)-IF(P2648=1,计算结果!B$17,0)</f>
        <v>-5.3848588748826254E-2</v>
      </c>
      <c r="R2648" s="2">
        <f t="shared" si="412"/>
        <v>10.445741712930896</v>
      </c>
      <c r="S2648" s="3">
        <f>1-R2648/MAX(R$2:R2648)</f>
        <v>0.10867450895649133</v>
      </c>
    </row>
    <row r="2649" spans="1:19" x14ac:dyDescent="0.15">
      <c r="A2649" s="1">
        <v>42338</v>
      </c>
      <c r="B2649">
        <v>3554.89</v>
      </c>
      <c r="C2649">
        <v>3587.97</v>
      </c>
      <c r="D2649">
        <v>3455.07</v>
      </c>
      <c r="E2649" s="2">
        <v>3566.41</v>
      </c>
      <c r="F2649" s="16">
        <v>220098281472</v>
      </c>
      <c r="G2649" s="3">
        <f t="shared" si="410"/>
        <v>2.648306573816539E-3</v>
      </c>
      <c r="H2649" s="3">
        <f>1-E2649/MAX(E$2:E2649)</f>
        <v>0.39317872456271696</v>
      </c>
      <c r="I2649" s="2">
        <f t="shared" si="413"/>
        <v>3627.61</v>
      </c>
      <c r="J2649" s="2">
        <f t="shared" si="416"/>
        <v>3695.2783333333336</v>
      </c>
      <c r="K2649" s="2">
        <f t="shared" si="417"/>
        <v>3725.4466666666667</v>
      </c>
      <c r="L2649" s="2">
        <f t="shared" si="408"/>
        <v>3694.5650000000001</v>
      </c>
      <c r="M2649" s="2">
        <f t="shared" si="409"/>
        <v>3542.2708333333335</v>
      </c>
      <c r="N2649" s="2">
        <f t="shared" si="414"/>
        <v>3654.0941666666672</v>
      </c>
      <c r="O2649" s="4" t="str">
        <f t="shared" si="415"/>
        <v>卖</v>
      </c>
      <c r="P2649" s="4" t="str">
        <f t="shared" si="411"/>
        <v/>
      </c>
      <c r="Q2649" s="3">
        <f>IF(O2648="买",E2649/E2648-1,0)-IF(P2649=1,计算结果!B$17,0)</f>
        <v>0</v>
      </c>
      <c r="R2649" s="2">
        <f t="shared" si="412"/>
        <v>10.445741712930896</v>
      </c>
      <c r="S2649" s="3">
        <f>1-R2649/MAX(R$2:R2649)</f>
        <v>0.10867450895649133</v>
      </c>
    </row>
    <row r="2650" spans="1:19" x14ac:dyDescent="0.15">
      <c r="A2650" s="1">
        <v>42339</v>
      </c>
      <c r="B2650">
        <v>3562.32</v>
      </c>
      <c r="C2650">
        <v>3617.31</v>
      </c>
      <c r="D2650">
        <v>3536.12</v>
      </c>
      <c r="E2650" s="2">
        <v>3591.7</v>
      </c>
      <c r="F2650" s="16">
        <v>176598810624</v>
      </c>
      <c r="G2650" s="3">
        <f t="shared" si="410"/>
        <v>7.0911645043614246E-3</v>
      </c>
      <c r="H2650" s="3">
        <f>1-E2650/MAX(E$2:E2650)</f>
        <v>0.38887565507384469</v>
      </c>
      <c r="I2650" s="2">
        <f t="shared" si="413"/>
        <v>3571.6999999999994</v>
      </c>
      <c r="J2650" s="2">
        <f t="shared" si="416"/>
        <v>3668.3383333333336</v>
      </c>
      <c r="K2650" s="2">
        <f t="shared" si="417"/>
        <v>3712.5683333333327</v>
      </c>
      <c r="L2650" s="2">
        <f t="shared" ref="L2650:L2713" si="418">AVERAGE(E2627:E2650)</f>
        <v>3697.3474999999999</v>
      </c>
      <c r="M2650" s="2">
        <f t="shared" si="409"/>
        <v>3549.6604166666671</v>
      </c>
      <c r="N2650" s="2">
        <f t="shared" si="414"/>
        <v>3653.1920833333334</v>
      </c>
      <c r="O2650" s="4" t="str">
        <f t="shared" si="415"/>
        <v>卖</v>
      </c>
      <c r="P2650" s="4" t="str">
        <f t="shared" si="411"/>
        <v/>
      </c>
      <c r="Q2650" s="3">
        <f>IF(O2649="买",E2650/E2649-1,0)-IF(P2650=1,计算结果!B$17,0)</f>
        <v>0</v>
      </c>
      <c r="R2650" s="2">
        <f t="shared" si="412"/>
        <v>10.445741712930896</v>
      </c>
      <c r="S2650" s="3">
        <f>1-R2650/MAX(R$2:R2650)</f>
        <v>0.10867450895649133</v>
      </c>
    </row>
    <row r="2651" spans="1:19" x14ac:dyDescent="0.15">
      <c r="A2651" s="1">
        <v>42340</v>
      </c>
      <c r="B2651">
        <v>3587.76</v>
      </c>
      <c r="C2651">
        <v>3725.85</v>
      </c>
      <c r="D2651">
        <v>3573.4</v>
      </c>
      <c r="E2651" s="2">
        <v>3721.95</v>
      </c>
      <c r="F2651" s="16">
        <v>260938694656</v>
      </c>
      <c r="G2651" s="3">
        <f t="shared" si="410"/>
        <v>3.626416460172055E-2</v>
      </c>
      <c r="H2651" s="3">
        <f>1-E2651/MAX(E$2:E2651)</f>
        <v>0.36671374123732392</v>
      </c>
      <c r="I2651" s="2">
        <f t="shared" si="413"/>
        <v>3626.6866666666665</v>
      </c>
      <c r="J2651" s="2">
        <f t="shared" si="416"/>
        <v>3663.0149999999999</v>
      </c>
      <c r="K2651" s="2">
        <f t="shared" si="417"/>
        <v>3709.0533333333333</v>
      </c>
      <c r="L2651" s="2">
        <f t="shared" si="418"/>
        <v>3705.2075</v>
      </c>
      <c r="M2651" s="2">
        <f t="shared" si="409"/>
        <v>3559.4662500000009</v>
      </c>
      <c r="N2651" s="2">
        <f t="shared" si="414"/>
        <v>3657.9090277777782</v>
      </c>
      <c r="O2651" s="4" t="str">
        <f t="shared" si="415"/>
        <v>买</v>
      </c>
      <c r="P2651" s="4">
        <f t="shared" si="411"/>
        <v>1</v>
      </c>
      <c r="Q2651" s="3">
        <f>IF(O2650="买",E2651/E2650-1,0)-IF(P2651=1,计算结果!B$17,0)</f>
        <v>0</v>
      </c>
      <c r="R2651" s="2">
        <f t="shared" si="412"/>
        <v>10.445741712930896</v>
      </c>
      <c r="S2651" s="3">
        <f>1-R2651/MAX(R$2:R2651)</f>
        <v>0.10867450895649133</v>
      </c>
    </row>
    <row r="2652" spans="1:19" x14ac:dyDescent="0.15">
      <c r="A2652" s="1">
        <v>42341</v>
      </c>
      <c r="B2652">
        <v>3709.55</v>
      </c>
      <c r="C2652">
        <v>3758.45</v>
      </c>
      <c r="D2652">
        <v>3693.14</v>
      </c>
      <c r="E2652" s="2">
        <v>3749.3</v>
      </c>
      <c r="F2652" s="16">
        <v>236698992640</v>
      </c>
      <c r="G2652" s="3">
        <f t="shared" si="410"/>
        <v>7.3482986069131062E-3</v>
      </c>
      <c r="H2652" s="3">
        <f>1-E2652/MAX(E$2:E2652)</f>
        <v>0.36206016470428093</v>
      </c>
      <c r="I2652" s="2">
        <f t="shared" si="413"/>
        <v>3687.65</v>
      </c>
      <c r="J2652" s="2">
        <f t="shared" si="416"/>
        <v>3657.6299999999997</v>
      </c>
      <c r="K2652" s="2">
        <f t="shared" si="417"/>
        <v>3708.2958333333336</v>
      </c>
      <c r="L2652" s="2">
        <f t="shared" si="418"/>
        <v>3714.1749999999997</v>
      </c>
      <c r="M2652" s="2">
        <f t="shared" si="409"/>
        <v>3568.6547916666673</v>
      </c>
      <c r="N2652" s="2">
        <f t="shared" si="414"/>
        <v>3663.7085416666669</v>
      </c>
      <c r="O2652" s="4" t="str">
        <f t="shared" si="415"/>
        <v>买</v>
      </c>
      <c r="P2652" s="4" t="str">
        <f t="shared" si="411"/>
        <v/>
      </c>
      <c r="Q2652" s="3">
        <f>IF(O2651="买",E2652/E2651-1,0)-IF(P2652=1,计算结果!B$17,0)</f>
        <v>7.3482986069131062E-3</v>
      </c>
      <c r="R2652" s="2">
        <f t="shared" si="412"/>
        <v>10.5225001422082</v>
      </c>
      <c r="S2652" s="3">
        <f>1-R2652/MAX(R$2:R2652)</f>
        <v>0.10212478309235018</v>
      </c>
    </row>
    <row r="2653" spans="1:19" x14ac:dyDescent="0.15">
      <c r="A2653" s="1">
        <v>42342</v>
      </c>
      <c r="B2653">
        <v>3719.73</v>
      </c>
      <c r="C2653">
        <v>3726.12</v>
      </c>
      <c r="D2653">
        <v>3667.29</v>
      </c>
      <c r="E2653" s="2">
        <v>3677.59</v>
      </c>
      <c r="F2653" s="16">
        <v>196455596032</v>
      </c>
      <c r="G2653" s="3">
        <f t="shared" si="410"/>
        <v>-1.9126236897554216E-2</v>
      </c>
      <c r="H2653" s="3">
        <f>1-E2653/MAX(E$2:E2653)</f>
        <v>0.37426155312053355</v>
      </c>
      <c r="I2653" s="2">
        <f t="shared" si="413"/>
        <v>3716.28</v>
      </c>
      <c r="J2653" s="2">
        <f t="shared" si="416"/>
        <v>3643.99</v>
      </c>
      <c r="K2653" s="2">
        <f t="shared" si="417"/>
        <v>3705.1299999999997</v>
      </c>
      <c r="L2653" s="2">
        <f t="shared" si="418"/>
        <v>3722.5762499999996</v>
      </c>
      <c r="M2653" s="2">
        <f t="shared" si="409"/>
        <v>3575.7081249999997</v>
      </c>
      <c r="N2653" s="2">
        <f t="shared" si="414"/>
        <v>3667.804791666666</v>
      </c>
      <c r="O2653" s="4" t="str">
        <f t="shared" si="415"/>
        <v>买</v>
      </c>
      <c r="P2653" s="4" t="str">
        <f t="shared" si="411"/>
        <v/>
      </c>
      <c r="Q2653" s="3">
        <f>IF(O2652="买",E2653/E2652-1,0)-IF(P2653=1,计算结果!B$17,0)</f>
        <v>-1.9126236897554216E-2</v>
      </c>
      <c r="R2653" s="2">
        <f t="shared" si="412"/>
        <v>10.321244311733778</v>
      </c>
      <c r="S2653" s="3">
        <f>1-R2653/MAX(R$2:R2653)</f>
        <v>0.11929775719536873</v>
      </c>
    </row>
    <row r="2654" spans="1:19" x14ac:dyDescent="0.15">
      <c r="A2654" s="1">
        <v>42345</v>
      </c>
      <c r="B2654">
        <v>3681.58</v>
      </c>
      <c r="C2654">
        <v>3699.34</v>
      </c>
      <c r="D2654">
        <v>3658.58</v>
      </c>
      <c r="E2654" s="2">
        <v>3687.61</v>
      </c>
      <c r="F2654" s="16">
        <v>161220067328</v>
      </c>
      <c r="G2654" s="3">
        <f t="shared" si="410"/>
        <v>2.7246104106222191E-3</v>
      </c>
      <c r="H2654" s="3">
        <f>1-E2654/MAX(E$2:E2654)</f>
        <v>0.37255665963383922</v>
      </c>
      <c r="I2654" s="2">
        <f t="shared" si="413"/>
        <v>3704.8333333333335</v>
      </c>
      <c r="J2654" s="2">
        <f t="shared" si="416"/>
        <v>3665.76</v>
      </c>
      <c r="K2654" s="2">
        <f t="shared" si="417"/>
        <v>3697.85</v>
      </c>
      <c r="L2654" s="2">
        <f t="shared" si="418"/>
        <v>3731.8312499999997</v>
      </c>
      <c r="M2654" s="2">
        <f t="shared" si="409"/>
        <v>3584.5535416666662</v>
      </c>
      <c r="N2654" s="2">
        <f t="shared" si="414"/>
        <v>3671.4115972222221</v>
      </c>
      <c r="O2654" s="4" t="str">
        <f t="shared" si="415"/>
        <v>买</v>
      </c>
      <c r="P2654" s="4" t="str">
        <f t="shared" si="411"/>
        <v/>
      </c>
      <c r="Q2654" s="3">
        <f>IF(O2653="买",E2654/E2653-1,0)-IF(P2654=1,计算结果!B$17,0)</f>
        <v>2.7246104106222191E-3</v>
      </c>
      <c r="R2654" s="2">
        <f t="shared" si="412"/>
        <v>10.349365681436103</v>
      </c>
      <c r="S2654" s="3">
        <f>1-R2654/MAX(R$2:R2654)</f>
        <v>0.11689818669596497</v>
      </c>
    </row>
    <row r="2655" spans="1:19" x14ac:dyDescent="0.15">
      <c r="A2655" s="1">
        <v>42346</v>
      </c>
      <c r="B2655">
        <v>3668.84</v>
      </c>
      <c r="C2655">
        <v>3668.84</v>
      </c>
      <c r="D2655">
        <v>3619.44</v>
      </c>
      <c r="E2655" s="2">
        <v>3623.02</v>
      </c>
      <c r="F2655" s="16">
        <v>163317235712</v>
      </c>
      <c r="G2655" s="3">
        <f t="shared" si="410"/>
        <v>-1.7515409709812135E-2</v>
      </c>
      <c r="H2655" s="3">
        <f>1-E2655/MAX(E$2:E2655)</f>
        <v>0.38354658681004561</v>
      </c>
      <c r="I2655" s="2">
        <f t="shared" si="413"/>
        <v>3662.7400000000002</v>
      </c>
      <c r="J2655" s="2">
        <f t="shared" si="416"/>
        <v>3675.1950000000002</v>
      </c>
      <c r="K2655" s="2">
        <f t="shared" si="417"/>
        <v>3685.2366666666671</v>
      </c>
      <c r="L2655" s="2">
        <f t="shared" si="418"/>
        <v>3731.6012500000002</v>
      </c>
      <c r="M2655" s="2">
        <f t="shared" si="409"/>
        <v>3591.5956249999999</v>
      </c>
      <c r="N2655" s="2">
        <f t="shared" si="414"/>
        <v>3669.4778472222224</v>
      </c>
      <c r="O2655" s="4" t="str">
        <f t="shared" si="415"/>
        <v>卖</v>
      </c>
      <c r="P2655" s="4">
        <f t="shared" si="411"/>
        <v>1</v>
      </c>
      <c r="Q2655" s="3">
        <f>IF(O2654="买",E2655/E2654-1,0)-IF(P2655=1,计算结果!B$17,0)</f>
        <v>-1.7515409709812135E-2</v>
      </c>
      <c r="R2655" s="2">
        <f t="shared" si="412"/>
        <v>10.16809230128908</v>
      </c>
      <c r="S2655" s="3">
        <f>1-R2655/MAX(R$2:R2655)</f>
        <v>0.13236607677146317</v>
      </c>
    </row>
    <row r="2656" spans="1:19" x14ac:dyDescent="0.15">
      <c r="A2656" s="1">
        <v>42347</v>
      </c>
      <c r="B2656">
        <v>3613.42</v>
      </c>
      <c r="C2656">
        <v>3655.16</v>
      </c>
      <c r="D2656">
        <v>3611.49</v>
      </c>
      <c r="E2656" s="2">
        <v>3635.94</v>
      </c>
      <c r="F2656" s="16">
        <v>154319994880</v>
      </c>
      <c r="G2656" s="3">
        <f t="shared" si="410"/>
        <v>3.5660857516657263E-3</v>
      </c>
      <c r="H2656" s="3">
        <f>1-E2656/MAX(E$2:E2656)</f>
        <v>0.38134826107670317</v>
      </c>
      <c r="I2656" s="2">
        <f t="shared" si="413"/>
        <v>3648.8566666666666</v>
      </c>
      <c r="J2656" s="2">
        <f t="shared" si="416"/>
        <v>3682.5683333333332</v>
      </c>
      <c r="K2656" s="2">
        <f t="shared" si="417"/>
        <v>3675.4533333333334</v>
      </c>
      <c r="L2656" s="2">
        <f t="shared" si="418"/>
        <v>3728.6833333333329</v>
      </c>
      <c r="M2656" s="2">
        <f t="shared" si="409"/>
        <v>3600.0120833333331</v>
      </c>
      <c r="N2656" s="2">
        <f t="shared" si="414"/>
        <v>3668.0495833333334</v>
      </c>
      <c r="O2656" s="4" t="str">
        <f t="shared" si="415"/>
        <v>卖</v>
      </c>
      <c r="P2656" s="4" t="str">
        <f t="shared" si="411"/>
        <v/>
      </c>
      <c r="Q2656" s="3">
        <f>IF(O2655="买",E2656/E2655-1,0)-IF(P2656=1,计算结果!B$17,0)</f>
        <v>0</v>
      </c>
      <c r="R2656" s="2">
        <f t="shared" si="412"/>
        <v>10.16809230128908</v>
      </c>
      <c r="S2656" s="3">
        <f>1-R2656/MAX(R$2:R2656)</f>
        <v>0.13236607677146317</v>
      </c>
    </row>
    <row r="2657" spans="1:19" x14ac:dyDescent="0.15">
      <c r="A2657" s="1">
        <v>42348</v>
      </c>
      <c r="B2657">
        <v>3634.37</v>
      </c>
      <c r="C2657">
        <v>3678.32</v>
      </c>
      <c r="D2657">
        <v>3615.99</v>
      </c>
      <c r="E2657" s="2">
        <v>3623.08</v>
      </c>
      <c r="F2657" s="16">
        <v>168622194688</v>
      </c>
      <c r="G2657" s="3">
        <f t="shared" si="410"/>
        <v>-3.5369120502538598E-3</v>
      </c>
      <c r="H2657" s="3">
        <f>1-E2657/MAX(E$2:E2657)</f>
        <v>0.38353637786701145</v>
      </c>
      <c r="I2657" s="2">
        <f t="shared" si="413"/>
        <v>3627.3466666666668</v>
      </c>
      <c r="J2657" s="2">
        <f t="shared" si="416"/>
        <v>3666.09</v>
      </c>
      <c r="K2657" s="2">
        <f t="shared" si="417"/>
        <v>3664.5524999999998</v>
      </c>
      <c r="L2657" s="2">
        <f t="shared" si="418"/>
        <v>3721.5879166666668</v>
      </c>
      <c r="M2657" s="2">
        <f t="shared" si="409"/>
        <v>3607.9356249999996</v>
      </c>
      <c r="N2657" s="2">
        <f t="shared" si="414"/>
        <v>3664.6920138888891</v>
      </c>
      <c r="O2657" s="4" t="str">
        <f t="shared" si="415"/>
        <v>卖</v>
      </c>
      <c r="P2657" s="4" t="str">
        <f t="shared" si="411"/>
        <v/>
      </c>
      <c r="Q2657" s="3">
        <f>IF(O2656="买",E2657/E2656-1,0)-IF(P2657=1,计算结果!B$17,0)</f>
        <v>0</v>
      </c>
      <c r="R2657" s="2">
        <f t="shared" si="412"/>
        <v>10.16809230128908</v>
      </c>
      <c r="S2657" s="3">
        <f>1-R2657/MAX(R$2:R2657)</f>
        <v>0.13236607677146317</v>
      </c>
    </row>
    <row r="2658" spans="1:19" x14ac:dyDescent="0.15">
      <c r="A2658" s="1">
        <v>42349</v>
      </c>
      <c r="B2658">
        <v>3605.37</v>
      </c>
      <c r="C2658">
        <v>3630.74</v>
      </c>
      <c r="D2658">
        <v>3578.15</v>
      </c>
      <c r="E2658" s="2">
        <v>3608.06</v>
      </c>
      <c r="F2658" s="16">
        <v>145248632832</v>
      </c>
      <c r="G2658" s="3">
        <f t="shared" si="410"/>
        <v>-4.1456440376695936E-3</v>
      </c>
      <c r="H2658" s="3">
        <f>1-E2658/MAX(E$2:E2658)</f>
        <v>0.38609201660654735</v>
      </c>
      <c r="I2658" s="2">
        <f t="shared" si="413"/>
        <v>3622.36</v>
      </c>
      <c r="J2658" s="2">
        <f t="shared" si="416"/>
        <v>3642.5500000000006</v>
      </c>
      <c r="K2658" s="2">
        <f t="shared" si="417"/>
        <v>3650.09</v>
      </c>
      <c r="L2658" s="2">
        <f t="shared" si="418"/>
        <v>3711.9091666666664</v>
      </c>
      <c r="M2658" s="2">
        <f t="shared" si="409"/>
        <v>3616.8775000000001</v>
      </c>
      <c r="N2658" s="2">
        <f t="shared" si="414"/>
        <v>3659.6255555555558</v>
      </c>
      <c r="O2658" s="4" t="str">
        <f t="shared" si="415"/>
        <v>卖</v>
      </c>
      <c r="P2658" s="4" t="str">
        <f t="shared" si="411"/>
        <v/>
      </c>
      <c r="Q2658" s="3">
        <f>IF(O2657="买",E2658/E2657-1,0)-IF(P2658=1,计算结果!B$17,0)</f>
        <v>0</v>
      </c>
      <c r="R2658" s="2">
        <f t="shared" si="412"/>
        <v>10.16809230128908</v>
      </c>
      <c r="S2658" s="3">
        <f>1-R2658/MAX(R$2:R2658)</f>
        <v>0.13236607677146317</v>
      </c>
    </row>
    <row r="2659" spans="1:19" x14ac:dyDescent="0.15">
      <c r="A2659" s="1">
        <v>42352</v>
      </c>
      <c r="B2659">
        <v>3573.88</v>
      </c>
      <c r="C2659">
        <v>3712.5</v>
      </c>
      <c r="D2659">
        <v>3571</v>
      </c>
      <c r="E2659" s="2">
        <v>3711.32</v>
      </c>
      <c r="F2659" s="16">
        <v>203291508736</v>
      </c>
      <c r="G2659" s="3">
        <f t="shared" si="410"/>
        <v>2.8619257994600966E-2</v>
      </c>
      <c r="H2659" s="3">
        <f>1-E2659/MAX(E$2:E2659)</f>
        <v>0.36852242564486482</v>
      </c>
      <c r="I2659" s="2">
        <f t="shared" si="413"/>
        <v>3647.4866666666662</v>
      </c>
      <c r="J2659" s="2">
        <f t="shared" si="416"/>
        <v>3648.1716666666666</v>
      </c>
      <c r="K2659" s="2">
        <f t="shared" si="417"/>
        <v>3646.0808333333334</v>
      </c>
      <c r="L2659" s="2">
        <f t="shared" si="418"/>
        <v>3706.8291666666669</v>
      </c>
      <c r="M2659" s="2">
        <f t="shared" si="409"/>
        <v>3627.4685416666666</v>
      </c>
      <c r="N2659" s="2">
        <f t="shared" si="414"/>
        <v>3660.1261805555555</v>
      </c>
      <c r="O2659" s="4" t="str">
        <f t="shared" si="415"/>
        <v>买</v>
      </c>
      <c r="P2659" s="4">
        <f t="shared" si="411"/>
        <v>1</v>
      </c>
      <c r="Q2659" s="3">
        <f>IF(O2658="买",E2659/E2658-1,0)-IF(P2659=1,计算结果!B$17,0)</f>
        <v>0</v>
      </c>
      <c r="R2659" s="2">
        <f t="shared" si="412"/>
        <v>10.16809230128908</v>
      </c>
      <c r="S2659" s="3">
        <f>1-R2659/MAX(R$2:R2659)</f>
        <v>0.13236607677146317</v>
      </c>
    </row>
    <row r="2660" spans="1:19" x14ac:dyDescent="0.15">
      <c r="A2660" s="1">
        <v>42353</v>
      </c>
      <c r="B2660">
        <v>3707.73</v>
      </c>
      <c r="C2660">
        <v>3717.36</v>
      </c>
      <c r="D2660">
        <v>3679.23</v>
      </c>
      <c r="E2660" s="2">
        <v>3694.39</v>
      </c>
      <c r="F2660" s="16">
        <v>186795458560</v>
      </c>
      <c r="G2660" s="3">
        <f t="shared" si="410"/>
        <v>-4.5617192804716655E-3</v>
      </c>
      <c r="H2660" s="3">
        <f>1-E2660/MAX(E$2:E2660)</f>
        <v>0.3714030490709862</v>
      </c>
      <c r="I2660" s="2">
        <f t="shared" si="413"/>
        <v>3671.2566666666667</v>
      </c>
      <c r="J2660" s="2">
        <f t="shared" si="416"/>
        <v>3649.3016666666667</v>
      </c>
      <c r="K2660" s="2">
        <f t="shared" si="417"/>
        <v>3657.5308333333328</v>
      </c>
      <c r="L2660" s="2">
        <f t="shared" si="418"/>
        <v>3701.0266666666666</v>
      </c>
      <c r="M2660" s="2">
        <f t="shared" si="409"/>
        <v>3635.7583333333332</v>
      </c>
      <c r="N2660" s="2">
        <f t="shared" si="414"/>
        <v>3664.7719444444442</v>
      </c>
      <c r="O2660" s="4" t="str">
        <f t="shared" si="415"/>
        <v>买</v>
      </c>
      <c r="P2660" s="4" t="str">
        <f t="shared" si="411"/>
        <v/>
      </c>
      <c r="Q2660" s="3">
        <f>IF(O2659="买",E2660/E2659-1,0)-IF(P2660=1,计算结果!B$17,0)</f>
        <v>-4.5617192804716655E-3</v>
      </c>
      <c r="R2660" s="2">
        <f t="shared" si="412"/>
        <v>10.121708318592674</v>
      </c>
      <c r="S2660" s="3">
        <f>1-R2660/MAX(R$2:R2660)</f>
        <v>0.1363239791674461</v>
      </c>
    </row>
    <row r="2661" spans="1:19" x14ac:dyDescent="0.15">
      <c r="A2661" s="1">
        <v>42354</v>
      </c>
      <c r="B2661">
        <v>3703.95</v>
      </c>
      <c r="C2661">
        <v>3713.09</v>
      </c>
      <c r="D2661">
        <v>3677.45</v>
      </c>
      <c r="E2661" s="2">
        <v>3685.44</v>
      </c>
      <c r="F2661" s="16">
        <v>160118243328</v>
      </c>
      <c r="G2661" s="3">
        <f t="shared" si="410"/>
        <v>-2.4225920923345301E-3</v>
      </c>
      <c r="H2661" s="3">
        <f>1-E2661/MAX(E$2:E2661)</f>
        <v>0.37292588307357244</v>
      </c>
      <c r="I2661" s="2">
        <f t="shared" si="413"/>
        <v>3697.0499999999997</v>
      </c>
      <c r="J2661" s="2">
        <f t="shared" si="416"/>
        <v>3659.7049999999999</v>
      </c>
      <c r="K2661" s="2">
        <f t="shared" si="417"/>
        <v>3667.4500000000003</v>
      </c>
      <c r="L2661" s="2">
        <f t="shared" si="418"/>
        <v>3696.4483333333337</v>
      </c>
      <c r="M2661" s="2">
        <f t="shared" si="409"/>
        <v>3642.9524999999999</v>
      </c>
      <c r="N2661" s="2">
        <f t="shared" si="414"/>
        <v>3668.950277777778</v>
      </c>
      <c r="O2661" s="4" t="str">
        <f t="shared" si="415"/>
        <v>买</v>
      </c>
      <c r="P2661" s="4" t="str">
        <f t="shared" si="411"/>
        <v/>
      </c>
      <c r="Q2661" s="3">
        <f>IF(O2660="买",E2661/E2660-1,0)-IF(P2661=1,计算结果!B$17,0)</f>
        <v>-2.4225920923345301E-3</v>
      </c>
      <c r="R2661" s="2">
        <f t="shared" si="412"/>
        <v>10.097187548059134</v>
      </c>
      <c r="S2661" s="3">
        <f>1-R2661/MAX(R$2:R2661)</f>
        <v>0.13841631386585407</v>
      </c>
    </row>
    <row r="2662" spans="1:19" x14ac:dyDescent="0.15">
      <c r="A2662" s="1">
        <v>42355</v>
      </c>
      <c r="B2662">
        <v>3712.78</v>
      </c>
      <c r="C2662">
        <v>3768.84</v>
      </c>
      <c r="D2662">
        <v>3709.85</v>
      </c>
      <c r="E2662" s="2">
        <v>3755.89</v>
      </c>
      <c r="F2662" s="16">
        <v>242543820800</v>
      </c>
      <c r="G2662" s="3">
        <f t="shared" si="410"/>
        <v>1.9115763653729134E-2</v>
      </c>
      <c r="H2662" s="3">
        <f>1-E2662/MAX(E$2:E2662)</f>
        <v>0.36093888246103589</v>
      </c>
      <c r="I2662" s="2">
        <f t="shared" si="413"/>
        <v>3711.9066666666663</v>
      </c>
      <c r="J2662" s="2">
        <f t="shared" si="416"/>
        <v>3679.6966666666663</v>
      </c>
      <c r="K2662" s="2">
        <f t="shared" si="417"/>
        <v>3681.1325000000002</v>
      </c>
      <c r="L2662" s="2">
        <f t="shared" si="418"/>
        <v>3696.8504166666662</v>
      </c>
      <c r="M2662" s="2">
        <f t="shared" si="409"/>
        <v>3649.3733333333334</v>
      </c>
      <c r="N2662" s="2">
        <f t="shared" si="414"/>
        <v>3675.7854166666662</v>
      </c>
      <c r="O2662" s="4" t="str">
        <f t="shared" si="415"/>
        <v>买</v>
      </c>
      <c r="P2662" s="4" t="str">
        <f t="shared" si="411"/>
        <v/>
      </c>
      <c r="Q2662" s="3">
        <f>IF(O2661="买",E2662/E2661-1,0)-IF(P2662=1,计算结果!B$17,0)</f>
        <v>1.9115763653729134E-2</v>
      </c>
      <c r="R2662" s="2">
        <f t="shared" si="412"/>
        <v>10.290202998795209</v>
      </c>
      <c r="S2662" s="3">
        <f>1-R2662/MAX(R$2:R2662)</f>
        <v>0.12194648375380501</v>
      </c>
    </row>
    <row r="2663" spans="1:19" x14ac:dyDescent="0.15">
      <c r="A2663" s="1">
        <v>42356</v>
      </c>
      <c r="B2663">
        <v>3754.96</v>
      </c>
      <c r="C2663">
        <v>3810.22</v>
      </c>
      <c r="D2663">
        <v>3750.93</v>
      </c>
      <c r="E2663" s="2">
        <v>3767.91</v>
      </c>
      <c r="F2663" s="16">
        <v>232281456640</v>
      </c>
      <c r="G2663" s="3">
        <f t="shared" si="410"/>
        <v>3.2003067182477807E-3</v>
      </c>
      <c r="H2663" s="3">
        <f>1-E2663/MAX(E$2:E2663)</f>
        <v>0.35889369087320488</v>
      </c>
      <c r="I2663" s="2">
        <f t="shared" si="413"/>
        <v>3736.4133333333334</v>
      </c>
      <c r="J2663" s="2">
        <f t="shared" si="416"/>
        <v>3703.8350000000005</v>
      </c>
      <c r="K2663" s="2">
        <f t="shared" si="417"/>
        <v>3684.9625000000001</v>
      </c>
      <c r="L2663" s="2">
        <f t="shared" si="418"/>
        <v>3697.0079166666669</v>
      </c>
      <c r="M2663" s="2">
        <f t="shared" si="409"/>
        <v>3656.099791666667</v>
      </c>
      <c r="N2663" s="2">
        <f t="shared" si="414"/>
        <v>3679.3567361111113</v>
      </c>
      <c r="O2663" s="4" t="str">
        <f t="shared" si="415"/>
        <v>买</v>
      </c>
      <c r="P2663" s="4" t="str">
        <f t="shared" si="411"/>
        <v/>
      </c>
      <c r="Q2663" s="3">
        <f>IF(O2662="买",E2663/E2662-1,0)-IF(P2663=1,计算结果!B$17,0)</f>
        <v>3.2003067182477807E-3</v>
      </c>
      <c r="R2663" s="2">
        <f t="shared" si="412"/>
        <v>10.323134804584386</v>
      </c>
      <c r="S2663" s="3">
        <f>1-R2663/MAX(R$2:R2663)</f>
        <v>0.11913644318678129</v>
      </c>
    </row>
    <row r="2664" spans="1:19" x14ac:dyDescent="0.15">
      <c r="A2664" s="1">
        <v>42359</v>
      </c>
      <c r="B2664">
        <v>3762.1</v>
      </c>
      <c r="C2664">
        <v>3877.82</v>
      </c>
      <c r="D2664">
        <v>3759.99</v>
      </c>
      <c r="E2664" s="2">
        <v>3865.96</v>
      </c>
      <c r="F2664" s="16">
        <v>289905278976</v>
      </c>
      <c r="G2664" s="3">
        <f t="shared" si="410"/>
        <v>2.6022383761820311E-2</v>
      </c>
      <c r="H2664" s="3">
        <f>1-E2664/MAX(E$2:E2664)</f>
        <v>0.34221057646498332</v>
      </c>
      <c r="I2664" s="2">
        <f t="shared" si="413"/>
        <v>3796.5866666666661</v>
      </c>
      <c r="J2664" s="2">
        <f t="shared" si="416"/>
        <v>3746.8183333333327</v>
      </c>
      <c r="K2664" s="2">
        <f t="shared" si="417"/>
        <v>3694.6841666666664</v>
      </c>
      <c r="L2664" s="2">
        <f t="shared" si="418"/>
        <v>3701.4900000000011</v>
      </c>
      <c r="M2664" s="2">
        <f t="shared" si="409"/>
        <v>3665.6800000000003</v>
      </c>
      <c r="N2664" s="2">
        <f t="shared" si="414"/>
        <v>3687.2847222222226</v>
      </c>
      <c r="O2664" s="4" t="str">
        <f t="shared" si="415"/>
        <v>买</v>
      </c>
      <c r="P2664" s="4" t="str">
        <f t="shared" si="411"/>
        <v/>
      </c>
      <c r="Q2664" s="3">
        <f>IF(O2663="买",E2664/E2663-1,0)-IF(P2664=1,计算结果!B$17,0)</f>
        <v>2.6022383761820311E-2</v>
      </c>
      <c r="R2664" s="2">
        <f t="shared" si="412"/>
        <v>10.591767380094286</v>
      </c>
      <c r="S2664" s="3">
        <f>1-R2664/MAX(R$2:R2664)</f>
        <v>9.6214273669585682E-2</v>
      </c>
    </row>
    <row r="2665" spans="1:19" x14ac:dyDescent="0.15">
      <c r="A2665" s="1">
        <v>42360</v>
      </c>
      <c r="B2665">
        <v>3872.1</v>
      </c>
      <c r="C2665">
        <v>3880.47</v>
      </c>
      <c r="D2665">
        <v>3841.59</v>
      </c>
      <c r="E2665" s="2">
        <v>3876.73</v>
      </c>
      <c r="F2665" s="16">
        <v>243797360640</v>
      </c>
      <c r="G2665" s="3">
        <f t="shared" si="410"/>
        <v>2.7858539664145088E-3</v>
      </c>
      <c r="H2665" s="3">
        <f>1-E2665/MAX(E$2:E2665)</f>
        <v>0.34037807119036279</v>
      </c>
      <c r="I2665" s="2">
        <f t="shared" si="413"/>
        <v>3836.8666666666668</v>
      </c>
      <c r="J2665" s="2">
        <f t="shared" si="416"/>
        <v>3774.3866666666668</v>
      </c>
      <c r="K2665" s="2">
        <f t="shared" si="417"/>
        <v>3711.2791666666672</v>
      </c>
      <c r="L2665" s="2">
        <f t="shared" si="418"/>
        <v>3708.2045833333336</v>
      </c>
      <c r="M2665" s="2">
        <f t="shared" si="409"/>
        <v>3673.8033333333337</v>
      </c>
      <c r="N2665" s="2">
        <f t="shared" si="414"/>
        <v>3697.7623611111117</v>
      </c>
      <c r="O2665" s="4" t="str">
        <f t="shared" si="415"/>
        <v>买</v>
      </c>
      <c r="P2665" s="4" t="str">
        <f t="shared" si="411"/>
        <v/>
      </c>
      <c r="Q2665" s="3">
        <f>IF(O2664="买",E2665/E2664-1,0)-IF(P2665=1,计算结果!B$17,0)</f>
        <v>2.7858539664145088E-3</v>
      </c>
      <c r="R2665" s="2">
        <f t="shared" si="412"/>
        <v>10.621274497261462</v>
      </c>
      <c r="S2665" s="3">
        <f>1-R2665/MAX(R$2:R2665)</f>
        <v>9.3696458619099143E-2</v>
      </c>
    </row>
    <row r="2666" spans="1:19" x14ac:dyDescent="0.15">
      <c r="A2666" s="1">
        <v>42361</v>
      </c>
      <c r="B2666">
        <v>3877.87</v>
      </c>
      <c r="C2666">
        <v>3926.69</v>
      </c>
      <c r="D2666">
        <v>3862.96</v>
      </c>
      <c r="E2666" s="2">
        <v>3866.38</v>
      </c>
      <c r="F2666" s="16">
        <v>294710771712</v>
      </c>
      <c r="G2666" s="3">
        <f t="shared" si="410"/>
        <v>-2.6697758162161911E-3</v>
      </c>
      <c r="H2666" s="3">
        <f>1-E2666/MAX(E$2:E2666)</f>
        <v>0.34213911386374463</v>
      </c>
      <c r="I2666" s="2">
        <f t="shared" si="413"/>
        <v>3869.69</v>
      </c>
      <c r="J2666" s="2">
        <f t="shared" si="416"/>
        <v>3803.0516666666667</v>
      </c>
      <c r="K2666" s="2">
        <f t="shared" si="417"/>
        <v>3726.1766666666667</v>
      </c>
      <c r="L2666" s="2">
        <f t="shared" si="418"/>
        <v>3712.0133333333338</v>
      </c>
      <c r="M2666" s="2">
        <f t="shared" si="409"/>
        <v>3680.726458333334</v>
      </c>
      <c r="N2666" s="2">
        <f t="shared" si="414"/>
        <v>3706.3054861111118</v>
      </c>
      <c r="O2666" s="4" t="str">
        <f t="shared" si="415"/>
        <v>买</v>
      </c>
      <c r="P2666" s="4" t="str">
        <f t="shared" si="411"/>
        <v/>
      </c>
      <c r="Q2666" s="3">
        <f>IF(O2665="买",E2666/E2665-1,0)-IF(P2666=1,计算结果!B$17,0)</f>
        <v>-2.6697758162161911E-3</v>
      </c>
      <c r="R2666" s="2">
        <f t="shared" si="412"/>
        <v>10.59291807547128</v>
      </c>
      <c r="S2666" s="3">
        <f>1-R2666/MAX(R$2:R2666)</f>
        <v>9.6116085896028935E-2</v>
      </c>
    </row>
    <row r="2667" spans="1:19" x14ac:dyDescent="0.15">
      <c r="A2667" s="1">
        <v>42362</v>
      </c>
      <c r="B2667">
        <v>3858.13</v>
      </c>
      <c r="C2667">
        <v>3867.68</v>
      </c>
      <c r="D2667">
        <v>3787.08</v>
      </c>
      <c r="E2667" s="2">
        <v>3829.4</v>
      </c>
      <c r="F2667" s="16">
        <v>203683545088</v>
      </c>
      <c r="G2667" s="3">
        <f t="shared" si="410"/>
        <v>-9.5645021958524756E-3</v>
      </c>
      <c r="H2667" s="3">
        <f>1-E2667/MAX(E$2:E2667)</f>
        <v>0.34843122575376029</v>
      </c>
      <c r="I2667" s="2">
        <f t="shared" si="413"/>
        <v>3857.5033333333336</v>
      </c>
      <c r="J2667" s="2">
        <f t="shared" si="416"/>
        <v>3827.0450000000001</v>
      </c>
      <c r="K2667" s="2">
        <f t="shared" si="417"/>
        <v>3743.375</v>
      </c>
      <c r="L2667" s="2">
        <f t="shared" si="418"/>
        <v>3714.3058333333338</v>
      </c>
      <c r="M2667" s="2">
        <f t="shared" si="409"/>
        <v>3686.8768750000004</v>
      </c>
      <c r="N2667" s="2">
        <f t="shared" si="414"/>
        <v>3714.8525694444447</v>
      </c>
      <c r="O2667" s="4" t="str">
        <f t="shared" si="415"/>
        <v>买</v>
      </c>
      <c r="P2667" s="4" t="str">
        <f t="shared" si="411"/>
        <v/>
      </c>
      <c r="Q2667" s="3">
        <f>IF(O2666="买",E2667/E2666-1,0)-IF(P2667=1,计算结果!B$17,0)</f>
        <v>-9.5645021958524756E-3</v>
      </c>
      <c r="R2667" s="2">
        <f t="shared" si="412"/>
        <v>10.491602087277949</v>
      </c>
      <c r="S2667" s="3">
        <f>1-R2667/MAX(R$2:R2667)</f>
        <v>0.10476128557727216</v>
      </c>
    </row>
    <row r="2668" spans="1:19" x14ac:dyDescent="0.15">
      <c r="A2668" s="1">
        <v>42363</v>
      </c>
      <c r="B2668">
        <v>3832.08</v>
      </c>
      <c r="C2668">
        <v>3848.02</v>
      </c>
      <c r="D2668">
        <v>3813.2</v>
      </c>
      <c r="E2668" s="2">
        <v>3838.2</v>
      </c>
      <c r="F2668" s="16">
        <v>163314515968</v>
      </c>
      <c r="G2668" s="3">
        <f t="shared" si="410"/>
        <v>2.2980101321354862E-3</v>
      </c>
      <c r="H2668" s="3">
        <f>1-E2668/MAX(E$2:E2668)</f>
        <v>0.34693391410875929</v>
      </c>
      <c r="I2668" s="2">
        <f t="shared" si="413"/>
        <v>3844.66</v>
      </c>
      <c r="J2668" s="2">
        <f t="shared" si="416"/>
        <v>3840.7633333333338</v>
      </c>
      <c r="K2668" s="2">
        <f t="shared" si="417"/>
        <v>3760.2299999999996</v>
      </c>
      <c r="L2668" s="2">
        <f t="shared" si="418"/>
        <v>3717.8416666666672</v>
      </c>
      <c r="M2668" s="2">
        <f t="shared" si="409"/>
        <v>3692.3039583333339</v>
      </c>
      <c r="N2668" s="2">
        <f t="shared" si="414"/>
        <v>3723.4585416666669</v>
      </c>
      <c r="O2668" s="4" t="str">
        <f t="shared" si="415"/>
        <v>买</v>
      </c>
      <c r="P2668" s="4" t="str">
        <f t="shared" si="411"/>
        <v/>
      </c>
      <c r="Q2668" s="3">
        <f>IF(O2667="买",E2668/E2667-1,0)-IF(P2668=1,计算结果!B$17,0)</f>
        <v>2.2980101321354862E-3</v>
      </c>
      <c r="R2668" s="2">
        <f t="shared" si="412"/>
        <v>10.515711895176848</v>
      </c>
      <c r="S2668" s="3">
        <f>1-R2668/MAX(R$2:R2668)</f>
        <v>0.10270401794084882</v>
      </c>
    </row>
    <row r="2669" spans="1:19" x14ac:dyDescent="0.15">
      <c r="A2669" s="1">
        <v>42366</v>
      </c>
      <c r="B2669">
        <v>3847.53</v>
      </c>
      <c r="C2669">
        <v>3853.39</v>
      </c>
      <c r="D2669">
        <v>3727.63</v>
      </c>
      <c r="E2669" s="2">
        <v>3727.63</v>
      </c>
      <c r="F2669" s="16">
        <v>210026020864</v>
      </c>
      <c r="G2669" s="3">
        <f t="shared" si="410"/>
        <v>-2.8807774477619619E-2</v>
      </c>
      <c r="H2669" s="3">
        <f>1-E2669/MAX(E$2:E2669)</f>
        <v>0.36574729463009592</v>
      </c>
      <c r="I2669" s="2">
        <f t="shared" si="413"/>
        <v>3798.41</v>
      </c>
      <c r="J2669" s="2">
        <f t="shared" si="416"/>
        <v>3834.0499999999997</v>
      </c>
      <c r="K2669" s="2">
        <f t="shared" si="417"/>
        <v>3768.9424999999997</v>
      </c>
      <c r="L2669" s="2">
        <f t="shared" si="418"/>
        <v>3716.7474999999999</v>
      </c>
      <c r="M2669" s="2">
        <f t="shared" si="409"/>
        <v>3697.6035416666678</v>
      </c>
      <c r="N2669" s="2">
        <f t="shared" si="414"/>
        <v>3727.7645138888893</v>
      </c>
      <c r="O2669" s="4" t="str">
        <f t="shared" si="415"/>
        <v>卖</v>
      </c>
      <c r="P2669" s="4">
        <f t="shared" si="411"/>
        <v>1</v>
      </c>
      <c r="Q2669" s="3">
        <f>IF(O2668="买",E2669/E2668-1,0)-IF(P2669=1,计算结果!B$17,0)</f>
        <v>-2.8807774477619619E-2</v>
      </c>
      <c r="R2669" s="2">
        <f t="shared" si="412"/>
        <v>10.212777638428971</v>
      </c>
      <c r="S2669" s="3">
        <f>1-R2669/MAX(R$2:R2669)</f>
        <v>0.12855311823168303</v>
      </c>
    </row>
    <row r="2670" spans="1:19" x14ac:dyDescent="0.15">
      <c r="A2670" s="1">
        <v>42367</v>
      </c>
      <c r="B2670">
        <v>3723.05</v>
      </c>
      <c r="C2670">
        <v>3762.05</v>
      </c>
      <c r="D2670">
        <v>3710.48</v>
      </c>
      <c r="E2670" s="2">
        <v>3761.87</v>
      </c>
      <c r="F2670" s="16">
        <v>140405047296</v>
      </c>
      <c r="G2670" s="3">
        <f t="shared" si="410"/>
        <v>9.1854610033721418E-3</v>
      </c>
      <c r="H2670" s="3">
        <f>1-E2670/MAX(E$2:E2670)</f>
        <v>0.35992139113863741</v>
      </c>
      <c r="I2670" s="2">
        <f t="shared" si="413"/>
        <v>3775.9</v>
      </c>
      <c r="J2670" s="2">
        <f t="shared" si="416"/>
        <v>3816.7016666666664</v>
      </c>
      <c r="K2670" s="2">
        <f t="shared" si="417"/>
        <v>3781.7599999999998</v>
      </c>
      <c r="L2670" s="2">
        <f t="shared" si="418"/>
        <v>3715.9249999999997</v>
      </c>
      <c r="M2670" s="2">
        <f t="shared" si="409"/>
        <v>3702.5481250000012</v>
      </c>
      <c r="N2670" s="2">
        <f t="shared" si="414"/>
        <v>3733.4110416666667</v>
      </c>
      <c r="O2670" s="4" t="str">
        <f t="shared" si="415"/>
        <v>买</v>
      </c>
      <c r="P2670" s="4">
        <f t="shared" si="411"/>
        <v>1</v>
      </c>
      <c r="Q2670" s="3">
        <f>IF(O2669="买",E2670/E2669-1,0)-IF(P2670=1,计算结果!B$17,0)</f>
        <v>0</v>
      </c>
      <c r="R2670" s="2">
        <f t="shared" si="412"/>
        <v>10.212777638428971</v>
      </c>
      <c r="S2670" s="3">
        <f>1-R2670/MAX(R$2:R2670)</f>
        <v>0.12855311823168303</v>
      </c>
    </row>
    <row r="2671" spans="1:19" x14ac:dyDescent="0.15">
      <c r="A2671" s="1">
        <v>42368</v>
      </c>
      <c r="B2671">
        <v>3762.91</v>
      </c>
      <c r="C2671">
        <v>3765.66</v>
      </c>
      <c r="D2671">
        <v>3726.28</v>
      </c>
      <c r="E2671" s="2">
        <v>3765.18</v>
      </c>
      <c r="F2671" s="16">
        <v>155744092160</v>
      </c>
      <c r="G2671" s="3">
        <f t="shared" si="410"/>
        <v>8.7988154827245424E-4</v>
      </c>
      <c r="H2671" s="3">
        <f>1-E2671/MAX(E$2:E2671)</f>
        <v>0.35935819778125644</v>
      </c>
      <c r="I2671" s="2">
        <f t="shared" si="413"/>
        <v>3751.56</v>
      </c>
      <c r="J2671" s="2">
        <f t="shared" si="416"/>
        <v>3798.11</v>
      </c>
      <c r="K2671" s="2">
        <f t="shared" si="417"/>
        <v>3786.2483333333334</v>
      </c>
      <c r="L2671" s="2">
        <f t="shared" si="418"/>
        <v>3716.1645833333332</v>
      </c>
      <c r="M2671" s="2">
        <f t="shared" si="409"/>
        <v>3706.5885416666674</v>
      </c>
      <c r="N2671" s="2">
        <f t="shared" si="414"/>
        <v>3736.3338194444445</v>
      </c>
      <c r="O2671" s="4" t="str">
        <f t="shared" si="415"/>
        <v>买</v>
      </c>
      <c r="P2671" s="4" t="str">
        <f t="shared" si="411"/>
        <v/>
      </c>
      <c r="Q2671" s="3">
        <f>IF(O2670="买",E2671/E2670-1,0)-IF(P2671=1,计算结果!B$17,0)</f>
        <v>8.7988154827245424E-4</v>
      </c>
      <c r="R2671" s="2">
        <f t="shared" si="412"/>
        <v>10.221763673029635</v>
      </c>
      <c r="S2671" s="3">
        <f>1-R2671/MAX(R$2:R2671)</f>
        <v>0.12778634820011547</v>
      </c>
    </row>
    <row r="2672" spans="1:19" x14ac:dyDescent="0.15">
      <c r="A2672" s="1">
        <v>42369</v>
      </c>
      <c r="B2672">
        <v>3760.9</v>
      </c>
      <c r="C2672">
        <v>3772.62</v>
      </c>
      <c r="D2672">
        <v>3727.32</v>
      </c>
      <c r="E2672" s="2">
        <v>3731</v>
      </c>
      <c r="F2672" s="16">
        <v>145043701760</v>
      </c>
      <c r="G2672" s="3">
        <f t="shared" si="410"/>
        <v>-9.077919249544486E-3</v>
      </c>
      <c r="H2672" s="3">
        <f>1-E2672/MAX(E$2:E2672)</f>
        <v>0.36517389232968078</v>
      </c>
      <c r="I2672" s="2">
        <f t="shared" si="413"/>
        <v>3752.6833333333329</v>
      </c>
      <c r="J2672" s="2">
        <f t="shared" si="416"/>
        <v>3775.5466666666666</v>
      </c>
      <c r="K2672" s="2">
        <f t="shared" si="417"/>
        <v>3789.2991666666671</v>
      </c>
      <c r="L2672" s="2">
        <f t="shared" si="418"/>
        <v>3723.4149999999995</v>
      </c>
      <c r="M2672" s="2">
        <f t="shared" si="409"/>
        <v>3709.5414583333345</v>
      </c>
      <c r="N2672" s="2">
        <f t="shared" si="414"/>
        <v>3740.7518750000004</v>
      </c>
      <c r="O2672" s="4" t="str">
        <f t="shared" si="415"/>
        <v>卖</v>
      </c>
      <c r="P2672" s="4">
        <f t="shared" si="411"/>
        <v>1</v>
      </c>
      <c r="Q2672" s="3">
        <f>IF(O2671="买",E2672/E2671-1,0)-IF(P2672=1,计算结果!B$17,0)</f>
        <v>-9.077919249544486E-3</v>
      </c>
      <c r="R2672" s="2">
        <f t="shared" si="412"/>
        <v>10.128971327817945</v>
      </c>
      <c r="S2672" s="3">
        <f>1-R2672/MAX(R$2:R2672)</f>
        <v>0.13570423329950509</v>
      </c>
    </row>
    <row r="2673" spans="1:19" x14ac:dyDescent="0.15">
      <c r="A2673" s="1">
        <v>42373</v>
      </c>
      <c r="B2673">
        <v>3725.86</v>
      </c>
      <c r="C2673">
        <v>3726.24</v>
      </c>
      <c r="D2673">
        <v>3468.95</v>
      </c>
      <c r="E2673" s="2">
        <v>3469.07</v>
      </c>
      <c r="F2673" s="16">
        <v>145968201728</v>
      </c>
      <c r="G2673" s="3">
        <f t="shared" si="410"/>
        <v>-7.0203698740284093E-2</v>
      </c>
      <c r="H2673" s="3">
        <f>1-E2673/MAX(E$2:E2673)</f>
        <v>0.40974103314503496</v>
      </c>
      <c r="I2673" s="2">
        <f t="shared" si="413"/>
        <v>3655.0833333333335</v>
      </c>
      <c r="J2673" s="2">
        <f t="shared" si="416"/>
        <v>3715.4916666666668</v>
      </c>
      <c r="K2673" s="2">
        <f t="shared" si="417"/>
        <v>3771.2683333333334</v>
      </c>
      <c r="L2673" s="2">
        <f t="shared" si="418"/>
        <v>3719.3591666666666</v>
      </c>
      <c r="M2673" s="2">
        <f t="shared" si="409"/>
        <v>3706.9620833333338</v>
      </c>
      <c r="N2673" s="2">
        <f t="shared" si="414"/>
        <v>3732.5298611111116</v>
      </c>
      <c r="O2673" s="4" t="str">
        <f t="shared" si="415"/>
        <v>卖</v>
      </c>
      <c r="P2673" s="4" t="str">
        <f t="shared" si="411"/>
        <v/>
      </c>
      <c r="Q2673" s="3">
        <f>IF(O2672="买",E2673/E2672-1,0)-IF(P2673=1,计算结果!B$17,0)</f>
        <v>0</v>
      </c>
      <c r="R2673" s="2">
        <f t="shared" si="412"/>
        <v>10.128971327817945</v>
      </c>
      <c r="S2673" s="3">
        <f>1-R2673/MAX(R$2:R2673)</f>
        <v>0.13570423329950509</v>
      </c>
    </row>
    <row r="2674" spans="1:19" x14ac:dyDescent="0.15">
      <c r="A2674" s="1">
        <v>42374</v>
      </c>
      <c r="B2674">
        <v>3382.18</v>
      </c>
      <c r="C2674">
        <v>3518.22</v>
      </c>
      <c r="D2674">
        <v>3377.28</v>
      </c>
      <c r="E2674" s="2">
        <v>3478.78</v>
      </c>
      <c r="F2674" s="16">
        <v>196017078272</v>
      </c>
      <c r="G2674" s="3">
        <f t="shared" si="410"/>
        <v>2.7990210632820034E-3</v>
      </c>
      <c r="H2674" s="3">
        <f>1-E2674/MAX(E$2:E2674)</f>
        <v>0.40808888586401681</v>
      </c>
      <c r="I2674" s="2">
        <f t="shared" si="413"/>
        <v>3559.6166666666668</v>
      </c>
      <c r="J2674" s="2">
        <f t="shared" si="416"/>
        <v>3655.5883333333331</v>
      </c>
      <c r="K2674" s="2">
        <f t="shared" si="417"/>
        <v>3748.1758333333332</v>
      </c>
      <c r="L2674" s="2">
        <f t="shared" si="418"/>
        <v>3714.6541666666667</v>
      </c>
      <c r="M2674" s="2">
        <f t="shared" ref="M2674:M2737" si="419">AVERAGE(E2627:E2674)</f>
        <v>3706.000833333334</v>
      </c>
      <c r="N2674" s="2">
        <f t="shared" si="414"/>
        <v>3722.9436111111113</v>
      </c>
      <c r="O2674" s="4" t="str">
        <f t="shared" si="415"/>
        <v>卖</v>
      </c>
      <c r="P2674" s="4" t="str">
        <f t="shared" si="411"/>
        <v/>
      </c>
      <c r="Q2674" s="3">
        <f>IF(O2673="买",E2674/E2673-1,0)-IF(P2674=1,计算结果!B$17,0)</f>
        <v>0</v>
      </c>
      <c r="R2674" s="2">
        <f t="shared" si="412"/>
        <v>10.128971327817945</v>
      </c>
      <c r="S2674" s="3">
        <f>1-R2674/MAX(R$2:R2674)</f>
        <v>0.13570423329950509</v>
      </c>
    </row>
    <row r="2675" spans="1:19" x14ac:dyDescent="0.15">
      <c r="A2675" s="1">
        <v>42375</v>
      </c>
      <c r="B2675">
        <v>3482.41</v>
      </c>
      <c r="C2675">
        <v>3543.74</v>
      </c>
      <c r="D2675">
        <v>3468.47</v>
      </c>
      <c r="E2675" s="2">
        <v>3539.81</v>
      </c>
      <c r="F2675" s="16">
        <v>160947191808</v>
      </c>
      <c r="G2675" s="3">
        <f t="shared" si="410"/>
        <v>1.7543506631635175E-2</v>
      </c>
      <c r="H2675" s="3">
        <f>1-E2675/MAX(E$2:E2675)</f>
        <v>0.39770468930783365</v>
      </c>
      <c r="I2675" s="2">
        <f t="shared" si="413"/>
        <v>3495.8866666666668</v>
      </c>
      <c r="J2675" s="2">
        <f t="shared" si="416"/>
        <v>3624.2849999999999</v>
      </c>
      <c r="K2675" s="2">
        <f t="shared" si="417"/>
        <v>3729.1674999999996</v>
      </c>
      <c r="L2675" s="2">
        <f t="shared" si="418"/>
        <v>3707.0650000000001</v>
      </c>
      <c r="M2675" s="2">
        <f t="shared" si="419"/>
        <v>3706.13625</v>
      </c>
      <c r="N2675" s="2">
        <f t="shared" si="414"/>
        <v>3714.1229166666667</v>
      </c>
      <c r="O2675" s="4" t="str">
        <f t="shared" si="415"/>
        <v>卖</v>
      </c>
      <c r="P2675" s="4" t="str">
        <f t="shared" si="411"/>
        <v/>
      </c>
      <c r="Q2675" s="3">
        <f>IF(O2674="买",E2675/E2674-1,0)-IF(P2675=1,计算结果!B$17,0)</f>
        <v>0</v>
      </c>
      <c r="R2675" s="2">
        <f t="shared" si="412"/>
        <v>10.128971327817945</v>
      </c>
      <c r="S2675" s="3">
        <f>1-R2675/MAX(R$2:R2675)</f>
        <v>0.13570423329950509</v>
      </c>
    </row>
    <row r="2676" spans="1:19" x14ac:dyDescent="0.15">
      <c r="A2676" s="1">
        <v>42376</v>
      </c>
      <c r="B2676">
        <v>3481.15</v>
      </c>
      <c r="C2676">
        <v>3481.15</v>
      </c>
      <c r="D2676">
        <v>3284.74</v>
      </c>
      <c r="E2676" s="2">
        <v>3294.38</v>
      </c>
      <c r="F2676" s="16">
        <v>47130796032</v>
      </c>
      <c r="G2676" s="3">
        <f t="shared" si="410"/>
        <v>-6.9334229803294511E-2</v>
      </c>
      <c r="H2676" s="3">
        <f>1-E2676/MAX(E$2:E2676)</f>
        <v>0.43946437078881095</v>
      </c>
      <c r="I2676" s="2">
        <f t="shared" si="413"/>
        <v>3437.6566666666672</v>
      </c>
      <c r="J2676" s="2">
        <f t="shared" si="416"/>
        <v>3546.3700000000003</v>
      </c>
      <c r="K2676" s="2">
        <f t="shared" si="417"/>
        <v>3681.5358333333329</v>
      </c>
      <c r="L2676" s="2">
        <f t="shared" si="418"/>
        <v>3688.11</v>
      </c>
      <c r="M2676" s="2">
        <f t="shared" si="419"/>
        <v>3701.1425000000004</v>
      </c>
      <c r="N2676" s="2">
        <f t="shared" si="414"/>
        <v>3690.262777777778</v>
      </c>
      <c r="O2676" s="4" t="str">
        <f t="shared" si="415"/>
        <v>卖</v>
      </c>
      <c r="P2676" s="4" t="str">
        <f t="shared" si="411"/>
        <v/>
      </c>
      <c r="Q2676" s="3">
        <f>IF(O2675="买",E2676/E2675-1,0)-IF(P2676=1,计算结果!B$17,0)</f>
        <v>0</v>
      </c>
      <c r="R2676" s="2">
        <f t="shared" si="412"/>
        <v>10.128971327817945</v>
      </c>
      <c r="S2676" s="3">
        <f>1-R2676/MAX(R$2:R2676)</f>
        <v>0.13570423329950509</v>
      </c>
    </row>
    <row r="2677" spans="1:19" x14ac:dyDescent="0.15">
      <c r="A2677" s="1">
        <v>42377</v>
      </c>
      <c r="B2677">
        <v>3371.87</v>
      </c>
      <c r="C2677">
        <v>3418.85</v>
      </c>
      <c r="D2677">
        <v>3237.93</v>
      </c>
      <c r="E2677" s="2">
        <v>3361.56</v>
      </c>
      <c r="F2677" s="16">
        <v>203498864640</v>
      </c>
      <c r="G2677" s="3">
        <f t="shared" si="410"/>
        <v>2.0392304470036704E-2</v>
      </c>
      <c r="H2677" s="3">
        <f>1-E2677/MAX(E$2:E2677)</f>
        <v>0.42803375757163276</v>
      </c>
      <c r="I2677" s="2">
        <f t="shared" si="413"/>
        <v>3398.5833333333335</v>
      </c>
      <c r="J2677" s="2">
        <f t="shared" si="416"/>
        <v>3479.1000000000004</v>
      </c>
      <c r="K2677" s="2">
        <f t="shared" si="417"/>
        <v>3638.6049999999996</v>
      </c>
      <c r="L2677" s="2">
        <f t="shared" si="418"/>
        <v>3674.9420833333334</v>
      </c>
      <c r="M2677" s="2">
        <f t="shared" si="419"/>
        <v>3698.7591666666672</v>
      </c>
      <c r="N2677" s="2">
        <f t="shared" si="414"/>
        <v>3670.7687499999997</v>
      </c>
      <c r="O2677" s="4" t="str">
        <f t="shared" si="415"/>
        <v>卖</v>
      </c>
      <c r="P2677" s="4" t="str">
        <f t="shared" si="411"/>
        <v/>
      </c>
      <c r="Q2677" s="3">
        <f>IF(O2676="买",E2677/E2676-1,0)-IF(P2677=1,计算结果!B$17,0)</f>
        <v>0</v>
      </c>
      <c r="R2677" s="2">
        <f t="shared" si="412"/>
        <v>10.128971327817945</v>
      </c>
      <c r="S2677" s="3">
        <f>1-R2677/MAX(R$2:R2677)</f>
        <v>0.13570423329950509</v>
      </c>
    </row>
    <row r="2678" spans="1:19" x14ac:dyDescent="0.15">
      <c r="A2678" s="1">
        <v>42380</v>
      </c>
      <c r="B2678">
        <v>3303.12</v>
      </c>
      <c r="C2678">
        <v>3342.48</v>
      </c>
      <c r="D2678">
        <v>3192.45</v>
      </c>
      <c r="E2678" s="2">
        <v>3192.45</v>
      </c>
      <c r="F2678" s="16">
        <v>184464048128</v>
      </c>
      <c r="G2678" s="3">
        <f t="shared" si="410"/>
        <v>-5.0307000321279438E-2</v>
      </c>
      <c r="H2678" s="3">
        <f>1-E2678/MAX(E$2:E2678)</f>
        <v>0.45680766351323765</v>
      </c>
      <c r="I2678" s="2">
        <f t="shared" si="413"/>
        <v>3282.7966666666666</v>
      </c>
      <c r="J2678" s="2">
        <f t="shared" si="416"/>
        <v>3389.3416666666672</v>
      </c>
      <c r="K2678" s="2">
        <f t="shared" si="417"/>
        <v>3582.4441666666658</v>
      </c>
      <c r="L2678" s="2">
        <f t="shared" si="418"/>
        <v>3654.3104166666667</v>
      </c>
      <c r="M2678" s="2">
        <f t="shared" si="419"/>
        <v>3693.0708333333337</v>
      </c>
      <c r="N2678" s="2">
        <f t="shared" si="414"/>
        <v>3643.2751388888887</v>
      </c>
      <c r="O2678" s="4" t="str">
        <f t="shared" si="415"/>
        <v>卖</v>
      </c>
      <c r="P2678" s="4" t="str">
        <f t="shared" si="411"/>
        <v/>
      </c>
      <c r="Q2678" s="3">
        <f>IF(O2677="买",E2678/E2677-1,0)-IF(P2678=1,计算结果!B$17,0)</f>
        <v>0</v>
      </c>
      <c r="R2678" s="2">
        <f t="shared" si="412"/>
        <v>10.128971327817945</v>
      </c>
      <c r="S2678" s="3">
        <f>1-R2678/MAX(R$2:R2678)</f>
        <v>0.13570423329950509</v>
      </c>
    </row>
    <row r="2679" spans="1:19" x14ac:dyDescent="0.15">
      <c r="A2679" s="1">
        <v>42381</v>
      </c>
      <c r="B2679">
        <v>3214.82</v>
      </c>
      <c r="C2679">
        <v>3242.25</v>
      </c>
      <c r="D2679">
        <v>3174.55</v>
      </c>
      <c r="E2679" s="2">
        <v>3215.71</v>
      </c>
      <c r="F2679" s="16">
        <v>142048903168</v>
      </c>
      <c r="G2679" s="3">
        <f t="shared" si="410"/>
        <v>7.2859402653135952E-3</v>
      </c>
      <c r="H2679" s="3">
        <f>1-E2679/MAX(E$2:E2679)</f>
        <v>0.45284999659701897</v>
      </c>
      <c r="I2679" s="2">
        <f t="shared" si="413"/>
        <v>3256.5733333333337</v>
      </c>
      <c r="J2679" s="2">
        <f t="shared" si="416"/>
        <v>3347.1149999999998</v>
      </c>
      <c r="K2679" s="2">
        <f t="shared" si="417"/>
        <v>3531.3033333333333</v>
      </c>
      <c r="L2679" s="2">
        <f t="shared" si="418"/>
        <v>3637.3391666666666</v>
      </c>
      <c r="M2679" s="2">
        <f t="shared" si="419"/>
        <v>3684.4702083333341</v>
      </c>
      <c r="N2679" s="2">
        <f t="shared" si="414"/>
        <v>3617.7042361111112</v>
      </c>
      <c r="O2679" s="4" t="str">
        <f t="shared" si="415"/>
        <v>卖</v>
      </c>
      <c r="P2679" s="4" t="str">
        <f t="shared" si="411"/>
        <v/>
      </c>
      <c r="Q2679" s="3">
        <f>IF(O2678="买",E2679/E2678-1,0)-IF(P2679=1,计算结果!B$17,0)</f>
        <v>0</v>
      </c>
      <c r="R2679" s="2">
        <f t="shared" si="412"/>
        <v>10.128971327817945</v>
      </c>
      <c r="S2679" s="3">
        <f>1-R2679/MAX(R$2:R2679)</f>
        <v>0.13570423329950509</v>
      </c>
    </row>
    <row r="2680" spans="1:19" x14ac:dyDescent="0.15">
      <c r="A2680" s="1">
        <v>42382</v>
      </c>
      <c r="B2680">
        <v>3240.48</v>
      </c>
      <c r="C2680">
        <v>3257.3</v>
      </c>
      <c r="D2680">
        <v>3155.88</v>
      </c>
      <c r="E2680" s="2">
        <v>3155.88</v>
      </c>
      <c r="F2680" s="16">
        <v>130886082560</v>
      </c>
      <c r="G2680" s="3">
        <f t="shared" si="410"/>
        <v>-1.8605533459173818E-2</v>
      </c>
      <c r="H2680" s="3">
        <f>1-E2680/MAX(E$2:E2680)</f>
        <v>0.46303001429252022</v>
      </c>
      <c r="I2680" s="2">
        <f t="shared" si="413"/>
        <v>3188.0133333333338</v>
      </c>
      <c r="J2680" s="2">
        <f t="shared" si="416"/>
        <v>3293.2983333333336</v>
      </c>
      <c r="K2680" s="2">
        <f t="shared" si="417"/>
        <v>3474.4433333333332</v>
      </c>
      <c r="L2680" s="2">
        <f t="shared" si="418"/>
        <v>3617.3366666666666</v>
      </c>
      <c r="M2680" s="2">
        <f t="shared" si="419"/>
        <v>3673.01</v>
      </c>
      <c r="N2680" s="2">
        <f t="shared" si="414"/>
        <v>3588.2633333333338</v>
      </c>
      <c r="O2680" s="4" t="str">
        <f t="shared" si="415"/>
        <v>卖</v>
      </c>
      <c r="P2680" s="4" t="str">
        <f t="shared" si="411"/>
        <v/>
      </c>
      <c r="Q2680" s="3">
        <f>IF(O2679="买",E2680/E2679-1,0)-IF(P2680=1,计算结果!B$17,0)</f>
        <v>0</v>
      </c>
      <c r="R2680" s="2">
        <f t="shared" si="412"/>
        <v>10.128971327817945</v>
      </c>
      <c r="S2680" s="3">
        <f>1-R2680/MAX(R$2:R2680)</f>
        <v>0.13570423329950509</v>
      </c>
    </row>
    <row r="2681" spans="1:19" x14ac:dyDescent="0.15">
      <c r="A2681" s="1">
        <v>42383</v>
      </c>
      <c r="B2681">
        <v>3076.64</v>
      </c>
      <c r="C2681">
        <v>3226.66</v>
      </c>
      <c r="D2681">
        <v>3072.04</v>
      </c>
      <c r="E2681" s="2">
        <v>3221.57</v>
      </c>
      <c r="F2681" s="16">
        <v>144771579904</v>
      </c>
      <c r="G2681" s="3">
        <f t="shared" si="410"/>
        <v>2.0815113375667105E-2</v>
      </c>
      <c r="H2681" s="3">
        <f>1-E2681/MAX(E$2:E2681)</f>
        <v>0.4518529231606887</v>
      </c>
      <c r="I2681" s="2">
        <f t="shared" si="413"/>
        <v>3197.72</v>
      </c>
      <c r="J2681" s="2">
        <f t="shared" si="416"/>
        <v>3240.2583333333332</v>
      </c>
      <c r="K2681" s="2">
        <f t="shared" si="417"/>
        <v>3432.271666666667</v>
      </c>
      <c r="L2681" s="2">
        <f t="shared" si="418"/>
        <v>3600.6070833333342</v>
      </c>
      <c r="M2681" s="2">
        <f t="shared" si="419"/>
        <v>3661.0975000000003</v>
      </c>
      <c r="N2681" s="2">
        <f t="shared" si="414"/>
        <v>3564.6587500000005</v>
      </c>
      <c r="O2681" s="4" t="str">
        <f t="shared" si="415"/>
        <v>卖</v>
      </c>
      <c r="P2681" s="4" t="str">
        <f t="shared" si="411"/>
        <v/>
      </c>
      <c r="Q2681" s="3">
        <f>IF(O2680="买",E2681/E2680-1,0)-IF(P2681=1,计算结果!B$17,0)</f>
        <v>0</v>
      </c>
      <c r="R2681" s="2">
        <f t="shared" si="412"/>
        <v>10.128971327817945</v>
      </c>
      <c r="S2681" s="3">
        <f>1-R2681/MAX(R$2:R2681)</f>
        <v>0.13570423329950509</v>
      </c>
    </row>
    <row r="2682" spans="1:19" x14ac:dyDescent="0.15">
      <c r="A2682" s="1">
        <v>42384</v>
      </c>
      <c r="B2682">
        <v>3200.89</v>
      </c>
      <c r="C2682">
        <v>3216.8</v>
      </c>
      <c r="D2682">
        <v>3101.05</v>
      </c>
      <c r="E2682" s="2">
        <v>3118.73</v>
      </c>
      <c r="F2682" s="16">
        <v>131882737664</v>
      </c>
      <c r="G2682" s="3">
        <f t="shared" si="410"/>
        <v>-3.1922323587567636E-2</v>
      </c>
      <c r="H2682" s="3">
        <f>1-E2682/MAX(E$2:E2682)</f>
        <v>0.46935105152113255</v>
      </c>
      <c r="I2682" s="2">
        <f t="shared" si="413"/>
        <v>3165.3933333333334</v>
      </c>
      <c r="J2682" s="2">
        <f t="shared" si="416"/>
        <v>3210.9833333333336</v>
      </c>
      <c r="K2682" s="2">
        <f t="shared" si="417"/>
        <v>3378.6766666666667</v>
      </c>
      <c r="L2682" s="2">
        <f t="shared" si="418"/>
        <v>3580.2183333333337</v>
      </c>
      <c r="M2682" s="2">
        <f t="shared" si="419"/>
        <v>3646.0637500000007</v>
      </c>
      <c r="N2682" s="2">
        <f t="shared" si="414"/>
        <v>3534.9862500000004</v>
      </c>
      <c r="O2682" s="4" t="str">
        <f t="shared" si="415"/>
        <v>卖</v>
      </c>
      <c r="P2682" s="4" t="str">
        <f t="shared" si="411"/>
        <v/>
      </c>
      <c r="Q2682" s="3">
        <f>IF(O2681="买",E2682/E2681-1,0)-IF(P2682=1,计算结果!B$17,0)</f>
        <v>0</v>
      </c>
      <c r="R2682" s="2">
        <f t="shared" si="412"/>
        <v>10.128971327817945</v>
      </c>
      <c r="S2682" s="3">
        <f>1-R2682/MAX(R$2:R2682)</f>
        <v>0.13570423329950509</v>
      </c>
    </row>
    <row r="2683" spans="1:19" x14ac:dyDescent="0.15">
      <c r="A2683" s="1">
        <v>42387</v>
      </c>
      <c r="B2683">
        <v>3068.23</v>
      </c>
      <c r="C2683">
        <v>3165.62</v>
      </c>
      <c r="D2683">
        <v>3066.73</v>
      </c>
      <c r="E2683" s="2">
        <v>3130.73</v>
      </c>
      <c r="F2683" s="16">
        <v>109458284544</v>
      </c>
      <c r="G2683" s="3">
        <f t="shared" si="410"/>
        <v>3.8477200655395727E-3</v>
      </c>
      <c r="H2683" s="3">
        <f>1-E2683/MAX(E$2:E2683)</f>
        <v>0.46730926291431296</v>
      </c>
      <c r="I2683" s="2">
        <f t="shared" si="413"/>
        <v>3157.01</v>
      </c>
      <c r="J2683" s="2">
        <f t="shared" si="416"/>
        <v>3172.5116666666668</v>
      </c>
      <c r="K2683" s="2">
        <f t="shared" si="417"/>
        <v>3325.8058333333342</v>
      </c>
      <c r="L2683" s="2">
        <f t="shared" si="418"/>
        <v>3556.0270833333338</v>
      </c>
      <c r="M2683" s="2">
        <f t="shared" si="419"/>
        <v>3631.4281250000008</v>
      </c>
      <c r="N2683" s="2">
        <f t="shared" si="414"/>
        <v>3504.420347222223</v>
      </c>
      <c r="O2683" s="4" t="str">
        <f t="shared" si="415"/>
        <v>卖</v>
      </c>
      <c r="P2683" s="4" t="str">
        <f t="shared" si="411"/>
        <v/>
      </c>
      <c r="Q2683" s="3">
        <f>IF(O2682="买",E2683/E2682-1,0)-IF(P2683=1,计算结果!B$17,0)</f>
        <v>0</v>
      </c>
      <c r="R2683" s="2">
        <f t="shared" si="412"/>
        <v>10.128971327817945</v>
      </c>
      <c r="S2683" s="3">
        <f>1-R2683/MAX(R$2:R2683)</f>
        <v>0.13570423329950509</v>
      </c>
    </row>
    <row r="2684" spans="1:19" x14ac:dyDescent="0.15">
      <c r="A2684" s="1">
        <v>42388</v>
      </c>
      <c r="B2684">
        <v>3132.7</v>
      </c>
      <c r="C2684">
        <v>3227.91</v>
      </c>
      <c r="D2684">
        <v>3119.22</v>
      </c>
      <c r="E2684" s="2">
        <v>3223.13</v>
      </c>
      <c r="F2684" s="16">
        <v>142907686912</v>
      </c>
      <c r="G2684" s="3">
        <f t="shared" si="410"/>
        <v>2.9513883343501357E-2</v>
      </c>
      <c r="H2684" s="3">
        <f>1-E2684/MAX(E$2:E2684)</f>
        <v>0.45158749064180215</v>
      </c>
      <c r="I2684" s="2">
        <f t="shared" si="413"/>
        <v>3157.53</v>
      </c>
      <c r="J2684" s="2">
        <f t="shared" si="416"/>
        <v>3177.625</v>
      </c>
      <c r="K2684" s="2">
        <f t="shared" si="417"/>
        <v>3283.4833333333336</v>
      </c>
      <c r="L2684" s="2">
        <f t="shared" si="418"/>
        <v>3536.3912500000006</v>
      </c>
      <c r="M2684" s="2">
        <f t="shared" si="419"/>
        <v>3618.7089583333341</v>
      </c>
      <c r="N2684" s="2">
        <f t="shared" si="414"/>
        <v>3479.527847222223</v>
      </c>
      <c r="O2684" s="4" t="str">
        <f t="shared" si="415"/>
        <v>卖</v>
      </c>
      <c r="P2684" s="4" t="str">
        <f t="shared" si="411"/>
        <v/>
      </c>
      <c r="Q2684" s="3">
        <f>IF(O2683="买",E2684/E2683-1,0)-IF(P2684=1,计算结果!B$17,0)</f>
        <v>0</v>
      </c>
      <c r="R2684" s="2">
        <f t="shared" si="412"/>
        <v>10.128971327817945</v>
      </c>
      <c r="S2684" s="3">
        <f>1-R2684/MAX(R$2:R2684)</f>
        <v>0.13570423329950509</v>
      </c>
    </row>
    <row r="2685" spans="1:19" x14ac:dyDescent="0.15">
      <c r="A2685" s="1">
        <v>42389</v>
      </c>
      <c r="B2685">
        <v>3204.22</v>
      </c>
      <c r="C2685">
        <v>3225.95</v>
      </c>
      <c r="D2685">
        <v>3154.43</v>
      </c>
      <c r="E2685" s="2">
        <v>3174.38</v>
      </c>
      <c r="F2685" s="16">
        <v>143313338368</v>
      </c>
      <c r="G2685" s="3">
        <f t="shared" si="410"/>
        <v>-1.5125049253365552E-2</v>
      </c>
      <c r="H2685" s="3">
        <f>1-E2685/MAX(E$2:E2685)</f>
        <v>0.45988225685700668</v>
      </c>
      <c r="I2685" s="2">
        <f t="shared" si="413"/>
        <v>3176.0800000000004</v>
      </c>
      <c r="J2685" s="2">
        <f t="shared" si="416"/>
        <v>3170.7366666666671</v>
      </c>
      <c r="K2685" s="2">
        <f t="shared" si="417"/>
        <v>3258.9258333333328</v>
      </c>
      <c r="L2685" s="2">
        <f t="shared" si="418"/>
        <v>3515.0970833333336</v>
      </c>
      <c r="M2685" s="2">
        <f t="shared" si="419"/>
        <v>3605.7727083333343</v>
      </c>
      <c r="N2685" s="2">
        <f t="shared" si="414"/>
        <v>3459.9318750000002</v>
      </c>
      <c r="O2685" s="4" t="str">
        <f t="shared" si="415"/>
        <v>卖</v>
      </c>
      <c r="P2685" s="4" t="str">
        <f t="shared" si="411"/>
        <v/>
      </c>
      <c r="Q2685" s="3">
        <f>IF(O2684="买",E2685/E2684-1,0)-IF(P2685=1,计算结果!B$17,0)</f>
        <v>0</v>
      </c>
      <c r="R2685" s="2">
        <f t="shared" si="412"/>
        <v>10.128971327817945</v>
      </c>
      <c r="S2685" s="3">
        <f>1-R2685/MAX(R$2:R2685)</f>
        <v>0.13570423329950509</v>
      </c>
    </row>
    <row r="2686" spans="1:19" x14ac:dyDescent="0.15">
      <c r="A2686" s="1">
        <v>42390</v>
      </c>
      <c r="B2686">
        <v>3136.38</v>
      </c>
      <c r="C2686">
        <v>3202.54</v>
      </c>
      <c r="D2686">
        <v>3081.35</v>
      </c>
      <c r="E2686" s="2">
        <v>3081.35</v>
      </c>
      <c r="F2686" s="16">
        <v>121856196608</v>
      </c>
      <c r="G2686" s="3">
        <f t="shared" si="410"/>
        <v>-2.9306510247670503E-2</v>
      </c>
      <c r="H2686" s="3">
        <f>1-E2686/MAX(E$2:E2686)</f>
        <v>0.47571122303137547</v>
      </c>
      <c r="I2686" s="2">
        <f t="shared" si="413"/>
        <v>3159.6200000000003</v>
      </c>
      <c r="J2686" s="2">
        <f t="shared" si="416"/>
        <v>3158.3150000000001</v>
      </c>
      <c r="K2686" s="2">
        <f t="shared" si="417"/>
        <v>3225.8066666666668</v>
      </c>
      <c r="L2686" s="2">
        <f t="shared" si="418"/>
        <v>3486.9912499999996</v>
      </c>
      <c r="M2686" s="2">
        <f t="shared" si="419"/>
        <v>3591.920833333334</v>
      </c>
      <c r="N2686" s="2">
        <f t="shared" si="414"/>
        <v>3434.90625</v>
      </c>
      <c r="O2686" s="4" t="str">
        <f t="shared" si="415"/>
        <v>卖</v>
      </c>
      <c r="P2686" s="4" t="str">
        <f t="shared" si="411"/>
        <v/>
      </c>
      <c r="Q2686" s="3">
        <f>IF(O2685="买",E2686/E2685-1,0)-IF(P2686=1,计算结果!B$17,0)</f>
        <v>0</v>
      </c>
      <c r="R2686" s="2">
        <f t="shared" si="412"/>
        <v>10.128971327817945</v>
      </c>
      <c r="S2686" s="3">
        <f>1-R2686/MAX(R$2:R2686)</f>
        <v>0.13570423329950509</v>
      </c>
    </row>
    <row r="2687" spans="1:19" x14ac:dyDescent="0.15">
      <c r="A2687" s="1">
        <v>42391</v>
      </c>
      <c r="B2687">
        <v>3114.9</v>
      </c>
      <c r="C2687">
        <v>3132.17</v>
      </c>
      <c r="D2687">
        <v>3053.96</v>
      </c>
      <c r="E2687" s="2">
        <v>3113.46</v>
      </c>
      <c r="F2687" s="16">
        <v>96885669888</v>
      </c>
      <c r="G2687" s="3">
        <f t="shared" si="410"/>
        <v>1.0420757135671144E-2</v>
      </c>
      <c r="H2687" s="3">
        <f>1-E2687/MAX(E$2:E2687)</f>
        <v>0.47024773701762745</v>
      </c>
      <c r="I2687" s="2">
        <f t="shared" si="413"/>
        <v>3123.063333333333</v>
      </c>
      <c r="J2687" s="2">
        <f t="shared" si="416"/>
        <v>3140.2966666666671</v>
      </c>
      <c r="K2687" s="2">
        <f t="shared" si="417"/>
        <v>3190.2775000000001</v>
      </c>
      <c r="L2687" s="2">
        <f t="shared" si="418"/>
        <v>3459.7224999999999</v>
      </c>
      <c r="M2687" s="2">
        <f t="shared" si="419"/>
        <v>3578.3652083333345</v>
      </c>
      <c r="N2687" s="2">
        <f t="shared" si="414"/>
        <v>3409.4550694444447</v>
      </c>
      <c r="O2687" s="4" t="str">
        <f t="shared" si="415"/>
        <v>卖</v>
      </c>
      <c r="P2687" s="4" t="str">
        <f t="shared" si="411"/>
        <v/>
      </c>
      <c r="Q2687" s="3">
        <f>IF(O2686="买",E2687/E2686-1,0)-IF(P2687=1,计算结果!B$17,0)</f>
        <v>0</v>
      </c>
      <c r="R2687" s="2">
        <f t="shared" si="412"/>
        <v>10.128971327817945</v>
      </c>
      <c r="S2687" s="3">
        <f>1-R2687/MAX(R$2:R2687)</f>
        <v>0.13570423329950509</v>
      </c>
    </row>
    <row r="2688" spans="1:19" x14ac:dyDescent="0.15">
      <c r="A2688" s="1">
        <v>42394</v>
      </c>
      <c r="B2688">
        <v>3129.03</v>
      </c>
      <c r="C2688">
        <v>3149.33</v>
      </c>
      <c r="D2688">
        <v>3105.1</v>
      </c>
      <c r="E2688" s="2">
        <v>3128.89</v>
      </c>
      <c r="F2688" s="16">
        <v>85777891328</v>
      </c>
      <c r="G2688" s="3">
        <f t="shared" si="410"/>
        <v>4.9559011517732454E-3</v>
      </c>
      <c r="H2688" s="3">
        <f>1-E2688/MAX(E$2:E2688)</f>
        <v>0.46762233716735857</v>
      </c>
      <c r="I2688" s="2">
        <f t="shared" si="413"/>
        <v>3107.8999999999996</v>
      </c>
      <c r="J2688" s="2">
        <f t="shared" si="416"/>
        <v>3141.9900000000002</v>
      </c>
      <c r="K2688" s="2">
        <f t="shared" si="417"/>
        <v>3176.4866666666671</v>
      </c>
      <c r="L2688" s="2">
        <f t="shared" si="418"/>
        <v>3429.01125</v>
      </c>
      <c r="M2688" s="2">
        <f t="shared" si="419"/>
        <v>3565.250625000001</v>
      </c>
      <c r="N2688" s="2">
        <f t="shared" si="414"/>
        <v>3390.2495138888894</v>
      </c>
      <c r="O2688" s="4" t="str">
        <f t="shared" si="415"/>
        <v>卖</v>
      </c>
      <c r="P2688" s="4" t="str">
        <f t="shared" si="411"/>
        <v/>
      </c>
      <c r="Q2688" s="3">
        <f>IF(O2687="买",E2688/E2687-1,0)-IF(P2688=1,计算结果!B$17,0)</f>
        <v>0</v>
      </c>
      <c r="R2688" s="2">
        <f t="shared" si="412"/>
        <v>10.128971327817945</v>
      </c>
      <c r="S2688" s="3">
        <f>1-R2688/MAX(R$2:R2688)</f>
        <v>0.13570423329950509</v>
      </c>
    </row>
    <row r="2689" spans="1:19" x14ac:dyDescent="0.15">
      <c r="A2689" s="1">
        <v>42395</v>
      </c>
      <c r="B2689">
        <v>3099.6</v>
      </c>
      <c r="C2689">
        <v>3106.53</v>
      </c>
      <c r="D2689">
        <v>2934.65</v>
      </c>
      <c r="E2689" s="2">
        <v>2940.51</v>
      </c>
      <c r="F2689" s="16">
        <v>127250653184</v>
      </c>
      <c r="G2689" s="3">
        <f t="shared" si="410"/>
        <v>-6.0206654756159383E-2</v>
      </c>
      <c r="H2689" s="3">
        <f>1-E2689/MAX(E$2:E2689)</f>
        <v>0.49967501531341452</v>
      </c>
      <c r="I2689" s="2">
        <f t="shared" si="413"/>
        <v>3060.9533333333334</v>
      </c>
      <c r="J2689" s="2">
        <f t="shared" si="416"/>
        <v>3110.2866666666669</v>
      </c>
      <c r="K2689" s="2">
        <f t="shared" si="417"/>
        <v>3141.3991666666666</v>
      </c>
      <c r="L2689" s="2">
        <f t="shared" si="418"/>
        <v>3390.0020833333333</v>
      </c>
      <c r="M2689" s="2">
        <f t="shared" si="419"/>
        <v>3549.1033333333348</v>
      </c>
      <c r="N2689" s="2">
        <f t="shared" si="414"/>
        <v>3360.1681944444449</v>
      </c>
      <c r="O2689" s="4" t="str">
        <f t="shared" si="415"/>
        <v>卖</v>
      </c>
      <c r="P2689" s="4" t="str">
        <f t="shared" si="411"/>
        <v/>
      </c>
      <c r="Q2689" s="3">
        <f>IF(O2688="买",E2689/E2688-1,0)-IF(P2689=1,计算结果!B$17,0)</f>
        <v>0</v>
      </c>
      <c r="R2689" s="2">
        <f t="shared" si="412"/>
        <v>10.128971327817945</v>
      </c>
      <c r="S2689" s="3">
        <f>1-R2689/MAX(R$2:R2689)</f>
        <v>0.13570423329950509</v>
      </c>
    </row>
    <row r="2690" spans="1:19" x14ac:dyDescent="0.15">
      <c r="A2690" s="1">
        <v>42396</v>
      </c>
      <c r="B2690">
        <v>2953.18</v>
      </c>
      <c r="C2690">
        <v>2963.54</v>
      </c>
      <c r="D2690">
        <v>2839.29</v>
      </c>
      <c r="E2690" s="2">
        <v>2930.35</v>
      </c>
      <c r="F2690" s="16">
        <v>126997667840</v>
      </c>
      <c r="G2690" s="3">
        <f t="shared" si="410"/>
        <v>-3.4551829444553483E-3</v>
      </c>
      <c r="H2690" s="3">
        <f>1-E2690/MAX(E$2:E2690)</f>
        <v>0.50140372966718849</v>
      </c>
      <c r="I2690" s="2">
        <f t="shared" si="413"/>
        <v>2999.9166666666665</v>
      </c>
      <c r="J2690" s="2">
        <f t="shared" si="416"/>
        <v>3061.49</v>
      </c>
      <c r="K2690" s="2">
        <f t="shared" si="417"/>
        <v>3119.5574999999994</v>
      </c>
      <c r="L2690" s="2">
        <f t="shared" si="418"/>
        <v>3351.000833333333</v>
      </c>
      <c r="M2690" s="2">
        <f t="shared" si="419"/>
        <v>3531.5070833333343</v>
      </c>
      <c r="N2690" s="2">
        <f t="shared" si="414"/>
        <v>3334.0218055555556</v>
      </c>
      <c r="O2690" s="4" t="str">
        <f t="shared" si="415"/>
        <v>卖</v>
      </c>
      <c r="P2690" s="4" t="str">
        <f t="shared" si="411"/>
        <v/>
      </c>
      <c r="Q2690" s="3">
        <f>IF(O2689="买",E2690/E2689-1,0)-IF(P2690=1,计算结果!B$17,0)</f>
        <v>0</v>
      </c>
      <c r="R2690" s="2">
        <f t="shared" si="412"/>
        <v>10.128971327817945</v>
      </c>
      <c r="S2690" s="3">
        <f>1-R2690/MAX(R$2:R2690)</f>
        <v>0.13570423329950509</v>
      </c>
    </row>
    <row r="2691" spans="1:19" x14ac:dyDescent="0.15">
      <c r="A2691" s="1">
        <v>42397</v>
      </c>
      <c r="B2691">
        <v>2909.33</v>
      </c>
      <c r="C2691">
        <v>2941.89</v>
      </c>
      <c r="D2691">
        <v>2841.84</v>
      </c>
      <c r="E2691" s="2">
        <v>2853.76</v>
      </c>
      <c r="F2691" s="16">
        <v>95663874048</v>
      </c>
      <c r="G2691" s="3">
        <f t="shared" ref="G2691:G2754" si="420">E2691/E2690-1</f>
        <v>-2.6136809596123189E-2</v>
      </c>
      <c r="H2691" s="3">
        <f>1-E2691/MAX(E$2:E2691)</f>
        <v>0.51443544545021436</v>
      </c>
      <c r="I2691" s="2">
        <f t="shared" si="413"/>
        <v>2908.2066666666669</v>
      </c>
      <c r="J2691" s="2">
        <f t="shared" si="416"/>
        <v>3008.0533333333333</v>
      </c>
      <c r="K2691" s="2">
        <f t="shared" si="417"/>
        <v>3089.395</v>
      </c>
      <c r="L2691" s="2">
        <f t="shared" si="418"/>
        <v>3310.3491666666664</v>
      </c>
      <c r="M2691" s="2">
        <f t="shared" si="419"/>
        <v>3512.3275000000017</v>
      </c>
      <c r="N2691" s="2">
        <f t="shared" si="414"/>
        <v>3304.0238888888894</v>
      </c>
      <c r="O2691" s="4" t="str">
        <f t="shared" si="415"/>
        <v>卖</v>
      </c>
      <c r="P2691" s="4" t="str">
        <f t="shared" si="411"/>
        <v/>
      </c>
      <c r="Q2691" s="3">
        <f>IF(O2690="买",E2691/E2690-1,0)-IF(P2691=1,计算结果!B$17,0)</f>
        <v>0</v>
      </c>
      <c r="R2691" s="2">
        <f t="shared" si="412"/>
        <v>10.128971327817945</v>
      </c>
      <c r="S2691" s="3">
        <f>1-R2691/MAX(R$2:R2691)</f>
        <v>0.13570423329950509</v>
      </c>
    </row>
    <row r="2692" spans="1:19" x14ac:dyDescent="0.15">
      <c r="A2692" s="1">
        <v>42398</v>
      </c>
      <c r="B2692">
        <v>2855.6</v>
      </c>
      <c r="C2692">
        <v>2965.31</v>
      </c>
      <c r="D2692">
        <v>2854.37</v>
      </c>
      <c r="E2692" s="2">
        <v>2946.09</v>
      </c>
      <c r="F2692" s="16">
        <v>109462355968</v>
      </c>
      <c r="G2692" s="3">
        <f t="shared" si="420"/>
        <v>3.2353806907378324E-2</v>
      </c>
      <c r="H2692" s="3">
        <f>1-E2692/MAX(E$2:E2692)</f>
        <v>0.49872558361124342</v>
      </c>
      <c r="I2692" s="2">
        <f t="shared" si="413"/>
        <v>2910.0666666666671</v>
      </c>
      <c r="J2692" s="2">
        <f t="shared" si="416"/>
        <v>2985.51</v>
      </c>
      <c r="K2692" s="2">
        <f t="shared" si="417"/>
        <v>3071.9124999999999</v>
      </c>
      <c r="L2692" s="2">
        <f t="shared" si="418"/>
        <v>3273.1779166666661</v>
      </c>
      <c r="M2692" s="2">
        <f t="shared" si="419"/>
        <v>3495.5097916666687</v>
      </c>
      <c r="N2692" s="2">
        <f t="shared" si="414"/>
        <v>3280.200069444445</v>
      </c>
      <c r="O2692" s="4" t="str">
        <f t="shared" si="415"/>
        <v>卖</v>
      </c>
      <c r="P2692" s="4" t="str">
        <f t="shared" ref="P2692:P2755" si="421">IF(O2691&lt;&gt;O2692,1,"")</f>
        <v/>
      </c>
      <c r="Q2692" s="3">
        <f>IF(O2691="买",E2692/E2691-1,0)-IF(P2692=1,计算结果!B$17,0)</f>
        <v>0</v>
      </c>
      <c r="R2692" s="2">
        <f t="shared" ref="R2692:R2755" si="422">IFERROR(R2691*(1+Q2692),R2691)</f>
        <v>10.128971327817945</v>
      </c>
      <c r="S2692" s="3">
        <f>1-R2692/MAX(R$2:R2692)</f>
        <v>0.13570423329950509</v>
      </c>
    </row>
    <row r="2693" spans="1:19" x14ac:dyDescent="0.15">
      <c r="A2693" s="1">
        <v>42401</v>
      </c>
      <c r="B2693">
        <v>2939.04</v>
      </c>
      <c r="C2693">
        <v>2944.52</v>
      </c>
      <c r="D2693">
        <v>2869.56</v>
      </c>
      <c r="E2693" s="2">
        <v>2901.05</v>
      </c>
      <c r="F2693" s="16">
        <v>82931449856</v>
      </c>
      <c r="G2693" s="3">
        <f t="shared" si="420"/>
        <v>-1.5288059767352702E-2</v>
      </c>
      <c r="H2693" s="3">
        <f>1-E2693/MAX(E$2:E2693)</f>
        <v>0.50638909684883959</v>
      </c>
      <c r="I2693" s="2">
        <f t="shared" ref="I2693:I2756" si="423">AVERAGE(E2691:E2693)</f>
        <v>2900.3000000000006</v>
      </c>
      <c r="J2693" s="2">
        <f t="shared" si="416"/>
        <v>2950.1083333333336</v>
      </c>
      <c r="K2693" s="2">
        <f t="shared" si="417"/>
        <v>3045.2025000000008</v>
      </c>
      <c r="L2693" s="2">
        <f t="shared" si="418"/>
        <v>3238.7370833333334</v>
      </c>
      <c r="M2693" s="2">
        <f t="shared" si="419"/>
        <v>3477.7422916666678</v>
      </c>
      <c r="N2693" s="2">
        <f t="shared" ref="N2693:N2756" si="424">IFERROR(AVERAGE(K2693:M2693),"")</f>
        <v>3253.893958333334</v>
      </c>
      <c r="O2693" s="4" t="str">
        <f t="shared" ref="O2693:O2756" si="425">IF(E2693&gt;N2693,"买","卖")</f>
        <v>卖</v>
      </c>
      <c r="P2693" s="4" t="str">
        <f t="shared" si="421"/>
        <v/>
      </c>
      <c r="Q2693" s="3">
        <f>IF(O2692="买",E2693/E2692-1,0)-IF(P2693=1,计算结果!B$17,0)</f>
        <v>0</v>
      </c>
      <c r="R2693" s="2">
        <f t="shared" si="422"/>
        <v>10.128971327817945</v>
      </c>
      <c r="S2693" s="3">
        <f>1-R2693/MAX(R$2:R2693)</f>
        <v>0.13570423329950509</v>
      </c>
    </row>
    <row r="2694" spans="1:19" x14ac:dyDescent="0.15">
      <c r="A2694" s="1">
        <v>42402</v>
      </c>
      <c r="B2694">
        <v>2901.53</v>
      </c>
      <c r="C2694">
        <v>2972.43</v>
      </c>
      <c r="D2694">
        <v>2901.51</v>
      </c>
      <c r="E2694" s="2">
        <v>2961.33</v>
      </c>
      <c r="F2694" s="16">
        <v>88740233216</v>
      </c>
      <c r="G2694" s="3">
        <f t="shared" si="420"/>
        <v>2.0778683580082946E-2</v>
      </c>
      <c r="H2694" s="3">
        <f>1-E2694/MAX(E$2:E2694)</f>
        <v>0.49613251208058262</v>
      </c>
      <c r="I2694" s="2">
        <f t="shared" si="423"/>
        <v>2936.1566666666672</v>
      </c>
      <c r="J2694" s="2">
        <f t="shared" si="416"/>
        <v>2922.1816666666673</v>
      </c>
      <c r="K2694" s="2">
        <f t="shared" si="417"/>
        <v>3032.085833333334</v>
      </c>
      <c r="L2694" s="2">
        <f t="shared" si="418"/>
        <v>3205.3812499999999</v>
      </c>
      <c r="M2694" s="2">
        <f t="shared" si="419"/>
        <v>3460.6531250000007</v>
      </c>
      <c r="N2694" s="2">
        <f t="shared" si="424"/>
        <v>3232.7067361111112</v>
      </c>
      <c r="O2694" s="4" t="str">
        <f t="shared" si="425"/>
        <v>卖</v>
      </c>
      <c r="P2694" s="4" t="str">
        <f t="shared" si="421"/>
        <v/>
      </c>
      <c r="Q2694" s="3">
        <f>IF(O2693="买",E2694/E2693-1,0)-IF(P2694=1,计算结果!B$17,0)</f>
        <v>0</v>
      </c>
      <c r="R2694" s="2">
        <f t="shared" si="422"/>
        <v>10.128971327817945</v>
      </c>
      <c r="S2694" s="3">
        <f>1-R2694/MAX(R$2:R2694)</f>
        <v>0.13570423329950509</v>
      </c>
    </row>
    <row r="2695" spans="1:19" x14ac:dyDescent="0.15">
      <c r="A2695" s="1">
        <v>42403</v>
      </c>
      <c r="B2695">
        <v>2931.29</v>
      </c>
      <c r="C2695">
        <v>2954.71</v>
      </c>
      <c r="D2695">
        <v>2909.9</v>
      </c>
      <c r="E2695" s="2">
        <v>2948.64</v>
      </c>
      <c r="F2695" s="16">
        <v>74817093632</v>
      </c>
      <c r="G2695" s="3">
        <f t="shared" si="420"/>
        <v>-4.2852367010769443E-3</v>
      </c>
      <c r="H2695" s="3">
        <f>1-E2695/MAX(E$2:E2695)</f>
        <v>0.49829170353229435</v>
      </c>
      <c r="I2695" s="2">
        <f t="shared" si="423"/>
        <v>2937.0066666666667</v>
      </c>
      <c r="J2695" s="2">
        <f t="shared" si="416"/>
        <v>2923.5366666666669</v>
      </c>
      <c r="K2695" s="2">
        <f t="shared" si="417"/>
        <v>3016.9116666666669</v>
      </c>
      <c r="L2695" s="2">
        <f t="shared" si="418"/>
        <v>3171.3587500000008</v>
      </c>
      <c r="M2695" s="2">
        <f t="shared" si="419"/>
        <v>3443.7616666666672</v>
      </c>
      <c r="N2695" s="2">
        <f t="shared" si="424"/>
        <v>3210.6773611111116</v>
      </c>
      <c r="O2695" s="4" t="str">
        <f t="shared" si="425"/>
        <v>卖</v>
      </c>
      <c r="P2695" s="4" t="str">
        <f t="shared" si="421"/>
        <v/>
      </c>
      <c r="Q2695" s="3">
        <f>IF(O2694="买",E2695/E2694-1,0)-IF(P2695=1,计算结果!B$17,0)</f>
        <v>0</v>
      </c>
      <c r="R2695" s="2">
        <f t="shared" si="422"/>
        <v>10.128971327817945</v>
      </c>
      <c r="S2695" s="3">
        <f>1-R2695/MAX(R$2:R2695)</f>
        <v>0.13570423329950509</v>
      </c>
    </row>
    <row r="2696" spans="1:19" x14ac:dyDescent="0.15">
      <c r="A2696" s="1">
        <v>42404</v>
      </c>
      <c r="B2696">
        <v>2960.33</v>
      </c>
      <c r="C2696">
        <v>2999.21</v>
      </c>
      <c r="D2696">
        <v>2960.21</v>
      </c>
      <c r="E2696" s="2">
        <v>2984.76</v>
      </c>
      <c r="F2696" s="16">
        <v>91550343168</v>
      </c>
      <c r="G2696" s="3">
        <f t="shared" si="420"/>
        <v>1.2249715122904181E-2</v>
      </c>
      <c r="H2696" s="3">
        <f>1-E2696/MAX(E$2:E2696)</f>
        <v>0.49214591982576728</v>
      </c>
      <c r="I2696" s="2">
        <f t="shared" si="423"/>
        <v>2964.91</v>
      </c>
      <c r="J2696" s="2">
        <f t="shared" ref="J2696:J2759" si="426">AVERAGE(E2691:E2696)</f>
        <v>2932.605</v>
      </c>
      <c r="K2696" s="2">
        <f t="shared" si="417"/>
        <v>2997.0475000000001</v>
      </c>
      <c r="L2696" s="2">
        <f t="shared" si="418"/>
        <v>3140.2654166666666</v>
      </c>
      <c r="M2696" s="2">
        <f t="shared" si="419"/>
        <v>3431.8402083333344</v>
      </c>
      <c r="N2696" s="2">
        <f t="shared" si="424"/>
        <v>3189.7177083333336</v>
      </c>
      <c r="O2696" s="4" t="str">
        <f t="shared" si="425"/>
        <v>卖</v>
      </c>
      <c r="P2696" s="4" t="str">
        <f t="shared" si="421"/>
        <v/>
      </c>
      <c r="Q2696" s="3">
        <f>IF(O2695="买",E2696/E2695-1,0)-IF(P2696=1,计算结果!B$17,0)</f>
        <v>0</v>
      </c>
      <c r="R2696" s="2">
        <f t="shared" si="422"/>
        <v>10.128971327817945</v>
      </c>
      <c r="S2696" s="3">
        <f>1-R2696/MAX(R$2:R2696)</f>
        <v>0.13570423329950509</v>
      </c>
    </row>
    <row r="2697" spans="1:19" x14ac:dyDescent="0.15">
      <c r="A2697" s="1">
        <v>42405</v>
      </c>
      <c r="B2697">
        <v>2982.06</v>
      </c>
      <c r="C2697">
        <v>2988.36</v>
      </c>
      <c r="D2697">
        <v>2962.85</v>
      </c>
      <c r="E2697" s="2">
        <v>2963.79</v>
      </c>
      <c r="F2697" s="16">
        <v>77443219456</v>
      </c>
      <c r="G2697" s="3">
        <f t="shared" si="420"/>
        <v>-7.0256905077795695E-3</v>
      </c>
      <c r="H2697" s="3">
        <f>1-E2697/MAX(E$2:E2697)</f>
        <v>0.49571394541618452</v>
      </c>
      <c r="I2697" s="2">
        <f t="shared" si="423"/>
        <v>2965.7299999999996</v>
      </c>
      <c r="J2697" s="2">
        <f t="shared" si="426"/>
        <v>2950.9433333333332</v>
      </c>
      <c r="K2697" s="2">
        <f t="shared" si="417"/>
        <v>2979.4983333333334</v>
      </c>
      <c r="L2697" s="2">
        <f t="shared" si="418"/>
        <v>3119.2120833333324</v>
      </c>
      <c r="M2697" s="2">
        <f t="shared" si="419"/>
        <v>3419.2856250000009</v>
      </c>
      <c r="N2697" s="2">
        <f t="shared" si="424"/>
        <v>3172.6653472222224</v>
      </c>
      <c r="O2697" s="4" t="str">
        <f t="shared" si="425"/>
        <v>卖</v>
      </c>
      <c r="P2697" s="4" t="str">
        <f t="shared" si="421"/>
        <v/>
      </c>
      <c r="Q2697" s="3">
        <f>IF(O2696="买",E2697/E2696-1,0)-IF(P2697=1,计算结果!B$17,0)</f>
        <v>0</v>
      </c>
      <c r="R2697" s="2">
        <f t="shared" si="422"/>
        <v>10.128971327817945</v>
      </c>
      <c r="S2697" s="3">
        <f>1-R2697/MAX(R$2:R2697)</f>
        <v>0.13570423329950509</v>
      </c>
    </row>
    <row r="2698" spans="1:19" x14ac:dyDescent="0.15">
      <c r="A2698" s="1">
        <v>42415</v>
      </c>
      <c r="B2698">
        <v>2888.43</v>
      </c>
      <c r="C2698">
        <v>2961.49</v>
      </c>
      <c r="D2698">
        <v>2886.02</v>
      </c>
      <c r="E2698" s="2">
        <v>2946.71</v>
      </c>
      <c r="F2698" s="16">
        <v>71285047296</v>
      </c>
      <c r="G2698" s="3">
        <f t="shared" si="420"/>
        <v>-5.7628914329287406E-3</v>
      </c>
      <c r="H2698" s="3">
        <f>1-E2698/MAX(E$2:E2698)</f>
        <v>0.49862009119989104</v>
      </c>
      <c r="I2698" s="2">
        <f t="shared" si="423"/>
        <v>2965.0866666666666</v>
      </c>
      <c r="J2698" s="2">
        <f t="shared" si="426"/>
        <v>2951.0466666666666</v>
      </c>
      <c r="K2698" s="2">
        <f t="shared" si="417"/>
        <v>2968.2783333333336</v>
      </c>
      <c r="L2698" s="2">
        <f t="shared" si="418"/>
        <v>3097.0425</v>
      </c>
      <c r="M2698" s="2">
        <f t="shared" si="419"/>
        <v>3405.8483333333347</v>
      </c>
      <c r="N2698" s="2">
        <f t="shared" si="424"/>
        <v>3157.0563888888896</v>
      </c>
      <c r="O2698" s="4" t="str">
        <f t="shared" si="425"/>
        <v>卖</v>
      </c>
      <c r="P2698" s="4" t="str">
        <f t="shared" si="421"/>
        <v/>
      </c>
      <c r="Q2698" s="3">
        <f>IF(O2697="买",E2698/E2697-1,0)-IF(P2698=1,计算结果!B$17,0)</f>
        <v>0</v>
      </c>
      <c r="R2698" s="2">
        <f t="shared" si="422"/>
        <v>10.128971327817945</v>
      </c>
      <c r="S2698" s="3">
        <f>1-R2698/MAX(R$2:R2698)</f>
        <v>0.13570423329950509</v>
      </c>
    </row>
    <row r="2699" spans="1:19" x14ac:dyDescent="0.15">
      <c r="A2699" s="1">
        <v>42416</v>
      </c>
      <c r="B2699">
        <v>2962.19</v>
      </c>
      <c r="C2699">
        <v>3042.09</v>
      </c>
      <c r="D2699">
        <v>2962.19</v>
      </c>
      <c r="E2699" s="2">
        <v>3037.04</v>
      </c>
      <c r="F2699" s="16">
        <v>112300490752</v>
      </c>
      <c r="G2699" s="3">
        <f t="shared" si="420"/>
        <v>3.0654526573704155E-2</v>
      </c>
      <c r="H2699" s="3">
        <f>1-E2699/MAX(E$2:E2699)</f>
        <v>0.48325052746205677</v>
      </c>
      <c r="I2699" s="2">
        <f t="shared" si="423"/>
        <v>2982.5133333333338</v>
      </c>
      <c r="J2699" s="2">
        <f t="shared" si="426"/>
        <v>2973.7116666666666</v>
      </c>
      <c r="K2699" s="2">
        <f t="shared" si="417"/>
        <v>2961.9100000000003</v>
      </c>
      <c r="L2699" s="2">
        <f t="shared" si="418"/>
        <v>3076.0937500000005</v>
      </c>
      <c r="M2699" s="2">
        <f t="shared" si="419"/>
        <v>3391.5793750000012</v>
      </c>
      <c r="N2699" s="2">
        <f t="shared" si="424"/>
        <v>3143.1943750000005</v>
      </c>
      <c r="O2699" s="4" t="str">
        <f t="shared" si="425"/>
        <v>卖</v>
      </c>
      <c r="P2699" s="4" t="str">
        <f t="shared" si="421"/>
        <v/>
      </c>
      <c r="Q2699" s="3">
        <f>IF(O2698="买",E2699/E2698-1,0)-IF(P2699=1,计算结果!B$17,0)</f>
        <v>0</v>
      </c>
      <c r="R2699" s="2">
        <f t="shared" si="422"/>
        <v>10.128971327817945</v>
      </c>
      <c r="S2699" s="3">
        <f>1-R2699/MAX(R$2:R2699)</f>
        <v>0.13570423329950509</v>
      </c>
    </row>
    <row r="2700" spans="1:19" x14ac:dyDescent="0.15">
      <c r="A2700" s="1">
        <v>42417</v>
      </c>
      <c r="B2700">
        <v>3034.09</v>
      </c>
      <c r="C2700">
        <v>3065.78</v>
      </c>
      <c r="D2700">
        <v>3027.05</v>
      </c>
      <c r="E2700" s="2">
        <v>3063.32</v>
      </c>
      <c r="F2700" s="16">
        <v>122279337984</v>
      </c>
      <c r="G2700" s="3">
        <f t="shared" si="420"/>
        <v>8.6531622895977822E-3</v>
      </c>
      <c r="H2700" s="3">
        <f>1-E2700/MAX(E$2:E2700)</f>
        <v>0.47877901041312187</v>
      </c>
      <c r="I2700" s="2">
        <f t="shared" si="423"/>
        <v>3015.69</v>
      </c>
      <c r="J2700" s="2">
        <f t="shared" si="426"/>
        <v>2990.7099999999996</v>
      </c>
      <c r="K2700" s="2">
        <f t="shared" si="417"/>
        <v>2956.4458333333337</v>
      </c>
      <c r="L2700" s="2">
        <f t="shared" si="418"/>
        <v>3066.4662500000009</v>
      </c>
      <c r="M2700" s="2">
        <f t="shared" si="419"/>
        <v>3377.2881250000009</v>
      </c>
      <c r="N2700" s="2">
        <f t="shared" si="424"/>
        <v>3133.4000694444453</v>
      </c>
      <c r="O2700" s="4" t="str">
        <f t="shared" si="425"/>
        <v>卖</v>
      </c>
      <c r="P2700" s="4" t="str">
        <f t="shared" si="421"/>
        <v/>
      </c>
      <c r="Q2700" s="3">
        <f>IF(O2699="买",E2700/E2699-1,0)-IF(P2700=1,计算结果!B$17,0)</f>
        <v>0</v>
      </c>
      <c r="R2700" s="2">
        <f t="shared" si="422"/>
        <v>10.128971327817945</v>
      </c>
      <c r="S2700" s="3">
        <f>1-R2700/MAX(R$2:R2700)</f>
        <v>0.13570423329950509</v>
      </c>
    </row>
    <row r="2701" spans="1:19" x14ac:dyDescent="0.15">
      <c r="A2701" s="1">
        <v>42418</v>
      </c>
      <c r="B2701">
        <v>3079.53</v>
      </c>
      <c r="C2701">
        <v>3093.51</v>
      </c>
      <c r="D2701">
        <v>3049.84</v>
      </c>
      <c r="E2701" s="2">
        <v>3053.7</v>
      </c>
      <c r="F2701" s="16">
        <v>122618609664</v>
      </c>
      <c r="G2701" s="3">
        <f t="shared" si="420"/>
        <v>-3.1403836360550663E-3</v>
      </c>
      <c r="H2701" s="3">
        <f>1-E2701/MAX(E$2:E2701)</f>
        <v>0.48041584427958894</v>
      </c>
      <c r="I2701" s="2">
        <f t="shared" si="423"/>
        <v>3051.3533333333339</v>
      </c>
      <c r="J2701" s="2">
        <f t="shared" si="426"/>
        <v>3008.22</v>
      </c>
      <c r="K2701" s="2">
        <f t="shared" si="417"/>
        <v>2965.8783333333336</v>
      </c>
      <c r="L2701" s="2">
        <f t="shared" si="418"/>
        <v>3053.6387500000005</v>
      </c>
      <c r="M2701" s="2">
        <f t="shared" si="419"/>
        <v>3364.2904166666681</v>
      </c>
      <c r="N2701" s="2">
        <f t="shared" si="424"/>
        <v>3127.9358333333344</v>
      </c>
      <c r="O2701" s="4" t="str">
        <f t="shared" si="425"/>
        <v>卖</v>
      </c>
      <c r="P2701" s="4" t="str">
        <f t="shared" si="421"/>
        <v/>
      </c>
      <c r="Q2701" s="3">
        <f>IF(O2700="买",E2701/E2700-1,0)-IF(P2701=1,计算结果!B$17,0)</f>
        <v>0</v>
      </c>
      <c r="R2701" s="2">
        <f t="shared" si="422"/>
        <v>10.128971327817945</v>
      </c>
      <c r="S2701" s="3">
        <f>1-R2701/MAX(R$2:R2701)</f>
        <v>0.13570423329950509</v>
      </c>
    </row>
    <row r="2702" spans="1:19" x14ac:dyDescent="0.15">
      <c r="A2702" s="1">
        <v>42419</v>
      </c>
      <c r="B2702">
        <v>3047.94</v>
      </c>
      <c r="C2702">
        <v>3065.97</v>
      </c>
      <c r="D2702">
        <v>3032.63</v>
      </c>
      <c r="E2702" s="2">
        <v>3051.58</v>
      </c>
      <c r="F2702" s="16">
        <v>90849345536</v>
      </c>
      <c r="G2702" s="3">
        <f t="shared" si="420"/>
        <v>-6.9423977469951215E-4</v>
      </c>
      <c r="H2702" s="3">
        <f>1-E2702/MAX(E$2:E2702)</f>
        <v>0.48077656026679372</v>
      </c>
      <c r="I2702" s="2">
        <f t="shared" si="423"/>
        <v>3056.2000000000003</v>
      </c>
      <c r="J2702" s="2">
        <f t="shared" si="426"/>
        <v>3019.3566666666666</v>
      </c>
      <c r="K2702" s="2">
        <f t="shared" ref="K2702:K2765" si="427">AVERAGE(E2691:E2702)</f>
        <v>2975.9808333333335</v>
      </c>
      <c r="L2702" s="2">
        <f t="shared" si="418"/>
        <v>3047.7691666666669</v>
      </c>
      <c r="M2702" s="2">
        <f t="shared" si="419"/>
        <v>3351.0397916666675</v>
      </c>
      <c r="N2702" s="2">
        <f t="shared" si="424"/>
        <v>3124.929930555556</v>
      </c>
      <c r="O2702" s="4" t="str">
        <f t="shared" si="425"/>
        <v>卖</v>
      </c>
      <c r="P2702" s="4" t="str">
        <f t="shared" si="421"/>
        <v/>
      </c>
      <c r="Q2702" s="3">
        <f>IF(O2701="买",E2702/E2701-1,0)-IF(P2702=1,计算结果!B$17,0)</f>
        <v>0</v>
      </c>
      <c r="R2702" s="2">
        <f t="shared" si="422"/>
        <v>10.128971327817945</v>
      </c>
      <c r="S2702" s="3">
        <f>1-R2702/MAX(R$2:R2702)</f>
        <v>0.13570423329950509</v>
      </c>
    </row>
    <row r="2703" spans="1:19" x14ac:dyDescent="0.15">
      <c r="A2703" s="1">
        <v>42422</v>
      </c>
      <c r="B2703">
        <v>3083.93</v>
      </c>
      <c r="C2703">
        <v>3128.21</v>
      </c>
      <c r="D2703">
        <v>3071.33</v>
      </c>
      <c r="E2703" s="2">
        <v>3118.87</v>
      </c>
      <c r="F2703" s="16">
        <v>141684080640</v>
      </c>
      <c r="G2703" s="3">
        <f t="shared" si="420"/>
        <v>2.2050872007288058E-2</v>
      </c>
      <c r="H2703" s="3">
        <f>1-E2703/MAX(E$2:E2703)</f>
        <v>0.46932723065405291</v>
      </c>
      <c r="I2703" s="2">
        <f t="shared" si="423"/>
        <v>3074.7166666666667</v>
      </c>
      <c r="J2703" s="2">
        <f t="shared" si="426"/>
        <v>3045.2033333333334</v>
      </c>
      <c r="K2703" s="2">
        <f t="shared" si="427"/>
        <v>2998.0733333333337</v>
      </c>
      <c r="L2703" s="2">
        <f t="shared" si="418"/>
        <v>3043.7341666666671</v>
      </c>
      <c r="M2703" s="2">
        <f t="shared" si="419"/>
        <v>3340.5366666666673</v>
      </c>
      <c r="N2703" s="2">
        <f t="shared" si="424"/>
        <v>3127.448055555556</v>
      </c>
      <c r="O2703" s="4" t="str">
        <f t="shared" si="425"/>
        <v>卖</v>
      </c>
      <c r="P2703" s="4" t="str">
        <f t="shared" si="421"/>
        <v/>
      </c>
      <c r="Q2703" s="3">
        <f>IF(O2702="买",E2703/E2702-1,0)-IF(P2703=1,计算结果!B$17,0)</f>
        <v>0</v>
      </c>
      <c r="R2703" s="2">
        <f t="shared" si="422"/>
        <v>10.128971327817945</v>
      </c>
      <c r="S2703" s="3">
        <f>1-R2703/MAX(R$2:R2703)</f>
        <v>0.13570423329950509</v>
      </c>
    </row>
    <row r="2704" spans="1:19" x14ac:dyDescent="0.15">
      <c r="A2704" s="1">
        <v>42423</v>
      </c>
      <c r="B2704">
        <v>3117.2</v>
      </c>
      <c r="C2704">
        <v>3119.22</v>
      </c>
      <c r="D2704">
        <v>3061.43</v>
      </c>
      <c r="E2704" s="2">
        <v>3089.36</v>
      </c>
      <c r="F2704" s="16">
        <v>117476466688</v>
      </c>
      <c r="G2704" s="3">
        <f t="shared" si="420"/>
        <v>-9.4617601887861946E-3</v>
      </c>
      <c r="H2704" s="3">
        <f>1-E2704/MAX(E$2:E2704)</f>
        <v>0.47434832913632341</v>
      </c>
      <c r="I2704" s="2">
        <f t="shared" si="423"/>
        <v>3086.603333333333</v>
      </c>
      <c r="J2704" s="2">
        <f t="shared" si="426"/>
        <v>3068.9783333333339</v>
      </c>
      <c r="K2704" s="2">
        <f t="shared" si="427"/>
        <v>3010.0125000000003</v>
      </c>
      <c r="L2704" s="2">
        <f t="shared" si="418"/>
        <v>3040.9624999999996</v>
      </c>
      <c r="M2704" s="2">
        <f t="shared" si="419"/>
        <v>3329.1495833333338</v>
      </c>
      <c r="N2704" s="2">
        <f t="shared" si="424"/>
        <v>3126.7081944444449</v>
      </c>
      <c r="O2704" s="4" t="str">
        <f t="shared" si="425"/>
        <v>卖</v>
      </c>
      <c r="P2704" s="4" t="str">
        <f t="shared" si="421"/>
        <v/>
      </c>
      <c r="Q2704" s="3">
        <f>IF(O2703="买",E2704/E2703-1,0)-IF(P2704=1,计算结果!B$17,0)</f>
        <v>0</v>
      </c>
      <c r="R2704" s="2">
        <f t="shared" si="422"/>
        <v>10.128971327817945</v>
      </c>
      <c r="S2704" s="3">
        <f>1-R2704/MAX(R$2:R2704)</f>
        <v>0.13570423329950509</v>
      </c>
    </row>
    <row r="2705" spans="1:19" x14ac:dyDescent="0.15">
      <c r="A2705" s="1">
        <v>42424</v>
      </c>
      <c r="B2705">
        <v>3077.61</v>
      </c>
      <c r="C2705">
        <v>3109.55</v>
      </c>
      <c r="D2705">
        <v>3055.25</v>
      </c>
      <c r="E2705" s="2">
        <v>3109.55</v>
      </c>
      <c r="F2705" s="16">
        <v>112918609920</v>
      </c>
      <c r="G2705" s="3">
        <f t="shared" si="420"/>
        <v>6.535334179247565E-3</v>
      </c>
      <c r="H2705" s="3">
        <f>1-E2705/MAX(E$2:E2705)</f>
        <v>0.47091301980534939</v>
      </c>
      <c r="I2705" s="2">
        <f t="shared" si="423"/>
        <v>3105.9266666666663</v>
      </c>
      <c r="J2705" s="2">
        <f t="shared" si="426"/>
        <v>3081.0633333333335</v>
      </c>
      <c r="K2705" s="2">
        <f t="shared" si="427"/>
        <v>3027.3875000000003</v>
      </c>
      <c r="L2705" s="2">
        <f t="shared" si="418"/>
        <v>3036.2950000000005</v>
      </c>
      <c r="M2705" s="2">
        <f t="shared" si="419"/>
        <v>3318.4510416666672</v>
      </c>
      <c r="N2705" s="2">
        <f t="shared" si="424"/>
        <v>3127.3778472222225</v>
      </c>
      <c r="O2705" s="4" t="str">
        <f t="shared" si="425"/>
        <v>卖</v>
      </c>
      <c r="P2705" s="4" t="str">
        <f t="shared" si="421"/>
        <v/>
      </c>
      <c r="Q2705" s="3">
        <f>IF(O2704="买",E2705/E2704-1,0)-IF(P2705=1,计算结果!B$17,0)</f>
        <v>0</v>
      </c>
      <c r="R2705" s="2">
        <f t="shared" si="422"/>
        <v>10.128971327817945</v>
      </c>
      <c r="S2705" s="3">
        <f>1-R2705/MAX(R$2:R2705)</f>
        <v>0.13570423329950509</v>
      </c>
    </row>
    <row r="2706" spans="1:19" x14ac:dyDescent="0.15">
      <c r="A2706" s="1">
        <v>42425</v>
      </c>
      <c r="B2706">
        <v>3104.41</v>
      </c>
      <c r="C2706">
        <v>3104.44</v>
      </c>
      <c r="D2706">
        <v>2905.46</v>
      </c>
      <c r="E2706" s="2">
        <v>2918.75</v>
      </c>
      <c r="F2706" s="16">
        <v>153493012480</v>
      </c>
      <c r="G2706" s="3">
        <f t="shared" si="420"/>
        <v>-6.1359360679198005E-2</v>
      </c>
      <c r="H2706" s="3">
        <f>1-E2706/MAX(E$2:E2706)</f>
        <v>0.5033774586537807</v>
      </c>
      <c r="I2706" s="2">
        <f t="shared" si="423"/>
        <v>3039.22</v>
      </c>
      <c r="J2706" s="2">
        <f t="shared" si="426"/>
        <v>3056.9683333333337</v>
      </c>
      <c r="K2706" s="2">
        <f t="shared" si="427"/>
        <v>3023.8391666666666</v>
      </c>
      <c r="L2706" s="2">
        <f t="shared" si="418"/>
        <v>3027.9625000000001</v>
      </c>
      <c r="M2706" s="2">
        <f t="shared" si="419"/>
        <v>3304.0904166666664</v>
      </c>
      <c r="N2706" s="2">
        <f t="shared" si="424"/>
        <v>3118.6306944444441</v>
      </c>
      <c r="O2706" s="4" t="str">
        <f t="shared" si="425"/>
        <v>卖</v>
      </c>
      <c r="P2706" s="4" t="str">
        <f t="shared" si="421"/>
        <v/>
      </c>
      <c r="Q2706" s="3">
        <f>IF(O2705="买",E2706/E2705-1,0)-IF(P2706=1,计算结果!B$17,0)</f>
        <v>0</v>
      </c>
      <c r="R2706" s="2">
        <f t="shared" si="422"/>
        <v>10.128971327817945</v>
      </c>
      <c r="S2706" s="3">
        <f>1-R2706/MAX(R$2:R2706)</f>
        <v>0.13570423329950509</v>
      </c>
    </row>
    <row r="2707" spans="1:19" x14ac:dyDescent="0.15">
      <c r="A2707" s="1">
        <v>42426</v>
      </c>
      <c r="B2707">
        <v>2942.1</v>
      </c>
      <c r="C2707">
        <v>2964.39</v>
      </c>
      <c r="D2707">
        <v>2902.95</v>
      </c>
      <c r="E2707" s="2">
        <v>2948.03</v>
      </c>
      <c r="F2707" s="16">
        <v>102531571712</v>
      </c>
      <c r="G2707" s="3">
        <f t="shared" si="420"/>
        <v>1.0031691648822338E-2</v>
      </c>
      <c r="H2707" s="3">
        <f>1-E2707/MAX(E$2:E2707)</f>
        <v>0.49839549445314091</v>
      </c>
      <c r="I2707" s="2">
        <f t="shared" si="423"/>
        <v>2992.11</v>
      </c>
      <c r="J2707" s="2">
        <f t="shared" si="426"/>
        <v>3039.3566666666666</v>
      </c>
      <c r="K2707" s="2">
        <f t="shared" si="427"/>
        <v>3023.7883333333334</v>
      </c>
      <c r="L2707" s="2">
        <f t="shared" si="418"/>
        <v>3020.3500000000004</v>
      </c>
      <c r="M2707" s="2">
        <f t="shared" si="419"/>
        <v>3288.1885416666664</v>
      </c>
      <c r="N2707" s="2">
        <f t="shared" si="424"/>
        <v>3110.7756250000002</v>
      </c>
      <c r="O2707" s="4" t="str">
        <f t="shared" si="425"/>
        <v>卖</v>
      </c>
      <c r="P2707" s="4" t="str">
        <f t="shared" si="421"/>
        <v/>
      </c>
      <c r="Q2707" s="3">
        <f>IF(O2706="买",E2707/E2706-1,0)-IF(P2707=1,计算结果!B$17,0)</f>
        <v>0</v>
      </c>
      <c r="R2707" s="2">
        <f t="shared" si="422"/>
        <v>10.128971327817945</v>
      </c>
      <c r="S2707" s="3">
        <f>1-R2707/MAX(R$2:R2707)</f>
        <v>0.13570423329950509</v>
      </c>
    </row>
    <row r="2708" spans="1:19" x14ac:dyDescent="0.15">
      <c r="A2708" s="1">
        <v>42429</v>
      </c>
      <c r="B2708">
        <v>2939.58</v>
      </c>
      <c r="C2708">
        <v>2939.87</v>
      </c>
      <c r="D2708">
        <v>2821.21</v>
      </c>
      <c r="E2708" s="2">
        <v>2877.47</v>
      </c>
      <c r="F2708" s="16">
        <v>118440828928</v>
      </c>
      <c r="G2708" s="3">
        <f t="shared" si="420"/>
        <v>-2.3934627530927566E-2</v>
      </c>
      <c r="H2708" s="3">
        <f>1-E2708/MAX(E$2:E2708)</f>
        <v>0.51040121146124007</v>
      </c>
      <c r="I2708" s="2">
        <f t="shared" si="423"/>
        <v>2914.75</v>
      </c>
      <c r="J2708" s="2">
        <f t="shared" si="426"/>
        <v>3010.3383333333331</v>
      </c>
      <c r="K2708" s="2">
        <f t="shared" si="427"/>
        <v>3014.8474999999999</v>
      </c>
      <c r="L2708" s="2">
        <f t="shared" si="418"/>
        <v>3005.9475000000002</v>
      </c>
      <c r="M2708" s="2">
        <f t="shared" si="419"/>
        <v>3271.1693749999995</v>
      </c>
      <c r="N2708" s="2">
        <f t="shared" si="424"/>
        <v>3097.3214583333333</v>
      </c>
      <c r="O2708" s="4" t="str">
        <f t="shared" si="425"/>
        <v>卖</v>
      </c>
      <c r="P2708" s="4" t="str">
        <f t="shared" si="421"/>
        <v/>
      </c>
      <c r="Q2708" s="3">
        <f>IF(O2707="买",E2708/E2707-1,0)-IF(P2708=1,计算结果!B$17,0)</f>
        <v>0</v>
      </c>
      <c r="R2708" s="2">
        <f t="shared" si="422"/>
        <v>10.128971327817945</v>
      </c>
      <c r="S2708" s="3">
        <f>1-R2708/MAX(R$2:R2708)</f>
        <v>0.13570423329950509</v>
      </c>
    </row>
    <row r="2709" spans="1:19" x14ac:dyDescent="0.15">
      <c r="A2709" s="1">
        <v>42430</v>
      </c>
      <c r="B2709">
        <v>2881.34</v>
      </c>
      <c r="C2709">
        <v>2950.44</v>
      </c>
      <c r="D2709">
        <v>2863.32</v>
      </c>
      <c r="E2709" s="2">
        <v>2930.69</v>
      </c>
      <c r="F2709" s="16">
        <v>110491041792</v>
      </c>
      <c r="G2709" s="3">
        <f t="shared" si="420"/>
        <v>1.8495414374433139E-2</v>
      </c>
      <c r="H2709" s="3">
        <f>1-E2709/MAX(E$2:E2709)</f>
        <v>0.50134587898999516</v>
      </c>
      <c r="I2709" s="2">
        <f t="shared" si="423"/>
        <v>2918.73</v>
      </c>
      <c r="J2709" s="2">
        <f t="shared" si="426"/>
        <v>2978.9749999999999</v>
      </c>
      <c r="K2709" s="2">
        <f t="shared" si="427"/>
        <v>3012.0891666666666</v>
      </c>
      <c r="L2709" s="2">
        <f t="shared" si="418"/>
        <v>2995.7937500000007</v>
      </c>
      <c r="M2709" s="2">
        <f t="shared" si="419"/>
        <v>3255.445416666666</v>
      </c>
      <c r="N2709" s="2">
        <f t="shared" si="424"/>
        <v>3087.7761111111108</v>
      </c>
      <c r="O2709" s="4" t="str">
        <f t="shared" si="425"/>
        <v>卖</v>
      </c>
      <c r="P2709" s="4" t="str">
        <f t="shared" si="421"/>
        <v/>
      </c>
      <c r="Q2709" s="3">
        <f>IF(O2708="买",E2709/E2708-1,0)-IF(P2709=1,计算结果!B$17,0)</f>
        <v>0</v>
      </c>
      <c r="R2709" s="2">
        <f t="shared" si="422"/>
        <v>10.128971327817945</v>
      </c>
      <c r="S2709" s="3">
        <f>1-R2709/MAX(R$2:R2709)</f>
        <v>0.13570423329950509</v>
      </c>
    </row>
    <row r="2710" spans="1:19" x14ac:dyDescent="0.15">
      <c r="A2710" s="1">
        <v>42431</v>
      </c>
      <c r="B2710">
        <v>2933.92</v>
      </c>
      <c r="C2710">
        <v>3054.72</v>
      </c>
      <c r="D2710">
        <v>2933.12</v>
      </c>
      <c r="E2710" s="2">
        <v>3051.33</v>
      </c>
      <c r="F2710" s="16">
        <v>164025155584</v>
      </c>
      <c r="G2710" s="3">
        <f t="shared" si="420"/>
        <v>4.1164367435654992E-2</v>
      </c>
      <c r="H2710" s="3">
        <f>1-E2710/MAX(E$2:E2710)</f>
        <v>0.48081909752943575</v>
      </c>
      <c r="I2710" s="2">
        <f t="shared" si="423"/>
        <v>2953.1633333333334</v>
      </c>
      <c r="J2710" s="2">
        <f t="shared" si="426"/>
        <v>2972.6366666666668</v>
      </c>
      <c r="K2710" s="2">
        <f t="shared" si="427"/>
        <v>3020.8075000000003</v>
      </c>
      <c r="L2710" s="2">
        <f t="shared" si="418"/>
        <v>2994.5429166666672</v>
      </c>
      <c r="M2710" s="2">
        <f t="shared" si="419"/>
        <v>3240.7670833333323</v>
      </c>
      <c r="N2710" s="2">
        <f t="shared" si="424"/>
        <v>3085.3724999999999</v>
      </c>
      <c r="O2710" s="4" t="str">
        <f t="shared" si="425"/>
        <v>卖</v>
      </c>
      <c r="P2710" s="4" t="str">
        <f t="shared" si="421"/>
        <v/>
      </c>
      <c r="Q2710" s="3">
        <f>IF(O2709="买",E2710/E2709-1,0)-IF(P2710=1,计算结果!B$17,0)</f>
        <v>0</v>
      </c>
      <c r="R2710" s="2">
        <f t="shared" si="422"/>
        <v>10.128971327817945</v>
      </c>
      <c r="S2710" s="3">
        <f>1-R2710/MAX(R$2:R2710)</f>
        <v>0.13570423329950509</v>
      </c>
    </row>
    <row r="2711" spans="1:19" x14ac:dyDescent="0.15">
      <c r="A2711" s="1">
        <v>42432</v>
      </c>
      <c r="B2711">
        <v>3050.39</v>
      </c>
      <c r="C2711">
        <v>3078.44</v>
      </c>
      <c r="D2711">
        <v>3040.25</v>
      </c>
      <c r="E2711" s="2">
        <v>3058.42</v>
      </c>
      <c r="F2711" s="16">
        <v>165509087232</v>
      </c>
      <c r="G2711" s="3">
        <f t="shared" si="420"/>
        <v>2.3235769320264499E-3</v>
      </c>
      <c r="H2711" s="3">
        <f>1-E2711/MAX(E$2:E2711)</f>
        <v>0.47961274076090654</v>
      </c>
      <c r="I2711" s="2">
        <f t="shared" si="423"/>
        <v>3013.48</v>
      </c>
      <c r="J2711" s="2">
        <f t="shared" si="426"/>
        <v>2964.1150000000002</v>
      </c>
      <c r="K2711" s="2">
        <f t="shared" si="427"/>
        <v>3022.5891666666666</v>
      </c>
      <c r="L2711" s="2">
        <f t="shared" si="418"/>
        <v>2992.2495833333337</v>
      </c>
      <c r="M2711" s="2">
        <f t="shared" si="419"/>
        <v>3225.9860416666656</v>
      </c>
      <c r="N2711" s="2">
        <f t="shared" si="424"/>
        <v>3080.2749305555553</v>
      </c>
      <c r="O2711" s="4" t="str">
        <f t="shared" si="425"/>
        <v>卖</v>
      </c>
      <c r="P2711" s="4" t="str">
        <f t="shared" si="421"/>
        <v/>
      </c>
      <c r="Q2711" s="3">
        <f>IF(O2710="买",E2711/E2710-1,0)-IF(P2711=1,计算结果!B$17,0)</f>
        <v>0</v>
      </c>
      <c r="R2711" s="2">
        <f t="shared" si="422"/>
        <v>10.128971327817945</v>
      </c>
      <c r="S2711" s="3">
        <f>1-R2711/MAX(R$2:R2711)</f>
        <v>0.13570423329950509</v>
      </c>
    </row>
    <row r="2712" spans="1:19" x14ac:dyDescent="0.15">
      <c r="A2712" s="1">
        <v>42433</v>
      </c>
      <c r="B2712">
        <v>3047.54</v>
      </c>
      <c r="C2712">
        <v>3101.66</v>
      </c>
      <c r="D2712">
        <v>3032.42</v>
      </c>
      <c r="E2712" s="2">
        <v>3093.89</v>
      </c>
      <c r="F2712" s="16">
        <v>205520470016</v>
      </c>
      <c r="G2712" s="3">
        <f t="shared" si="420"/>
        <v>1.1597491515226821E-2</v>
      </c>
      <c r="H2712" s="3">
        <f>1-E2712/MAX(E$2:E2712)</f>
        <v>0.47357755393724899</v>
      </c>
      <c r="I2712" s="2">
        <f t="shared" si="423"/>
        <v>3067.8799999999997</v>
      </c>
      <c r="J2712" s="2">
        <f t="shared" si="426"/>
        <v>2993.3050000000003</v>
      </c>
      <c r="K2712" s="2">
        <f t="shared" si="427"/>
        <v>3025.1366666666668</v>
      </c>
      <c r="L2712" s="2">
        <f t="shared" si="418"/>
        <v>2990.7912500000002</v>
      </c>
      <c r="M2712" s="2">
        <f t="shared" si="419"/>
        <v>3209.9012500000003</v>
      </c>
      <c r="N2712" s="2">
        <f t="shared" si="424"/>
        <v>3075.2763888888894</v>
      </c>
      <c r="O2712" s="4" t="str">
        <f t="shared" si="425"/>
        <v>买</v>
      </c>
      <c r="P2712" s="4">
        <f t="shared" si="421"/>
        <v>1</v>
      </c>
      <c r="Q2712" s="3">
        <f>IF(O2711="买",E2712/E2711-1,0)-IF(P2712=1,计算结果!B$17,0)</f>
        <v>0</v>
      </c>
      <c r="R2712" s="2">
        <f t="shared" si="422"/>
        <v>10.128971327817945</v>
      </c>
      <c r="S2712" s="3">
        <f>1-R2712/MAX(R$2:R2712)</f>
        <v>0.13570423329950509</v>
      </c>
    </row>
    <row r="2713" spans="1:19" x14ac:dyDescent="0.15">
      <c r="A2713" s="1">
        <v>42436</v>
      </c>
      <c r="B2713">
        <v>3109</v>
      </c>
      <c r="C2713">
        <v>3130.9</v>
      </c>
      <c r="D2713">
        <v>3083.58</v>
      </c>
      <c r="E2713" s="2">
        <v>3104.84</v>
      </c>
      <c r="F2713" s="16">
        <v>127790342144</v>
      </c>
      <c r="G2713" s="3">
        <f t="shared" si="420"/>
        <v>3.5392337801281037E-3</v>
      </c>
      <c r="H2713" s="3">
        <f>1-E2713/MAX(E$2:E2713)</f>
        <v>0.47171442183352608</v>
      </c>
      <c r="I2713" s="2">
        <f t="shared" si="423"/>
        <v>3085.7166666666667</v>
      </c>
      <c r="J2713" s="2">
        <f t="shared" si="426"/>
        <v>3019.44</v>
      </c>
      <c r="K2713" s="2">
        <f t="shared" si="427"/>
        <v>3029.3983333333331</v>
      </c>
      <c r="L2713" s="2">
        <f t="shared" si="418"/>
        <v>2997.6383333333338</v>
      </c>
      <c r="M2713" s="2">
        <f t="shared" si="419"/>
        <v>3193.820208333334</v>
      </c>
      <c r="N2713" s="2">
        <f t="shared" si="424"/>
        <v>3073.6189583333339</v>
      </c>
      <c r="O2713" s="4" t="str">
        <f t="shared" si="425"/>
        <v>买</v>
      </c>
      <c r="P2713" s="4" t="str">
        <f t="shared" si="421"/>
        <v/>
      </c>
      <c r="Q2713" s="3">
        <f>IF(O2712="买",E2713/E2712-1,0)-IF(P2713=1,计算结果!B$17,0)</f>
        <v>3.5392337801281037E-3</v>
      </c>
      <c r="R2713" s="2">
        <f t="shared" si="422"/>
        <v>10.164820125299308</v>
      </c>
      <c r="S2713" s="3">
        <f>1-R2713/MAX(R$2:R2713)</f>
        <v>0.13264528852597701</v>
      </c>
    </row>
    <row r="2714" spans="1:19" x14ac:dyDescent="0.15">
      <c r="A2714" s="1">
        <v>42437</v>
      </c>
      <c r="B2714">
        <v>3100.15</v>
      </c>
      <c r="C2714">
        <v>3109.25</v>
      </c>
      <c r="D2714">
        <v>3001.83</v>
      </c>
      <c r="E2714" s="2">
        <v>3107.67</v>
      </c>
      <c r="F2714" s="16">
        <v>128758489088</v>
      </c>
      <c r="G2714" s="3">
        <f t="shared" si="420"/>
        <v>9.1148014068354044E-4</v>
      </c>
      <c r="H2714" s="3">
        <f>1-E2714/MAX(E$2:E2714)</f>
        <v>0.47123290002041784</v>
      </c>
      <c r="I2714" s="2">
        <f t="shared" si="423"/>
        <v>3102.1333333333332</v>
      </c>
      <c r="J2714" s="2">
        <f t="shared" si="426"/>
        <v>3057.8066666666668</v>
      </c>
      <c r="K2714" s="2">
        <f t="shared" si="427"/>
        <v>3034.0724999999998</v>
      </c>
      <c r="L2714" s="2">
        <f t="shared" ref="L2714:L2777" si="428">AVERAGE(E2691:E2714)</f>
        <v>3005.0266666666671</v>
      </c>
      <c r="M2714" s="2">
        <f t="shared" si="419"/>
        <v>3178.0137500000001</v>
      </c>
      <c r="N2714" s="2">
        <f t="shared" si="424"/>
        <v>3072.3709722222225</v>
      </c>
      <c r="O2714" s="4" t="str">
        <f t="shared" si="425"/>
        <v>买</v>
      </c>
      <c r="P2714" s="4" t="str">
        <f t="shared" si="421"/>
        <v/>
      </c>
      <c r="Q2714" s="3">
        <f>IF(O2713="买",E2714/E2713-1,0)-IF(P2714=1,计算结果!B$17,0)</f>
        <v>9.1148014068354044E-4</v>
      </c>
      <c r="R2714" s="2">
        <f t="shared" si="422"/>
        <v>10.174085156977139</v>
      </c>
      <c r="S2714" s="3">
        <f>1-R2714/MAX(R$2:R2714)</f>
        <v>0.13185471193154008</v>
      </c>
    </row>
    <row r="2715" spans="1:19" x14ac:dyDescent="0.15">
      <c r="A2715" s="1">
        <v>42438</v>
      </c>
      <c r="B2715">
        <v>3045.92</v>
      </c>
      <c r="C2715">
        <v>3072.92</v>
      </c>
      <c r="D2715">
        <v>3020.13</v>
      </c>
      <c r="E2715" s="2">
        <v>3071.91</v>
      </c>
      <c r="F2715" s="16">
        <v>106298654720</v>
      </c>
      <c r="G2715" s="3">
        <f t="shared" si="420"/>
        <v>-1.1507013292917256E-2</v>
      </c>
      <c r="H2715" s="3">
        <f>1-E2715/MAX(E$2:E2715)</f>
        <v>0.47731743006874028</v>
      </c>
      <c r="I2715" s="2">
        <f t="shared" si="423"/>
        <v>3094.8066666666668</v>
      </c>
      <c r="J2715" s="2">
        <f t="shared" si="426"/>
        <v>3081.3433333333328</v>
      </c>
      <c r="K2715" s="2">
        <f t="shared" si="427"/>
        <v>3030.1591666666668</v>
      </c>
      <c r="L2715" s="2">
        <f t="shared" si="428"/>
        <v>3014.1162500000005</v>
      </c>
      <c r="M2715" s="2">
        <f t="shared" si="419"/>
        <v>3162.2327083333334</v>
      </c>
      <c r="N2715" s="2">
        <f t="shared" si="424"/>
        <v>3068.8360416666669</v>
      </c>
      <c r="O2715" s="4" t="str">
        <f t="shared" si="425"/>
        <v>买</v>
      </c>
      <c r="P2715" s="4" t="str">
        <f t="shared" si="421"/>
        <v/>
      </c>
      <c r="Q2715" s="3">
        <f>IF(O2714="买",E2715/E2714-1,0)-IF(P2715=1,计算结果!B$17,0)</f>
        <v>-1.1507013292917256E-2</v>
      </c>
      <c r="R2715" s="2">
        <f t="shared" si="422"/>
        <v>10.05701182383253</v>
      </c>
      <c r="S2715" s="3">
        <f>1-R2715/MAX(R$2:R2715)</f>
        <v>0.14184447130152733</v>
      </c>
    </row>
    <row r="2716" spans="1:19" x14ac:dyDescent="0.15">
      <c r="A2716" s="1">
        <v>42439</v>
      </c>
      <c r="B2716">
        <v>3056.21</v>
      </c>
      <c r="C2716">
        <v>3074.16</v>
      </c>
      <c r="D2716">
        <v>3012.69</v>
      </c>
      <c r="E2716" s="2">
        <v>3013.15</v>
      </c>
      <c r="F2716" s="16">
        <v>78180466688</v>
      </c>
      <c r="G2716" s="3">
        <f t="shared" si="420"/>
        <v>-1.9128164562112748E-2</v>
      </c>
      <c r="H2716" s="3">
        <f>1-E2716/MAX(E$2:E2716)</f>
        <v>0.48731538828013332</v>
      </c>
      <c r="I2716" s="2">
        <f t="shared" si="423"/>
        <v>3064.2433333333333</v>
      </c>
      <c r="J2716" s="2">
        <f t="shared" si="426"/>
        <v>3074.98</v>
      </c>
      <c r="K2716" s="2">
        <f t="shared" si="427"/>
        <v>3023.8083333333338</v>
      </c>
      <c r="L2716" s="2">
        <f t="shared" si="428"/>
        <v>3016.9104166666671</v>
      </c>
      <c r="M2716" s="2">
        <f t="shared" si="419"/>
        <v>3145.044166666667</v>
      </c>
      <c r="N2716" s="2">
        <f t="shared" si="424"/>
        <v>3061.9209722222226</v>
      </c>
      <c r="O2716" s="4" t="str">
        <f t="shared" si="425"/>
        <v>卖</v>
      </c>
      <c r="P2716" s="4">
        <f t="shared" si="421"/>
        <v>1</v>
      </c>
      <c r="Q2716" s="3">
        <f>IF(O2715="买",E2716/E2715-1,0)-IF(P2716=1,计算结果!B$17,0)</f>
        <v>-1.9128164562112748E-2</v>
      </c>
      <c r="R2716" s="2">
        <f t="shared" si="422"/>
        <v>9.8646396466631483</v>
      </c>
      <c r="S2716" s="3">
        <f>1-R2716/MAX(R$2:R2716)</f>
        <v>0.15825941147435851</v>
      </c>
    </row>
    <row r="2717" spans="1:19" x14ac:dyDescent="0.15">
      <c r="A2717" s="1">
        <v>42440</v>
      </c>
      <c r="B2717">
        <v>2990.21</v>
      </c>
      <c r="C2717">
        <v>3026.44</v>
      </c>
      <c r="D2717">
        <v>2982.17</v>
      </c>
      <c r="E2717" s="2">
        <v>3018.28</v>
      </c>
      <c r="F2717" s="16">
        <v>74367295488</v>
      </c>
      <c r="G2717" s="3">
        <f t="shared" si="420"/>
        <v>1.7025372118879556E-3</v>
      </c>
      <c r="H2717" s="3">
        <f>1-E2717/MAX(E$2:E2717)</f>
        <v>0.48644252365071794</v>
      </c>
      <c r="I2717" s="2">
        <f t="shared" si="423"/>
        <v>3034.4466666666667</v>
      </c>
      <c r="J2717" s="2">
        <f t="shared" si="426"/>
        <v>3068.2899999999995</v>
      </c>
      <c r="K2717" s="2">
        <f t="shared" si="427"/>
        <v>3016.2024999999999</v>
      </c>
      <c r="L2717" s="2">
        <f t="shared" si="428"/>
        <v>3021.7950000000001</v>
      </c>
      <c r="M2717" s="2">
        <f t="shared" si="419"/>
        <v>3130.2660416666672</v>
      </c>
      <c r="N2717" s="2">
        <f t="shared" si="424"/>
        <v>3056.0878472222225</v>
      </c>
      <c r="O2717" s="4" t="str">
        <f t="shared" si="425"/>
        <v>卖</v>
      </c>
      <c r="P2717" s="4" t="str">
        <f t="shared" si="421"/>
        <v/>
      </c>
      <c r="Q2717" s="3">
        <f>IF(O2716="买",E2717/E2716-1,0)-IF(P2717=1,计算结果!B$17,0)</f>
        <v>0</v>
      </c>
      <c r="R2717" s="2">
        <f t="shared" si="422"/>
        <v>9.8646396466631483</v>
      </c>
      <c r="S2717" s="3">
        <f>1-R2717/MAX(R$2:R2717)</f>
        <v>0.15825941147435851</v>
      </c>
    </row>
    <row r="2718" spans="1:19" x14ac:dyDescent="0.15">
      <c r="A2718" s="1">
        <v>42443</v>
      </c>
      <c r="B2718">
        <v>3039.57</v>
      </c>
      <c r="C2718">
        <v>3106.8</v>
      </c>
      <c r="D2718">
        <v>3034</v>
      </c>
      <c r="E2718" s="2">
        <v>3065.69</v>
      </c>
      <c r="F2718" s="16">
        <v>123539095552</v>
      </c>
      <c r="G2718" s="3">
        <f t="shared" si="420"/>
        <v>1.5707621559298612E-2</v>
      </c>
      <c r="H2718" s="3">
        <f>1-E2718/MAX(E$2:E2718)</f>
        <v>0.47837575716327496</v>
      </c>
      <c r="I2718" s="2">
        <f t="shared" si="423"/>
        <v>3032.3733333333334</v>
      </c>
      <c r="J2718" s="2">
        <f t="shared" si="426"/>
        <v>3063.59</v>
      </c>
      <c r="K2718" s="2">
        <f t="shared" si="427"/>
        <v>3028.4475000000007</v>
      </c>
      <c r="L2718" s="2">
        <f t="shared" si="428"/>
        <v>3026.1433333333334</v>
      </c>
      <c r="M2718" s="2">
        <f t="shared" si="419"/>
        <v>3115.7622916666664</v>
      </c>
      <c r="N2718" s="2">
        <f t="shared" si="424"/>
        <v>3056.7843749999997</v>
      </c>
      <c r="O2718" s="4" t="str">
        <f t="shared" si="425"/>
        <v>买</v>
      </c>
      <c r="P2718" s="4">
        <f t="shared" si="421"/>
        <v>1</v>
      </c>
      <c r="Q2718" s="3">
        <f>IF(O2717="买",E2718/E2717-1,0)-IF(P2718=1,计算结果!B$17,0)</f>
        <v>0</v>
      </c>
      <c r="R2718" s="2">
        <f t="shared" si="422"/>
        <v>9.8646396466631483</v>
      </c>
      <c r="S2718" s="3">
        <f>1-R2718/MAX(R$2:R2718)</f>
        <v>0.15825941147435851</v>
      </c>
    </row>
    <row r="2719" spans="1:19" x14ac:dyDescent="0.15">
      <c r="A2719" s="1">
        <v>42444</v>
      </c>
      <c r="B2719">
        <v>3061.34</v>
      </c>
      <c r="C2719">
        <v>3077.08</v>
      </c>
      <c r="D2719">
        <v>3028.58</v>
      </c>
      <c r="E2719" s="2">
        <v>3074.78</v>
      </c>
      <c r="F2719" s="16">
        <v>101302845440</v>
      </c>
      <c r="G2719" s="3">
        <f t="shared" si="420"/>
        <v>2.9650747466312133E-3</v>
      </c>
      <c r="H2719" s="3">
        <f>1-E2719/MAX(E$2:E2719)</f>
        <v>0.4768291022936092</v>
      </c>
      <c r="I2719" s="2">
        <f t="shared" si="423"/>
        <v>3052.9166666666665</v>
      </c>
      <c r="J2719" s="2">
        <f t="shared" si="426"/>
        <v>3058.58</v>
      </c>
      <c r="K2719" s="2">
        <f t="shared" si="427"/>
        <v>3039.0099999999998</v>
      </c>
      <c r="L2719" s="2">
        <f t="shared" si="428"/>
        <v>3031.3991666666675</v>
      </c>
      <c r="M2719" s="2">
        <f t="shared" si="419"/>
        <v>3101.3789583333332</v>
      </c>
      <c r="N2719" s="2">
        <f t="shared" si="424"/>
        <v>3057.2627083333336</v>
      </c>
      <c r="O2719" s="4" t="str">
        <f t="shared" si="425"/>
        <v>买</v>
      </c>
      <c r="P2719" s="4" t="str">
        <f t="shared" si="421"/>
        <v/>
      </c>
      <c r="Q2719" s="3">
        <f>IF(O2718="买",E2719/E2718-1,0)-IF(P2719=1,计算结果!B$17,0)</f>
        <v>2.9650747466312133E-3</v>
      </c>
      <c r="R2719" s="2">
        <f t="shared" si="422"/>
        <v>9.8938890405640869</v>
      </c>
      <c r="S2719" s="3">
        <f>1-R2719/MAX(R$2:R2719)</f>
        <v>0.15576358771210663</v>
      </c>
    </row>
    <row r="2720" spans="1:19" x14ac:dyDescent="0.15">
      <c r="A2720" s="1">
        <v>42445</v>
      </c>
      <c r="B2720">
        <v>3068.87</v>
      </c>
      <c r="C2720">
        <v>3100.35</v>
      </c>
      <c r="D2720">
        <v>3064.52</v>
      </c>
      <c r="E2720" s="2">
        <v>3090.03</v>
      </c>
      <c r="F2720" s="16">
        <v>126128857088</v>
      </c>
      <c r="G2720" s="3">
        <f t="shared" si="420"/>
        <v>4.9597044341382901E-3</v>
      </c>
      <c r="H2720" s="3">
        <f>1-E2720/MAX(E$2:E2720)</f>
        <v>0.47423432927244258</v>
      </c>
      <c r="I2720" s="2">
        <f t="shared" si="423"/>
        <v>3076.8333333333335</v>
      </c>
      <c r="J2720" s="2">
        <f t="shared" si="426"/>
        <v>3055.64</v>
      </c>
      <c r="K2720" s="2">
        <f t="shared" si="427"/>
        <v>3056.7233333333334</v>
      </c>
      <c r="L2720" s="2">
        <f t="shared" si="428"/>
        <v>3035.7854166666662</v>
      </c>
      <c r="M2720" s="2">
        <f t="shared" si="419"/>
        <v>3088.0254166666659</v>
      </c>
      <c r="N2720" s="2">
        <f t="shared" si="424"/>
        <v>3060.1780555555547</v>
      </c>
      <c r="O2720" s="4" t="str">
        <f t="shared" si="425"/>
        <v>买</v>
      </c>
      <c r="P2720" s="4" t="str">
        <f t="shared" si="421"/>
        <v/>
      </c>
      <c r="Q2720" s="3">
        <f>IF(O2719="买",E2720/E2719-1,0)-IF(P2720=1,计算结果!B$17,0)</f>
        <v>4.9597044341382901E-3</v>
      </c>
      <c r="R2720" s="2">
        <f t="shared" si="422"/>
        <v>9.9429598059094442</v>
      </c>
      <c r="S2720" s="3">
        <f>1-R2720/MAX(R$2:R2720)</f>
        <v>0.1515764246346214</v>
      </c>
    </row>
    <row r="2721" spans="1:19" x14ac:dyDescent="0.15">
      <c r="A2721" s="1">
        <v>42446</v>
      </c>
      <c r="B2721">
        <v>3096.81</v>
      </c>
      <c r="C2721">
        <v>3147.84</v>
      </c>
      <c r="D2721">
        <v>3077.57</v>
      </c>
      <c r="E2721" s="2">
        <v>3124.2</v>
      </c>
      <c r="F2721" s="16">
        <v>136603713536</v>
      </c>
      <c r="G2721" s="3">
        <f t="shared" si="420"/>
        <v>1.105814506655256E-2</v>
      </c>
      <c r="H2721" s="3">
        <f>1-E2721/MAX(E$2:E2721)</f>
        <v>0.46842033621452395</v>
      </c>
      <c r="I2721" s="2">
        <f t="shared" si="423"/>
        <v>3096.3366666666666</v>
      </c>
      <c r="J2721" s="2">
        <f t="shared" si="426"/>
        <v>3064.355</v>
      </c>
      <c r="K2721" s="2">
        <f t="shared" si="427"/>
        <v>3072.8491666666664</v>
      </c>
      <c r="L2721" s="2">
        <f t="shared" si="428"/>
        <v>3042.4691666666672</v>
      </c>
      <c r="M2721" s="2">
        <f t="shared" si="419"/>
        <v>3080.8406250000003</v>
      </c>
      <c r="N2721" s="2">
        <f t="shared" si="424"/>
        <v>3065.3863194444443</v>
      </c>
      <c r="O2721" s="4" t="str">
        <f t="shared" si="425"/>
        <v>买</v>
      </c>
      <c r="P2721" s="4" t="str">
        <f t="shared" si="421"/>
        <v/>
      </c>
      <c r="Q2721" s="3">
        <f>IF(O2720="买",E2721/E2720-1,0)-IF(P2721=1,计算结果!B$17,0)</f>
        <v>1.105814506655256E-2</v>
      </c>
      <c r="R2721" s="2">
        <f t="shared" si="422"/>
        <v>10.052910497834093</v>
      </c>
      <c r="S2721" s="3">
        <f>1-R2721/MAX(R$2:R2721)</f>
        <v>0.14219443366034779</v>
      </c>
    </row>
    <row r="2722" spans="1:19" x14ac:dyDescent="0.15">
      <c r="A2722" s="1">
        <v>42447</v>
      </c>
      <c r="B2722">
        <v>3136.22</v>
      </c>
      <c r="C2722">
        <v>3197.67</v>
      </c>
      <c r="D2722">
        <v>3130.1</v>
      </c>
      <c r="E2722" s="2">
        <v>3171.96</v>
      </c>
      <c r="F2722" s="16">
        <v>210017812480</v>
      </c>
      <c r="G2722" s="3">
        <f t="shared" si="420"/>
        <v>1.5287113501056382E-2</v>
      </c>
      <c r="H2722" s="3">
        <f>1-E2722/MAX(E$2:E2722)</f>
        <v>0.46029401755938204</v>
      </c>
      <c r="I2722" s="2">
        <f t="shared" si="423"/>
        <v>3128.7299999999996</v>
      </c>
      <c r="J2722" s="2">
        <f t="shared" si="426"/>
        <v>3090.8233333333333</v>
      </c>
      <c r="K2722" s="2">
        <f t="shared" si="427"/>
        <v>3082.9016666666662</v>
      </c>
      <c r="L2722" s="2">
        <f t="shared" si="428"/>
        <v>3051.8545833333337</v>
      </c>
      <c r="M2722" s="2">
        <f t="shared" si="419"/>
        <v>3074.4485416666666</v>
      </c>
      <c r="N2722" s="2">
        <f t="shared" si="424"/>
        <v>3069.7349305555558</v>
      </c>
      <c r="O2722" s="4" t="str">
        <f t="shared" si="425"/>
        <v>买</v>
      </c>
      <c r="P2722" s="4" t="str">
        <f t="shared" si="421"/>
        <v/>
      </c>
      <c r="Q2722" s="3">
        <f>IF(O2721="买",E2722/E2721-1,0)-IF(P2722=1,计算结果!B$17,0)</f>
        <v>1.5287113501056382E-2</v>
      </c>
      <c r="R2722" s="2">
        <f t="shared" si="422"/>
        <v>10.206590481630444</v>
      </c>
      <c r="S2722" s="3">
        <f>1-R2722/MAX(R$2:R2722)</f>
        <v>0.1290810626058756</v>
      </c>
    </row>
    <row r="2723" spans="1:19" x14ac:dyDescent="0.15">
      <c r="A2723" s="1">
        <v>42450</v>
      </c>
      <c r="B2723">
        <v>3203.29</v>
      </c>
      <c r="C2723">
        <v>3267.78</v>
      </c>
      <c r="D2723">
        <v>3198.36</v>
      </c>
      <c r="E2723" s="2">
        <v>3249.44</v>
      </c>
      <c r="F2723" s="16">
        <v>256836632576</v>
      </c>
      <c r="G2723" s="3">
        <f t="shared" si="420"/>
        <v>2.4426537535151782E-2</v>
      </c>
      <c r="H2723" s="3">
        <f>1-E2723/MAX(E$2:E2723)</f>
        <v>0.44711086912135023</v>
      </c>
      <c r="I2723" s="2">
        <f t="shared" si="423"/>
        <v>3181.8666666666668</v>
      </c>
      <c r="J2723" s="2">
        <f t="shared" si="426"/>
        <v>3129.35</v>
      </c>
      <c r="K2723" s="2">
        <f t="shared" si="427"/>
        <v>3098.8199999999997</v>
      </c>
      <c r="L2723" s="2">
        <f t="shared" si="428"/>
        <v>3060.7045833333341</v>
      </c>
      <c r="M2723" s="2">
        <f t="shared" si="419"/>
        <v>3068.3991666666666</v>
      </c>
      <c r="N2723" s="2">
        <f t="shared" si="424"/>
        <v>3075.9745833333332</v>
      </c>
      <c r="O2723" s="4" t="str">
        <f t="shared" si="425"/>
        <v>买</v>
      </c>
      <c r="P2723" s="4" t="str">
        <f t="shared" si="421"/>
        <v/>
      </c>
      <c r="Q2723" s="3">
        <f>IF(O2722="买",E2723/E2722-1,0)-IF(P2723=1,计算结果!B$17,0)</f>
        <v>2.4426537535151782E-2</v>
      </c>
      <c r="R2723" s="2">
        <f t="shared" si="422"/>
        <v>10.455902147135912</v>
      </c>
      <c r="S2723" s="3">
        <f>1-R2723/MAX(R$2:R2723)</f>
        <v>0.10780752849154351</v>
      </c>
    </row>
    <row r="2724" spans="1:19" x14ac:dyDescent="0.15">
      <c r="A2724" s="1">
        <v>42451</v>
      </c>
      <c r="B2724">
        <v>3231.61</v>
      </c>
      <c r="C2724">
        <v>3249.68</v>
      </c>
      <c r="D2724">
        <v>3218.73</v>
      </c>
      <c r="E2724" s="2">
        <v>3225.79</v>
      </c>
      <c r="F2724" s="16">
        <v>194211987456</v>
      </c>
      <c r="G2724" s="3">
        <f t="shared" si="420"/>
        <v>-7.2781771628341874E-3</v>
      </c>
      <c r="H2724" s="3">
        <f>1-E2724/MAX(E$2:E2724)</f>
        <v>0.45113489416729058</v>
      </c>
      <c r="I2724" s="2">
        <f t="shared" si="423"/>
        <v>3215.7299999999996</v>
      </c>
      <c r="J2724" s="2">
        <f t="shared" si="426"/>
        <v>3156.0333333333333</v>
      </c>
      <c r="K2724" s="2">
        <f t="shared" si="427"/>
        <v>3109.8116666666665</v>
      </c>
      <c r="L2724" s="2">
        <f t="shared" si="428"/>
        <v>3067.4741666666664</v>
      </c>
      <c r="M2724" s="2">
        <f t="shared" si="419"/>
        <v>3066.9702083333341</v>
      </c>
      <c r="N2724" s="2">
        <f t="shared" si="424"/>
        <v>3081.418680555556</v>
      </c>
      <c r="O2724" s="4" t="str">
        <f t="shared" si="425"/>
        <v>买</v>
      </c>
      <c r="P2724" s="4" t="str">
        <f t="shared" si="421"/>
        <v/>
      </c>
      <c r="Q2724" s="3">
        <f>IF(O2723="买",E2724/E2723-1,0)-IF(P2724=1,计算结果!B$17,0)</f>
        <v>-7.2781771628341874E-3</v>
      </c>
      <c r="R2724" s="2">
        <f t="shared" si="422"/>
        <v>10.379802238911799</v>
      </c>
      <c r="S2724" s="3">
        <f>1-R2724/MAX(R$2:R2724)</f>
        <v>0.11430106336252899</v>
      </c>
    </row>
    <row r="2725" spans="1:19" x14ac:dyDescent="0.15">
      <c r="A2725" s="1">
        <v>42452</v>
      </c>
      <c r="B2725">
        <v>3217.73</v>
      </c>
      <c r="C2725">
        <v>3242.25</v>
      </c>
      <c r="D2725">
        <v>3202.98</v>
      </c>
      <c r="E2725" s="2">
        <v>3236.09</v>
      </c>
      <c r="F2725" s="16">
        <v>155567079424</v>
      </c>
      <c r="G2725" s="3">
        <f t="shared" si="420"/>
        <v>3.1930162843831766E-3</v>
      </c>
      <c r="H2725" s="3">
        <f>1-E2725/MAX(E$2:E2725)</f>
        <v>0.44938235894643708</v>
      </c>
      <c r="I2725" s="2">
        <f t="shared" si="423"/>
        <v>3237.1066666666666</v>
      </c>
      <c r="J2725" s="2">
        <f t="shared" si="426"/>
        <v>3182.9183333333331</v>
      </c>
      <c r="K2725" s="2">
        <f t="shared" si="427"/>
        <v>3120.749166666666</v>
      </c>
      <c r="L2725" s="2">
        <f t="shared" si="428"/>
        <v>3075.0737499999996</v>
      </c>
      <c r="M2725" s="2">
        <f t="shared" si="419"/>
        <v>3064.3562500000007</v>
      </c>
      <c r="N2725" s="2">
        <f t="shared" si="424"/>
        <v>3086.7263888888888</v>
      </c>
      <c r="O2725" s="4" t="str">
        <f t="shared" si="425"/>
        <v>买</v>
      </c>
      <c r="P2725" s="4" t="str">
        <f t="shared" si="421"/>
        <v/>
      </c>
      <c r="Q2725" s="3">
        <f>IF(O2724="买",E2725/E2724-1,0)-IF(P2725=1,计算结果!B$17,0)</f>
        <v>3.1930162843831766E-3</v>
      </c>
      <c r="R2725" s="2">
        <f t="shared" si="422"/>
        <v>10.41294511648932</v>
      </c>
      <c r="S2725" s="3">
        <f>1-R2725/MAX(R$2:R2725)</f>
        <v>0.11147301223478479</v>
      </c>
    </row>
    <row r="2726" spans="1:19" x14ac:dyDescent="0.15">
      <c r="A2726" s="1">
        <v>42453</v>
      </c>
      <c r="B2726">
        <v>3211.5</v>
      </c>
      <c r="C2726">
        <v>3221.91</v>
      </c>
      <c r="D2726">
        <v>3181.81</v>
      </c>
      <c r="E2726" s="2">
        <v>3181.85</v>
      </c>
      <c r="F2726" s="16">
        <v>162436038656</v>
      </c>
      <c r="G2726" s="3">
        <f t="shared" si="420"/>
        <v>-1.676096771103408E-2</v>
      </c>
      <c r="H2726" s="3">
        <f>1-E2726/MAX(E$2:E2726)</f>
        <v>0.45861124344926152</v>
      </c>
      <c r="I2726" s="2">
        <f t="shared" si="423"/>
        <v>3214.5766666666664</v>
      </c>
      <c r="J2726" s="2">
        <f t="shared" si="426"/>
        <v>3198.2216666666664</v>
      </c>
      <c r="K2726" s="2">
        <f t="shared" si="427"/>
        <v>3126.9308333333333</v>
      </c>
      <c r="L2726" s="2">
        <f t="shared" si="428"/>
        <v>3080.5016666666666</v>
      </c>
      <c r="M2726" s="2">
        <f t="shared" si="419"/>
        <v>3064.1354166666665</v>
      </c>
      <c r="N2726" s="2">
        <f t="shared" si="424"/>
        <v>3090.5226388888891</v>
      </c>
      <c r="O2726" s="4" t="str">
        <f t="shared" si="425"/>
        <v>买</v>
      </c>
      <c r="P2726" s="4" t="str">
        <f t="shared" si="421"/>
        <v/>
      </c>
      <c r="Q2726" s="3">
        <f>IF(O2725="买",E2726/E2725-1,0)-IF(P2726=1,计算结果!B$17,0)</f>
        <v>-1.676096771103408E-2</v>
      </c>
      <c r="R2726" s="2">
        <f t="shared" si="422"/>
        <v>10.238414079615072</v>
      </c>
      <c r="S2726" s="3">
        <f>1-R2726/MAX(R$2:R2726)</f>
        <v>0.12636558438709988</v>
      </c>
    </row>
    <row r="2727" spans="1:19" x14ac:dyDescent="0.15">
      <c r="A2727" s="1">
        <v>42454</v>
      </c>
      <c r="B2727">
        <v>3176.81</v>
      </c>
      <c r="C2727">
        <v>3204.44</v>
      </c>
      <c r="D2727">
        <v>3174.32</v>
      </c>
      <c r="E2727" s="2">
        <v>3197.82</v>
      </c>
      <c r="F2727" s="16">
        <v>115195600896</v>
      </c>
      <c r="G2727" s="3">
        <f t="shared" si="420"/>
        <v>5.0190926662163626E-3</v>
      </c>
      <c r="H2727" s="3">
        <f>1-E2727/MAX(E$2:E2727)</f>
        <v>0.45589396311168584</v>
      </c>
      <c r="I2727" s="2">
        <f t="shared" si="423"/>
        <v>3205.2533333333336</v>
      </c>
      <c r="J2727" s="2">
        <f t="shared" si="426"/>
        <v>3210.4916666666668</v>
      </c>
      <c r="K2727" s="2">
        <f t="shared" si="427"/>
        <v>3137.4233333333336</v>
      </c>
      <c r="L2727" s="2">
        <f t="shared" si="428"/>
        <v>3083.7912500000007</v>
      </c>
      <c r="M2727" s="2">
        <f t="shared" si="419"/>
        <v>3063.7627083333336</v>
      </c>
      <c r="N2727" s="2">
        <f t="shared" si="424"/>
        <v>3094.992430555556</v>
      </c>
      <c r="O2727" s="4" t="str">
        <f t="shared" si="425"/>
        <v>买</v>
      </c>
      <c r="P2727" s="4" t="str">
        <f t="shared" si="421"/>
        <v/>
      </c>
      <c r="Q2727" s="3">
        <f>IF(O2726="买",E2727/E2726-1,0)-IF(P2727=1,计算结果!B$17,0)</f>
        <v>5.0190926662163626E-3</v>
      </c>
      <c r="R2727" s="2">
        <f t="shared" si="422"/>
        <v>10.289801628635756</v>
      </c>
      <c r="S2727" s="3">
        <f>1-R2727/MAX(R$2:R2727)</f>
        <v>0.12198073229874296</v>
      </c>
    </row>
    <row r="2728" spans="1:19" x14ac:dyDescent="0.15">
      <c r="A2728" s="1">
        <v>42457</v>
      </c>
      <c r="B2728">
        <v>3206.95</v>
      </c>
      <c r="C2728">
        <v>3229.62</v>
      </c>
      <c r="D2728">
        <v>3161.88</v>
      </c>
      <c r="E2728" s="2">
        <v>3169.73</v>
      </c>
      <c r="F2728" s="16">
        <v>123844042752</v>
      </c>
      <c r="G2728" s="3">
        <f t="shared" si="420"/>
        <v>-8.7841091743751099E-3</v>
      </c>
      <c r="H2728" s="3">
        <f>1-E2728/MAX(E$2:E2728)</f>
        <v>0.46067344994214932</v>
      </c>
      <c r="I2728" s="2">
        <f t="shared" si="423"/>
        <v>3183.1333333333332</v>
      </c>
      <c r="J2728" s="2">
        <f t="shared" si="426"/>
        <v>3210.1200000000003</v>
      </c>
      <c r="K2728" s="2">
        <f t="shared" si="427"/>
        <v>3150.4716666666668</v>
      </c>
      <c r="L2728" s="2">
        <f t="shared" si="428"/>
        <v>3087.1400000000008</v>
      </c>
      <c r="M2728" s="2">
        <f t="shared" si="419"/>
        <v>3064.0512500000004</v>
      </c>
      <c r="N2728" s="2">
        <f t="shared" si="424"/>
        <v>3100.5543055555559</v>
      </c>
      <c r="O2728" s="4" t="str">
        <f t="shared" si="425"/>
        <v>买</v>
      </c>
      <c r="P2728" s="4" t="str">
        <f t="shared" si="421"/>
        <v/>
      </c>
      <c r="Q2728" s="3">
        <f>IF(O2727="买",E2728/E2727-1,0)-IF(P2728=1,计算结果!B$17,0)</f>
        <v>-8.7841091743751099E-3</v>
      </c>
      <c r="R2728" s="2">
        <f t="shared" si="422"/>
        <v>10.199414887747157</v>
      </c>
      <c r="S2728" s="3">
        <f>1-R2728/MAX(R$2:R2728)</f>
        <v>0.12969334940343569</v>
      </c>
    </row>
    <row r="2729" spans="1:19" x14ac:dyDescent="0.15">
      <c r="A2729" s="1">
        <v>42458</v>
      </c>
      <c r="B2729">
        <v>3171.31</v>
      </c>
      <c r="C2729">
        <v>3178.07</v>
      </c>
      <c r="D2729">
        <v>3122.76</v>
      </c>
      <c r="E2729" s="2">
        <v>3135.41</v>
      </c>
      <c r="F2729" s="16">
        <v>113844281344</v>
      </c>
      <c r="G2729" s="3">
        <f t="shared" si="420"/>
        <v>-1.0827420632041229E-2</v>
      </c>
      <c r="H2729" s="3">
        <f>1-E2729/MAX(E$2:E2729)</f>
        <v>0.4665129653576533</v>
      </c>
      <c r="I2729" s="2">
        <f t="shared" si="423"/>
        <v>3167.6533333333332</v>
      </c>
      <c r="J2729" s="2">
        <f t="shared" si="426"/>
        <v>3191.1149999999998</v>
      </c>
      <c r="K2729" s="2">
        <f t="shared" si="427"/>
        <v>3160.2324999999996</v>
      </c>
      <c r="L2729" s="2">
        <f t="shared" si="428"/>
        <v>3088.2175000000002</v>
      </c>
      <c r="M2729" s="2">
        <f t="shared" si="419"/>
        <v>3062.2562500000008</v>
      </c>
      <c r="N2729" s="2">
        <f t="shared" si="424"/>
        <v>3103.5687500000004</v>
      </c>
      <c r="O2729" s="4" t="str">
        <f t="shared" si="425"/>
        <v>买</v>
      </c>
      <c r="P2729" s="4" t="str">
        <f t="shared" si="421"/>
        <v/>
      </c>
      <c r="Q2729" s="3">
        <f>IF(O2728="买",E2729/E2728-1,0)-IF(P2729=1,计算结果!B$17,0)</f>
        <v>-1.0827420632041229E-2</v>
      </c>
      <c r="R2729" s="2">
        <f t="shared" si="422"/>
        <v>10.088981532556815</v>
      </c>
      <c r="S2729" s="3">
        <f>1-R2729/MAX(R$2:R2729)</f>
        <v>0.13911652558830756</v>
      </c>
    </row>
    <row r="2730" spans="1:19" x14ac:dyDescent="0.15">
      <c r="A2730" s="1">
        <v>42459</v>
      </c>
      <c r="B2730">
        <v>3161.29</v>
      </c>
      <c r="C2730">
        <v>3216.68</v>
      </c>
      <c r="D2730">
        <v>3161.29</v>
      </c>
      <c r="E2730" s="2">
        <v>3216.28</v>
      </c>
      <c r="F2730" s="16">
        <v>140721766400</v>
      </c>
      <c r="G2730" s="3">
        <f t="shared" si="420"/>
        <v>2.5792480090323311E-2</v>
      </c>
      <c r="H2730" s="3">
        <f>1-E2730/MAX(E$2:E2730)</f>
        <v>0.45275301163819504</v>
      </c>
      <c r="I2730" s="2">
        <f t="shared" si="423"/>
        <v>3173.8066666666668</v>
      </c>
      <c r="J2730" s="2">
        <f t="shared" si="426"/>
        <v>3189.53</v>
      </c>
      <c r="K2730" s="2">
        <f t="shared" si="427"/>
        <v>3172.7816666666663</v>
      </c>
      <c r="L2730" s="2">
        <f t="shared" si="428"/>
        <v>3100.6145833333335</v>
      </c>
      <c r="M2730" s="2">
        <f t="shared" si="419"/>
        <v>3064.2885416666672</v>
      </c>
      <c r="N2730" s="2">
        <f t="shared" si="424"/>
        <v>3112.5615972222222</v>
      </c>
      <c r="O2730" s="4" t="str">
        <f t="shared" si="425"/>
        <v>买</v>
      </c>
      <c r="P2730" s="4" t="str">
        <f t="shared" si="421"/>
        <v/>
      </c>
      <c r="Q2730" s="3">
        <f>IF(O2729="买",E2730/E2729-1,0)-IF(P2730=1,计算结果!B$17,0)</f>
        <v>2.5792480090323311E-2</v>
      </c>
      <c r="R2730" s="2">
        <f t="shared" si="422"/>
        <v>10.349201387866927</v>
      </c>
      <c r="S2730" s="3">
        <f>1-R2730/MAX(R$2:R2730)</f>
        <v>0.1169122057144556</v>
      </c>
    </row>
    <row r="2731" spans="1:19" x14ac:dyDescent="0.15">
      <c r="A2731" s="1">
        <v>42460</v>
      </c>
      <c r="B2731">
        <v>3229.2</v>
      </c>
      <c r="C2731">
        <v>3241.93</v>
      </c>
      <c r="D2731">
        <v>3208.66</v>
      </c>
      <c r="E2731" s="2">
        <v>3218.09</v>
      </c>
      <c r="F2731" s="16">
        <v>147267616768</v>
      </c>
      <c r="G2731" s="3">
        <f t="shared" si="420"/>
        <v>5.6276194858662087E-4</v>
      </c>
      <c r="H2731" s="3">
        <f>1-E2731/MAX(E$2:E2731)</f>
        <v>0.45244504185666645</v>
      </c>
      <c r="I2731" s="2">
        <f t="shared" si="423"/>
        <v>3189.9266666666667</v>
      </c>
      <c r="J2731" s="2">
        <f t="shared" si="426"/>
        <v>3186.53</v>
      </c>
      <c r="K2731" s="2">
        <f t="shared" si="427"/>
        <v>3184.7241666666669</v>
      </c>
      <c r="L2731" s="2">
        <f t="shared" si="428"/>
        <v>3111.8670833333326</v>
      </c>
      <c r="M2731" s="2">
        <f t="shared" si="419"/>
        <v>3066.108541666667</v>
      </c>
      <c r="N2731" s="2">
        <f t="shared" si="424"/>
        <v>3120.8999305555553</v>
      </c>
      <c r="O2731" s="4" t="str">
        <f t="shared" si="425"/>
        <v>买</v>
      </c>
      <c r="P2731" s="4" t="str">
        <f t="shared" si="421"/>
        <v/>
      </c>
      <c r="Q2731" s="3">
        <f>IF(O2730="买",E2731/E2730-1,0)-IF(P2731=1,计算结果!B$17,0)</f>
        <v>5.6276194858662087E-4</v>
      </c>
      <c r="R2731" s="2">
        <f t="shared" si="422"/>
        <v>10.355025524606278</v>
      </c>
      <c r="S2731" s="3">
        <f>1-R2731/MAX(R$2:R2731)</f>
        <v>0.11641523750657035</v>
      </c>
    </row>
    <row r="2732" spans="1:19" x14ac:dyDescent="0.15">
      <c r="A2732" s="1">
        <v>42461</v>
      </c>
      <c r="B2732">
        <v>3213.67</v>
      </c>
      <c r="C2732">
        <v>3222.61</v>
      </c>
      <c r="D2732">
        <v>3165.86</v>
      </c>
      <c r="E2732" s="2">
        <v>3221.89</v>
      </c>
      <c r="F2732" s="16">
        <v>127050096640</v>
      </c>
      <c r="G2732" s="3">
        <f t="shared" si="420"/>
        <v>1.1808246506466169E-3</v>
      </c>
      <c r="H2732" s="3">
        <f>1-E2732/MAX(E$2:E2732)</f>
        <v>0.45179847546450691</v>
      </c>
      <c r="I2732" s="2">
        <f t="shared" si="423"/>
        <v>3218.7533333333336</v>
      </c>
      <c r="J2732" s="2">
        <f t="shared" si="426"/>
        <v>3193.2033333333334</v>
      </c>
      <c r="K2732" s="2">
        <f t="shared" si="427"/>
        <v>3195.7124999999996</v>
      </c>
      <c r="L2732" s="2">
        <f t="shared" si="428"/>
        <v>3126.2179166666665</v>
      </c>
      <c r="M2732" s="2">
        <f t="shared" si="419"/>
        <v>3066.0827083333338</v>
      </c>
      <c r="N2732" s="2">
        <f t="shared" si="424"/>
        <v>3129.337708333333</v>
      </c>
      <c r="O2732" s="4" t="str">
        <f t="shared" si="425"/>
        <v>买</v>
      </c>
      <c r="P2732" s="4" t="str">
        <f t="shared" si="421"/>
        <v/>
      </c>
      <c r="Q2732" s="3">
        <f>IF(O2731="买",E2732/E2731-1,0)-IF(P2732=1,计算结果!B$17,0)</f>
        <v>1.1808246506466169E-3</v>
      </c>
      <c r="R2732" s="2">
        <f t="shared" si="422"/>
        <v>10.367252994003808</v>
      </c>
      <c r="S2732" s="3">
        <f>1-R2732/MAX(R$2:R2732)</f>
        <v>0.11537187883808242</v>
      </c>
    </row>
    <row r="2733" spans="1:19" x14ac:dyDescent="0.15">
      <c r="A2733" s="1">
        <v>42465</v>
      </c>
      <c r="B2733">
        <v>3211.3</v>
      </c>
      <c r="C2733">
        <v>3271.93</v>
      </c>
      <c r="D2733">
        <v>3205.21</v>
      </c>
      <c r="E2733" s="2">
        <v>3264.49</v>
      </c>
      <c r="F2733" s="16">
        <v>159296536576</v>
      </c>
      <c r="G2733" s="3">
        <f t="shared" si="420"/>
        <v>1.3222052894419134E-2</v>
      </c>
      <c r="H2733" s="3">
        <f>1-E2733/MAX(E$2:E2733)</f>
        <v>0.44455012591029741</v>
      </c>
      <c r="I2733" s="2">
        <f t="shared" si="423"/>
        <v>3234.8233333333333</v>
      </c>
      <c r="J2733" s="2">
        <f t="shared" si="426"/>
        <v>3204.3150000000001</v>
      </c>
      <c r="K2733" s="2">
        <f t="shared" si="427"/>
        <v>3207.4033333333332</v>
      </c>
      <c r="L2733" s="2">
        <f t="shared" si="428"/>
        <v>3140.1262499999998</v>
      </c>
      <c r="M2733" s="2">
        <f t="shared" si="419"/>
        <v>3067.9600000000005</v>
      </c>
      <c r="N2733" s="2">
        <f t="shared" si="424"/>
        <v>3138.4965277777778</v>
      </c>
      <c r="O2733" s="4" t="str">
        <f t="shared" si="425"/>
        <v>买</v>
      </c>
      <c r="P2733" s="4" t="str">
        <f t="shared" si="421"/>
        <v/>
      </c>
      <c r="Q2733" s="3">
        <f>IF(O2732="买",E2733/E2732-1,0)-IF(P2733=1,计算结果!B$17,0)</f>
        <v>1.3222052894419134E-2</v>
      </c>
      <c r="R2733" s="2">
        <f t="shared" si="422"/>
        <v>10.504329361460352</v>
      </c>
      <c r="S2733" s="3">
        <f>1-R2733/MAX(R$2:R2733)</f>
        <v>0.10367527902818885</v>
      </c>
    </row>
    <row r="2734" spans="1:19" x14ac:dyDescent="0.15">
      <c r="A2734" s="1">
        <v>42466</v>
      </c>
      <c r="B2734">
        <v>3250.52</v>
      </c>
      <c r="C2734">
        <v>3267.64</v>
      </c>
      <c r="D2734">
        <v>3236.2</v>
      </c>
      <c r="E2734" s="2">
        <v>3257.53</v>
      </c>
      <c r="F2734" s="16">
        <v>137206267904</v>
      </c>
      <c r="G2734" s="3">
        <f t="shared" si="420"/>
        <v>-2.1320328749665496E-3</v>
      </c>
      <c r="H2734" s="3">
        <f>1-E2734/MAX(E$2:E2734)</f>
        <v>0.44573436330225269</v>
      </c>
      <c r="I2734" s="2">
        <f t="shared" si="423"/>
        <v>3247.97</v>
      </c>
      <c r="J2734" s="2">
        <f t="shared" si="426"/>
        <v>3218.9483333333333</v>
      </c>
      <c r="K2734" s="2">
        <f t="shared" si="427"/>
        <v>3214.5341666666664</v>
      </c>
      <c r="L2734" s="2">
        <f t="shared" si="428"/>
        <v>3148.7179166666665</v>
      </c>
      <c r="M2734" s="2">
        <f t="shared" si="419"/>
        <v>3071.6304166666669</v>
      </c>
      <c r="N2734" s="2">
        <f t="shared" si="424"/>
        <v>3144.9608333333331</v>
      </c>
      <c r="O2734" s="4" t="str">
        <f t="shared" si="425"/>
        <v>买</v>
      </c>
      <c r="P2734" s="4" t="str">
        <f t="shared" si="421"/>
        <v/>
      </c>
      <c r="Q2734" s="3">
        <f>IF(O2733="买",E2734/E2733-1,0)-IF(P2734=1,计算结果!B$17,0)</f>
        <v>-2.1320328749665496E-3</v>
      </c>
      <c r="R2734" s="2">
        <f t="shared" si="422"/>
        <v>10.481933785932242</v>
      </c>
      <c r="S2734" s="3">
        <f>1-R2734/MAX(R$2:R2734)</f>
        <v>0.10558627279994603</v>
      </c>
    </row>
    <row r="2735" spans="1:19" x14ac:dyDescent="0.15">
      <c r="A2735" s="1">
        <v>42467</v>
      </c>
      <c r="B2735">
        <v>3266.29</v>
      </c>
      <c r="C2735">
        <v>3270.82</v>
      </c>
      <c r="D2735">
        <v>3208.64</v>
      </c>
      <c r="E2735" s="2">
        <v>3209.29</v>
      </c>
      <c r="F2735" s="16">
        <v>128273063936</v>
      </c>
      <c r="G2735" s="3">
        <f t="shared" si="420"/>
        <v>-1.4808766151040875E-2</v>
      </c>
      <c r="H2735" s="3">
        <f>1-E2735/MAX(E$2:E2735)</f>
        <v>0.45394235350166745</v>
      </c>
      <c r="I2735" s="2">
        <f t="shared" si="423"/>
        <v>3243.7700000000004</v>
      </c>
      <c r="J2735" s="2">
        <f t="shared" si="426"/>
        <v>3231.2616666666668</v>
      </c>
      <c r="K2735" s="2">
        <f t="shared" si="427"/>
        <v>3211.188333333333</v>
      </c>
      <c r="L2735" s="2">
        <f t="shared" si="428"/>
        <v>3155.0041666666662</v>
      </c>
      <c r="M2735" s="2">
        <f t="shared" si="419"/>
        <v>3073.6268750000004</v>
      </c>
      <c r="N2735" s="2">
        <f t="shared" si="424"/>
        <v>3146.6064583333332</v>
      </c>
      <c r="O2735" s="4" t="str">
        <f t="shared" si="425"/>
        <v>买</v>
      </c>
      <c r="P2735" s="4" t="str">
        <f t="shared" si="421"/>
        <v/>
      </c>
      <c r="Q2735" s="3">
        <f>IF(O2734="买",E2735/E2734-1,0)-IF(P2735=1,计算结果!B$17,0)</f>
        <v>-1.4808766151040875E-2</v>
      </c>
      <c r="R2735" s="2">
        <f t="shared" si="422"/>
        <v>10.326709279685677</v>
      </c>
      <c r="S2735" s="3">
        <f>1-R2735/MAX(R$2:R2735)</f>
        <v>0.1188314365283325</v>
      </c>
    </row>
    <row r="2736" spans="1:19" x14ac:dyDescent="0.15">
      <c r="A2736" s="1">
        <v>42468</v>
      </c>
      <c r="B2736">
        <v>3189.85</v>
      </c>
      <c r="C2736">
        <v>3197.77</v>
      </c>
      <c r="D2736">
        <v>3163.3</v>
      </c>
      <c r="E2736" s="2">
        <v>3185.73</v>
      </c>
      <c r="F2736" s="16">
        <v>113920712704</v>
      </c>
      <c r="G2736" s="3">
        <f t="shared" si="420"/>
        <v>-7.3411876147060351E-3</v>
      </c>
      <c r="H2736" s="3">
        <f>1-E2736/MAX(E$2:E2736)</f>
        <v>0.4579510651330565</v>
      </c>
      <c r="I2736" s="2">
        <f t="shared" si="423"/>
        <v>3217.5166666666664</v>
      </c>
      <c r="J2736" s="2">
        <f t="shared" si="426"/>
        <v>3226.17</v>
      </c>
      <c r="K2736" s="2">
        <f t="shared" si="427"/>
        <v>3207.8500000000004</v>
      </c>
      <c r="L2736" s="2">
        <f t="shared" si="428"/>
        <v>3158.830833333333</v>
      </c>
      <c r="M2736" s="2">
        <f t="shared" si="419"/>
        <v>3074.8110416666673</v>
      </c>
      <c r="N2736" s="2">
        <f t="shared" si="424"/>
        <v>3147.163958333334</v>
      </c>
      <c r="O2736" s="4" t="str">
        <f t="shared" si="425"/>
        <v>买</v>
      </c>
      <c r="P2736" s="4" t="str">
        <f t="shared" si="421"/>
        <v/>
      </c>
      <c r="Q2736" s="3">
        <f>IF(O2735="买",E2736/E2735-1,0)-IF(P2736=1,计算结果!B$17,0)</f>
        <v>-7.3411876147060351E-3</v>
      </c>
      <c r="R2736" s="2">
        <f t="shared" si="422"/>
        <v>10.250898969420978</v>
      </c>
      <c r="S2736" s="3">
        <f>1-R2736/MAX(R$2:R2736)</f>
        <v>0.12530026027295893</v>
      </c>
    </row>
    <row r="2737" spans="1:19" x14ac:dyDescent="0.15">
      <c r="A2737" s="1">
        <v>42471</v>
      </c>
      <c r="B2737">
        <v>3213.51</v>
      </c>
      <c r="C2737">
        <v>3251.57</v>
      </c>
      <c r="D2737">
        <v>3213.51</v>
      </c>
      <c r="E2737" s="2">
        <v>3230.1</v>
      </c>
      <c r="F2737" s="16">
        <v>142759493632</v>
      </c>
      <c r="G2737" s="3">
        <f t="shared" si="420"/>
        <v>1.3927733988756019E-2</v>
      </c>
      <c r="H2737" s="3">
        <f>1-E2737/MAX(E$2:E2737)</f>
        <v>0.45040155175934116</v>
      </c>
      <c r="I2737" s="2">
        <f t="shared" si="423"/>
        <v>3208.3733333333334</v>
      </c>
      <c r="J2737" s="2">
        <f t="shared" si="426"/>
        <v>3228.1716666666666</v>
      </c>
      <c r="K2737" s="2">
        <f t="shared" si="427"/>
        <v>3207.3508333333334</v>
      </c>
      <c r="L2737" s="2">
        <f t="shared" si="428"/>
        <v>3164.0499999999993</v>
      </c>
      <c r="M2737" s="2">
        <f t="shared" si="419"/>
        <v>3080.8441666666672</v>
      </c>
      <c r="N2737" s="2">
        <f t="shared" si="424"/>
        <v>3150.7483333333334</v>
      </c>
      <c r="O2737" s="4" t="str">
        <f t="shared" si="425"/>
        <v>买</v>
      </c>
      <c r="P2737" s="4" t="str">
        <f t="shared" si="421"/>
        <v/>
      </c>
      <c r="Q2737" s="3">
        <f>IF(O2736="买",E2737/E2736-1,0)-IF(P2737=1,计算结果!B$17,0)</f>
        <v>1.3927733988756019E-2</v>
      </c>
      <c r="R2737" s="2">
        <f t="shared" si="422"/>
        <v>10.393670763412688</v>
      </c>
      <c r="S2737" s="3">
        <f>1-R2737/MAX(R$2:R2737)</f>
        <v>0.11311767497800651</v>
      </c>
    </row>
    <row r="2738" spans="1:19" x14ac:dyDescent="0.15">
      <c r="A2738" s="1">
        <v>42472</v>
      </c>
      <c r="B2738">
        <v>3227.37</v>
      </c>
      <c r="C2738">
        <v>3232.26</v>
      </c>
      <c r="D2738">
        <v>3198.9</v>
      </c>
      <c r="E2738" s="2">
        <v>3218.45</v>
      </c>
      <c r="F2738" s="16">
        <v>99086557184</v>
      </c>
      <c r="G2738" s="3">
        <f t="shared" si="420"/>
        <v>-3.606699482988196E-3</v>
      </c>
      <c r="H2738" s="3">
        <f>1-E2738/MAX(E$2:E2738)</f>
        <v>0.45238378819846181</v>
      </c>
      <c r="I2738" s="2">
        <f t="shared" si="423"/>
        <v>3211.4266666666663</v>
      </c>
      <c r="J2738" s="2">
        <f t="shared" si="426"/>
        <v>3227.5983333333334</v>
      </c>
      <c r="K2738" s="2">
        <f t="shared" si="427"/>
        <v>3210.4008333333331</v>
      </c>
      <c r="L2738" s="2">
        <f t="shared" si="428"/>
        <v>3168.665833333333</v>
      </c>
      <c r="M2738" s="2">
        <f t="shared" ref="M2738:M2801" si="429">AVERAGE(E2691:E2738)</f>
        <v>3086.846250000001</v>
      </c>
      <c r="N2738" s="2">
        <f t="shared" si="424"/>
        <v>3155.3043055555554</v>
      </c>
      <c r="O2738" s="4" t="str">
        <f t="shared" si="425"/>
        <v>买</v>
      </c>
      <c r="P2738" s="4" t="str">
        <f t="shared" si="421"/>
        <v/>
      </c>
      <c r="Q2738" s="3">
        <f>IF(O2737="买",E2738/E2737-1,0)-IF(P2738=1,计算结果!B$17,0)</f>
        <v>-3.606699482988196E-3</v>
      </c>
      <c r="R2738" s="2">
        <f t="shared" si="422"/>
        <v>10.356183916443937</v>
      </c>
      <c r="S2738" s="3">
        <f>1-R2738/MAX(R$2:R2738)</f>
        <v>0.11631639300113483</v>
      </c>
    </row>
    <row r="2739" spans="1:19" x14ac:dyDescent="0.15">
      <c r="A2739" s="1">
        <v>42473</v>
      </c>
      <c r="B2739">
        <v>3237.86</v>
      </c>
      <c r="C2739">
        <v>3296.52</v>
      </c>
      <c r="D2739">
        <v>3237.86</v>
      </c>
      <c r="E2739" s="2">
        <v>3261.38</v>
      </c>
      <c r="F2739" s="16">
        <v>200159608832</v>
      </c>
      <c r="G2739" s="3">
        <f t="shared" si="420"/>
        <v>1.3338718948562311E-2</v>
      </c>
      <c r="H2739" s="3">
        <f>1-E2739/MAX(E$2:E2739)</f>
        <v>0.44507928945756481</v>
      </c>
      <c r="I2739" s="2">
        <f t="shared" si="423"/>
        <v>3236.6433333333334</v>
      </c>
      <c r="J2739" s="2">
        <f t="shared" si="426"/>
        <v>3227.08</v>
      </c>
      <c r="K2739" s="2">
        <f t="shared" si="427"/>
        <v>3215.6974999999998</v>
      </c>
      <c r="L2739" s="2">
        <f t="shared" si="428"/>
        <v>3176.5604166666667</v>
      </c>
      <c r="M2739" s="2">
        <f t="shared" si="429"/>
        <v>3095.3383333333345</v>
      </c>
      <c r="N2739" s="2">
        <f t="shared" si="424"/>
        <v>3162.5320833333335</v>
      </c>
      <c r="O2739" s="4" t="str">
        <f t="shared" si="425"/>
        <v>买</v>
      </c>
      <c r="P2739" s="4" t="str">
        <f t="shared" si="421"/>
        <v/>
      </c>
      <c r="Q2739" s="3">
        <f>IF(O2738="买",E2739/E2738-1,0)-IF(P2739=1,计算结果!B$17,0)</f>
        <v>1.3338718948562311E-2</v>
      </c>
      <c r="R2739" s="2">
        <f t="shared" si="422"/>
        <v>10.494322143085004</v>
      </c>
      <c r="S2739" s="3">
        <f>1-R2739/MAX(R$2:R2739)</f>
        <v>0.10452918572792513</v>
      </c>
    </row>
    <row r="2740" spans="1:19" x14ac:dyDescent="0.15">
      <c r="A2740" s="1">
        <v>42474</v>
      </c>
      <c r="B2740">
        <v>3277.1</v>
      </c>
      <c r="C2740">
        <v>3286.07</v>
      </c>
      <c r="D2740">
        <v>3252.05</v>
      </c>
      <c r="E2740" s="2">
        <v>3275.83</v>
      </c>
      <c r="F2740" s="16">
        <v>117989441536</v>
      </c>
      <c r="G2740" s="3">
        <f t="shared" si="420"/>
        <v>4.4306397905180539E-3</v>
      </c>
      <c r="H2740" s="3">
        <f>1-E2740/MAX(E$2:E2740)</f>
        <v>0.44262063567685295</v>
      </c>
      <c r="I2740" s="2">
        <f t="shared" si="423"/>
        <v>3251.8866666666668</v>
      </c>
      <c r="J2740" s="2">
        <f t="shared" si="426"/>
        <v>3230.1299999999997</v>
      </c>
      <c r="K2740" s="2">
        <f t="shared" si="427"/>
        <v>3224.5391666666669</v>
      </c>
      <c r="L2740" s="2">
        <f t="shared" si="428"/>
        <v>3187.5054166666669</v>
      </c>
      <c r="M2740" s="2">
        <f t="shared" si="429"/>
        <v>3102.2079166666676</v>
      </c>
      <c r="N2740" s="2">
        <f t="shared" si="424"/>
        <v>3171.4175000000009</v>
      </c>
      <c r="O2740" s="4" t="str">
        <f t="shared" si="425"/>
        <v>买</v>
      </c>
      <c r="P2740" s="4" t="str">
        <f t="shared" si="421"/>
        <v/>
      </c>
      <c r="Q2740" s="3">
        <f>IF(O2739="买",E2740/E2739-1,0)-IF(P2740=1,计算结果!B$17,0)</f>
        <v>4.4306397905180539E-3</v>
      </c>
      <c r="R2740" s="2">
        <f t="shared" si="422"/>
        <v>10.540818704346671</v>
      </c>
      <c r="S2740" s="3">
        <f>1-R2740/MAX(R$2:R2740)</f>
        <v>0.10056167710696373</v>
      </c>
    </row>
    <row r="2741" spans="1:19" x14ac:dyDescent="0.15">
      <c r="A2741" s="1">
        <v>42475</v>
      </c>
      <c r="B2741">
        <v>3279.86</v>
      </c>
      <c r="C2741">
        <v>3282.98</v>
      </c>
      <c r="D2741">
        <v>3261.73</v>
      </c>
      <c r="E2741" s="2">
        <v>3272.21</v>
      </c>
      <c r="F2741" s="16">
        <v>107963981824</v>
      </c>
      <c r="G2741" s="3">
        <f t="shared" si="420"/>
        <v>-1.1050634495685108E-3</v>
      </c>
      <c r="H2741" s="3">
        <f>1-E2741/MAX(E$2:E2741)</f>
        <v>0.44323657523991011</v>
      </c>
      <c r="I2741" s="2">
        <f t="shared" si="423"/>
        <v>3269.8066666666668</v>
      </c>
      <c r="J2741" s="2">
        <f t="shared" si="426"/>
        <v>3240.6166666666668</v>
      </c>
      <c r="K2741" s="2">
        <f t="shared" si="427"/>
        <v>3235.9391666666666</v>
      </c>
      <c r="L2741" s="2">
        <f t="shared" si="428"/>
        <v>3198.0858333333331</v>
      </c>
      <c r="M2741" s="2">
        <f t="shared" si="429"/>
        <v>3109.9404166666668</v>
      </c>
      <c r="N2741" s="2">
        <f t="shared" si="424"/>
        <v>3181.3218055555553</v>
      </c>
      <c r="O2741" s="4" t="str">
        <f t="shared" si="425"/>
        <v>买</v>
      </c>
      <c r="P2741" s="4" t="str">
        <f t="shared" si="421"/>
        <v/>
      </c>
      <c r="Q2741" s="3">
        <f>IF(O2740="买",E2741/E2740-1,0)-IF(P2741=1,计算结果!B$17,0)</f>
        <v>-1.1050634495685108E-3</v>
      </c>
      <c r="R2741" s="2">
        <f t="shared" si="422"/>
        <v>10.529170430867969</v>
      </c>
      <c r="S2741" s="3">
        <f>1-R2741/MAX(R$2:R2741)</f>
        <v>0.10155561352273401</v>
      </c>
    </row>
    <row r="2742" spans="1:19" x14ac:dyDescent="0.15">
      <c r="A2742" s="1">
        <v>42478</v>
      </c>
      <c r="B2742">
        <v>3252.67</v>
      </c>
      <c r="C2742">
        <v>3252.67</v>
      </c>
      <c r="D2742">
        <v>3221.66</v>
      </c>
      <c r="E2742" s="2">
        <v>3228.45</v>
      </c>
      <c r="F2742" s="16">
        <v>103956152320</v>
      </c>
      <c r="G2742" s="3">
        <f t="shared" si="420"/>
        <v>-1.3373224823590268E-2</v>
      </c>
      <c r="H2742" s="3">
        <f>1-E2742/MAX(E$2:E2742)</f>
        <v>0.4506822976927789</v>
      </c>
      <c r="I2742" s="2">
        <f t="shared" si="423"/>
        <v>3258.83</v>
      </c>
      <c r="J2742" s="2">
        <f t="shared" si="426"/>
        <v>3247.7366666666671</v>
      </c>
      <c r="K2742" s="2">
        <f t="shared" si="427"/>
        <v>3236.9533333333329</v>
      </c>
      <c r="L2742" s="2">
        <f t="shared" si="428"/>
        <v>3204.8675000000003</v>
      </c>
      <c r="M2742" s="2">
        <f t="shared" si="429"/>
        <v>3115.5054166666669</v>
      </c>
      <c r="N2742" s="2">
        <f t="shared" si="424"/>
        <v>3185.7754166666668</v>
      </c>
      <c r="O2742" s="4" t="str">
        <f t="shared" si="425"/>
        <v>买</v>
      </c>
      <c r="P2742" s="4" t="str">
        <f t="shared" si="421"/>
        <v/>
      </c>
      <c r="Q2742" s="3">
        <f>IF(O2741="买",E2742/E2741-1,0)-IF(P2742=1,计算结果!B$17,0)</f>
        <v>-1.3373224823590268E-2</v>
      </c>
      <c r="R2742" s="2">
        <f t="shared" si="422"/>
        <v>10.388361467490073</v>
      </c>
      <c r="S2742" s="3">
        <f>1-R2742/MAX(R$2:R2742)</f>
        <v>0.11357071229458715</v>
      </c>
    </row>
    <row r="2743" spans="1:19" x14ac:dyDescent="0.15">
      <c r="A2743" s="1">
        <v>42479</v>
      </c>
      <c r="B2743">
        <v>3243.97</v>
      </c>
      <c r="C2743">
        <v>3250.73</v>
      </c>
      <c r="D2743">
        <v>3221.58</v>
      </c>
      <c r="E2743" s="2">
        <v>3238.3</v>
      </c>
      <c r="F2743" s="16">
        <v>90976239616</v>
      </c>
      <c r="G2743" s="3">
        <f t="shared" si="420"/>
        <v>3.0509997057412974E-3</v>
      </c>
      <c r="H2743" s="3">
        <f>1-E2743/MAX(E$2:E2743)</f>
        <v>0.44900632954468112</v>
      </c>
      <c r="I2743" s="2">
        <f t="shared" si="423"/>
        <v>3246.3199999999997</v>
      </c>
      <c r="J2743" s="2">
        <f t="shared" si="426"/>
        <v>3249.103333333333</v>
      </c>
      <c r="K2743" s="2">
        <f t="shared" si="427"/>
        <v>3238.6375000000003</v>
      </c>
      <c r="L2743" s="2">
        <f t="shared" si="428"/>
        <v>3211.6808333333333</v>
      </c>
      <c r="M2743" s="2">
        <f t="shared" si="429"/>
        <v>3121.5400000000004</v>
      </c>
      <c r="N2743" s="2">
        <f t="shared" si="424"/>
        <v>3190.6194444444445</v>
      </c>
      <c r="O2743" s="4" t="str">
        <f t="shared" si="425"/>
        <v>买</v>
      </c>
      <c r="P2743" s="4" t="str">
        <f t="shared" si="421"/>
        <v/>
      </c>
      <c r="Q2743" s="3">
        <f>IF(O2742="买",E2743/E2742-1,0)-IF(P2743=1,计算结果!B$17,0)</f>
        <v>3.0509997057412974E-3</v>
      </c>
      <c r="R2743" s="2">
        <f t="shared" si="422"/>
        <v>10.420056355270519</v>
      </c>
      <c r="S2743" s="3">
        <f>1-R2743/MAX(R$2:R2743)</f>
        <v>0.11086621679863751</v>
      </c>
    </row>
    <row r="2744" spans="1:19" x14ac:dyDescent="0.15">
      <c r="A2744" s="1">
        <v>42480</v>
      </c>
      <c r="B2744">
        <v>3244.14</v>
      </c>
      <c r="C2744">
        <v>3248.42</v>
      </c>
      <c r="D2744">
        <v>3107.37</v>
      </c>
      <c r="E2744" s="2">
        <v>3181.03</v>
      </c>
      <c r="F2744" s="16">
        <v>172324700160</v>
      </c>
      <c r="G2744" s="3">
        <f t="shared" si="420"/>
        <v>-1.7685205200259402E-2</v>
      </c>
      <c r="H2744" s="3">
        <f>1-E2744/MAX(E$2:E2744)</f>
        <v>0.45875076567072748</v>
      </c>
      <c r="I2744" s="2">
        <f t="shared" si="423"/>
        <v>3215.9266666666667</v>
      </c>
      <c r="J2744" s="2">
        <f t="shared" si="426"/>
        <v>3242.8666666666663</v>
      </c>
      <c r="K2744" s="2">
        <f t="shared" si="427"/>
        <v>3235.2325000000001</v>
      </c>
      <c r="L2744" s="2">
        <f t="shared" si="428"/>
        <v>3215.4724999999999</v>
      </c>
      <c r="M2744" s="2">
        <f t="shared" si="429"/>
        <v>3125.6289583333328</v>
      </c>
      <c r="N2744" s="2">
        <f t="shared" si="424"/>
        <v>3192.1113194444442</v>
      </c>
      <c r="O2744" s="4" t="str">
        <f t="shared" si="425"/>
        <v>卖</v>
      </c>
      <c r="P2744" s="4">
        <f t="shared" si="421"/>
        <v>1</v>
      </c>
      <c r="Q2744" s="3">
        <f>IF(O2743="买",E2744/E2743-1,0)-IF(P2744=1,计算结果!B$17,0)</f>
        <v>-1.7685205200259402E-2</v>
      </c>
      <c r="R2744" s="2">
        <f t="shared" si="422"/>
        <v>10.235775520429293</v>
      </c>
      <c r="S2744" s="3">
        <f>1-R2744/MAX(R$2:R2744)</f>
        <v>0.12659073020503653</v>
      </c>
    </row>
    <row r="2745" spans="1:19" x14ac:dyDescent="0.15">
      <c r="A2745" s="1">
        <v>42481</v>
      </c>
      <c r="B2745">
        <v>3160.8</v>
      </c>
      <c r="C2745">
        <v>3198.56</v>
      </c>
      <c r="D2745">
        <v>3150.94</v>
      </c>
      <c r="E2745" s="2">
        <v>3160.6</v>
      </c>
      <c r="F2745" s="16">
        <v>110324375552</v>
      </c>
      <c r="G2745" s="3">
        <f t="shared" si="420"/>
        <v>-6.4224480749947022E-3</v>
      </c>
      <c r="H2745" s="3">
        <f>1-E2745/MAX(E$2:E2745)</f>
        <v>0.46222691077383793</v>
      </c>
      <c r="I2745" s="2">
        <f t="shared" si="423"/>
        <v>3193.31</v>
      </c>
      <c r="J2745" s="2">
        <f t="shared" si="426"/>
        <v>3226.07</v>
      </c>
      <c r="K2745" s="2">
        <f t="shared" si="427"/>
        <v>3226.5749999999994</v>
      </c>
      <c r="L2745" s="2">
        <f t="shared" si="428"/>
        <v>3216.9891666666667</v>
      </c>
      <c r="M2745" s="2">
        <f t="shared" si="429"/>
        <v>3129.7291666666665</v>
      </c>
      <c r="N2745" s="2">
        <f t="shared" si="424"/>
        <v>3191.0977777777775</v>
      </c>
      <c r="O2745" s="4" t="str">
        <f t="shared" si="425"/>
        <v>卖</v>
      </c>
      <c r="P2745" s="4" t="str">
        <f t="shared" si="421"/>
        <v/>
      </c>
      <c r="Q2745" s="3">
        <f>IF(O2744="买",E2745/E2744-1,0)-IF(P2745=1,计算结果!B$17,0)</f>
        <v>0</v>
      </c>
      <c r="R2745" s="2">
        <f t="shared" si="422"/>
        <v>10.235775520429293</v>
      </c>
      <c r="S2745" s="3">
        <f>1-R2745/MAX(R$2:R2745)</f>
        <v>0.12659073020503653</v>
      </c>
    </row>
    <row r="2746" spans="1:19" x14ac:dyDescent="0.15">
      <c r="A2746" s="1">
        <v>42482</v>
      </c>
      <c r="B2746">
        <v>3142.56</v>
      </c>
      <c r="C2746">
        <v>3175.38</v>
      </c>
      <c r="D2746">
        <v>3137.99</v>
      </c>
      <c r="E2746" s="2">
        <v>3174.9</v>
      </c>
      <c r="F2746" s="16">
        <v>82442919936</v>
      </c>
      <c r="G2746" s="3">
        <f t="shared" si="420"/>
        <v>4.524457381509972E-3</v>
      </c>
      <c r="H2746" s="3">
        <f>1-E2746/MAX(E$2:E2746)</f>
        <v>0.4597937793507112</v>
      </c>
      <c r="I2746" s="2">
        <f t="shared" si="423"/>
        <v>3172.1766666666667</v>
      </c>
      <c r="J2746" s="2">
        <f t="shared" si="426"/>
        <v>3209.2483333333334</v>
      </c>
      <c r="K2746" s="2">
        <f t="shared" si="427"/>
        <v>3219.6891666666666</v>
      </c>
      <c r="L2746" s="2">
        <f t="shared" si="428"/>
        <v>3217.1116666666662</v>
      </c>
      <c r="M2746" s="2">
        <f t="shared" si="429"/>
        <v>3134.4831250000002</v>
      </c>
      <c r="N2746" s="2">
        <f t="shared" si="424"/>
        <v>3190.4279861111113</v>
      </c>
      <c r="O2746" s="4" t="str">
        <f t="shared" si="425"/>
        <v>卖</v>
      </c>
      <c r="P2746" s="4" t="str">
        <f t="shared" si="421"/>
        <v/>
      </c>
      <c r="Q2746" s="3">
        <f>IF(O2745="买",E2746/E2745-1,0)-IF(P2746=1,计算结果!B$17,0)</f>
        <v>0</v>
      </c>
      <c r="R2746" s="2">
        <f t="shared" si="422"/>
        <v>10.235775520429293</v>
      </c>
      <c r="S2746" s="3">
        <f>1-R2746/MAX(R$2:R2746)</f>
        <v>0.12659073020503653</v>
      </c>
    </row>
    <row r="2747" spans="1:19" x14ac:dyDescent="0.15">
      <c r="A2747" s="1">
        <v>42485</v>
      </c>
      <c r="B2747">
        <v>3164.74</v>
      </c>
      <c r="C2747">
        <v>3172.27</v>
      </c>
      <c r="D2747">
        <v>3137.11</v>
      </c>
      <c r="E2747" s="2">
        <v>3162.03</v>
      </c>
      <c r="F2747" s="16">
        <v>74734845952</v>
      </c>
      <c r="G2747" s="3">
        <f t="shared" si="420"/>
        <v>-4.0536709817631245E-3</v>
      </c>
      <c r="H2747" s="3">
        <f>1-E2747/MAX(E$2:E2747)</f>
        <v>0.46198359763152519</v>
      </c>
      <c r="I2747" s="2">
        <f t="shared" si="423"/>
        <v>3165.8433333333337</v>
      </c>
      <c r="J2747" s="2">
        <f t="shared" si="426"/>
        <v>3190.8850000000002</v>
      </c>
      <c r="K2747" s="2">
        <f t="shared" si="427"/>
        <v>3215.750833333333</v>
      </c>
      <c r="L2747" s="2">
        <f t="shared" si="428"/>
        <v>3213.469583333333</v>
      </c>
      <c r="M2747" s="2">
        <f t="shared" si="429"/>
        <v>3137.0870833333338</v>
      </c>
      <c r="N2747" s="2">
        <f t="shared" si="424"/>
        <v>3188.7691666666665</v>
      </c>
      <c r="O2747" s="4" t="str">
        <f t="shared" si="425"/>
        <v>卖</v>
      </c>
      <c r="P2747" s="4" t="str">
        <f t="shared" si="421"/>
        <v/>
      </c>
      <c r="Q2747" s="3">
        <f>IF(O2746="买",E2747/E2746-1,0)-IF(P2747=1,计算结果!B$17,0)</f>
        <v>0</v>
      </c>
      <c r="R2747" s="2">
        <f t="shared" si="422"/>
        <v>10.235775520429293</v>
      </c>
      <c r="S2747" s="3">
        <f>1-R2747/MAX(R$2:R2747)</f>
        <v>0.12659073020503653</v>
      </c>
    </row>
    <row r="2748" spans="1:19" x14ac:dyDescent="0.15">
      <c r="A2748" s="1">
        <v>42486</v>
      </c>
      <c r="B2748">
        <v>3159.77</v>
      </c>
      <c r="C2748">
        <v>3181.1</v>
      </c>
      <c r="D2748">
        <v>3150.4</v>
      </c>
      <c r="E2748" s="2">
        <v>3179.16</v>
      </c>
      <c r="F2748" s="16">
        <v>68871553024</v>
      </c>
      <c r="G2748" s="3">
        <f t="shared" si="420"/>
        <v>5.4174059069647118E-3</v>
      </c>
      <c r="H2748" s="3">
        <f>1-E2748/MAX(E$2:E2748)</f>
        <v>0.45906894439529033</v>
      </c>
      <c r="I2748" s="2">
        <f t="shared" si="423"/>
        <v>3172.03</v>
      </c>
      <c r="J2748" s="2">
        <f t="shared" si="426"/>
        <v>3182.67</v>
      </c>
      <c r="K2748" s="2">
        <f t="shared" si="427"/>
        <v>3215.2033333333334</v>
      </c>
      <c r="L2748" s="2">
        <f t="shared" si="428"/>
        <v>3211.5266666666666</v>
      </c>
      <c r="M2748" s="2">
        <f t="shared" si="429"/>
        <v>3139.5004166666663</v>
      </c>
      <c r="N2748" s="2">
        <f t="shared" si="424"/>
        <v>3188.743472222222</v>
      </c>
      <c r="O2748" s="4" t="str">
        <f t="shared" si="425"/>
        <v>卖</v>
      </c>
      <c r="P2748" s="4" t="str">
        <f t="shared" si="421"/>
        <v/>
      </c>
      <c r="Q2748" s="3">
        <f>IF(O2747="买",E2748/E2747-1,0)-IF(P2748=1,计算结果!B$17,0)</f>
        <v>0</v>
      </c>
      <c r="R2748" s="2">
        <f t="shared" si="422"/>
        <v>10.235775520429293</v>
      </c>
      <c r="S2748" s="3">
        <f>1-R2748/MAX(R$2:R2748)</f>
        <v>0.12659073020503653</v>
      </c>
    </row>
    <row r="2749" spans="1:19" x14ac:dyDescent="0.15">
      <c r="A2749" s="1">
        <v>42487</v>
      </c>
      <c r="B2749">
        <v>3181.93</v>
      </c>
      <c r="C2749">
        <v>3188.83</v>
      </c>
      <c r="D2749">
        <v>3162.69</v>
      </c>
      <c r="E2749" s="2">
        <v>3165.92</v>
      </c>
      <c r="F2749" s="16">
        <v>70620405760</v>
      </c>
      <c r="G2749" s="3">
        <f t="shared" si="420"/>
        <v>-4.1646221014355334E-3</v>
      </c>
      <c r="H2749" s="3">
        <f>1-E2749/MAX(E$2:E2749)</f>
        <v>0.46132171782481446</v>
      </c>
      <c r="I2749" s="2">
        <f t="shared" si="423"/>
        <v>3169.0366666666669</v>
      </c>
      <c r="J2749" s="2">
        <f t="shared" si="426"/>
        <v>3170.6066666666666</v>
      </c>
      <c r="K2749" s="2">
        <f t="shared" si="427"/>
        <v>3209.8549999999996</v>
      </c>
      <c r="L2749" s="2">
        <f t="shared" si="428"/>
        <v>3208.6029166666663</v>
      </c>
      <c r="M2749" s="2">
        <f t="shared" si="429"/>
        <v>3141.8383333333336</v>
      </c>
      <c r="N2749" s="2">
        <f t="shared" si="424"/>
        <v>3186.7654166666666</v>
      </c>
      <c r="O2749" s="4" t="str">
        <f t="shared" si="425"/>
        <v>卖</v>
      </c>
      <c r="P2749" s="4" t="str">
        <f t="shared" si="421"/>
        <v/>
      </c>
      <c r="Q2749" s="3">
        <f>IF(O2748="买",E2749/E2748-1,0)-IF(P2749=1,计算结果!B$17,0)</f>
        <v>0</v>
      </c>
      <c r="R2749" s="2">
        <f t="shared" si="422"/>
        <v>10.235775520429293</v>
      </c>
      <c r="S2749" s="3">
        <f>1-R2749/MAX(R$2:R2749)</f>
        <v>0.12659073020503653</v>
      </c>
    </row>
    <row r="2750" spans="1:19" x14ac:dyDescent="0.15">
      <c r="A2750" s="1">
        <v>42488</v>
      </c>
      <c r="B2750">
        <v>3169.33</v>
      </c>
      <c r="C2750">
        <v>3174.77</v>
      </c>
      <c r="D2750">
        <v>3135.64</v>
      </c>
      <c r="E2750" s="2">
        <v>3160.58</v>
      </c>
      <c r="F2750" s="16">
        <v>78876770304</v>
      </c>
      <c r="G2750" s="3">
        <f t="shared" si="420"/>
        <v>-1.686713498761816E-3</v>
      </c>
      <c r="H2750" s="3">
        <f>1-E2750/MAX(E$2:E2750)</f>
        <v>0.46223031375484924</v>
      </c>
      <c r="I2750" s="2">
        <f t="shared" si="423"/>
        <v>3168.5533333333333</v>
      </c>
      <c r="J2750" s="2">
        <f t="shared" si="426"/>
        <v>3167.1983333333337</v>
      </c>
      <c r="K2750" s="2">
        <f t="shared" si="427"/>
        <v>3205.0324999999998</v>
      </c>
      <c r="L2750" s="2">
        <f t="shared" si="428"/>
        <v>3207.7166666666667</v>
      </c>
      <c r="M2750" s="2">
        <f t="shared" si="429"/>
        <v>3144.1091666666671</v>
      </c>
      <c r="N2750" s="2">
        <f t="shared" si="424"/>
        <v>3185.6194444444445</v>
      </c>
      <c r="O2750" s="4" t="str">
        <f t="shared" si="425"/>
        <v>卖</v>
      </c>
      <c r="P2750" s="4" t="str">
        <f t="shared" si="421"/>
        <v/>
      </c>
      <c r="Q2750" s="3">
        <f>IF(O2749="买",E2750/E2749-1,0)-IF(P2750=1,计算结果!B$17,0)</f>
        <v>0</v>
      </c>
      <c r="R2750" s="2">
        <f t="shared" si="422"/>
        <v>10.235775520429293</v>
      </c>
      <c r="S2750" s="3">
        <f>1-R2750/MAX(R$2:R2750)</f>
        <v>0.12659073020503653</v>
      </c>
    </row>
    <row r="2751" spans="1:19" x14ac:dyDescent="0.15">
      <c r="A2751" s="1">
        <v>42489</v>
      </c>
      <c r="B2751">
        <v>3153.54</v>
      </c>
      <c r="C2751">
        <v>3171.29</v>
      </c>
      <c r="D2751">
        <v>3149.4</v>
      </c>
      <c r="E2751" s="2">
        <v>3156.75</v>
      </c>
      <c r="F2751" s="16">
        <v>70807707648</v>
      </c>
      <c r="G2751" s="3">
        <f t="shared" si="420"/>
        <v>-1.2118028969365646E-3</v>
      </c>
      <c r="H2751" s="3">
        <f>1-E2751/MAX(E$2:E2751)</f>
        <v>0.46288198461852581</v>
      </c>
      <c r="I2751" s="2">
        <f t="shared" si="423"/>
        <v>3161.0833333333335</v>
      </c>
      <c r="J2751" s="2">
        <f t="shared" si="426"/>
        <v>3166.5566666666668</v>
      </c>
      <c r="K2751" s="2">
        <f t="shared" si="427"/>
        <v>3196.3133333333335</v>
      </c>
      <c r="L2751" s="2">
        <f t="shared" si="428"/>
        <v>3206.0054166666664</v>
      </c>
      <c r="M2751" s="2">
        <f t="shared" si="429"/>
        <v>3144.898333333334</v>
      </c>
      <c r="N2751" s="2">
        <f t="shared" si="424"/>
        <v>3182.4056944444451</v>
      </c>
      <c r="O2751" s="4" t="str">
        <f t="shared" si="425"/>
        <v>卖</v>
      </c>
      <c r="P2751" s="4" t="str">
        <f t="shared" si="421"/>
        <v/>
      </c>
      <c r="Q2751" s="3">
        <f>IF(O2750="买",E2751/E2750-1,0)-IF(P2751=1,计算结果!B$17,0)</f>
        <v>0</v>
      </c>
      <c r="R2751" s="2">
        <f t="shared" si="422"/>
        <v>10.235775520429293</v>
      </c>
      <c r="S2751" s="3">
        <f>1-R2751/MAX(R$2:R2751)</f>
        <v>0.12659073020503653</v>
      </c>
    </row>
    <row r="2752" spans="1:19" x14ac:dyDescent="0.15">
      <c r="A2752" s="1">
        <v>42493</v>
      </c>
      <c r="B2752">
        <v>3159.82</v>
      </c>
      <c r="C2752">
        <v>3218.49</v>
      </c>
      <c r="D2752">
        <v>3151.4</v>
      </c>
      <c r="E2752" s="2">
        <v>3213.54</v>
      </c>
      <c r="F2752" s="16">
        <v>115733864448</v>
      </c>
      <c r="G2752" s="3">
        <f t="shared" si="420"/>
        <v>1.7990021382751298E-2</v>
      </c>
      <c r="H2752" s="3">
        <f>1-E2752/MAX(E$2:E2752)</f>
        <v>0.45321922003675219</v>
      </c>
      <c r="I2752" s="2">
        <f t="shared" si="423"/>
        <v>3176.9566666666665</v>
      </c>
      <c r="J2752" s="2">
        <f t="shared" si="426"/>
        <v>3172.9966666666664</v>
      </c>
      <c r="K2752" s="2">
        <f t="shared" si="427"/>
        <v>3191.1224999999999</v>
      </c>
      <c r="L2752" s="2">
        <f t="shared" si="428"/>
        <v>3207.830833333333</v>
      </c>
      <c r="M2752" s="2">
        <f t="shared" si="429"/>
        <v>3147.4854166666678</v>
      </c>
      <c r="N2752" s="2">
        <f t="shared" si="424"/>
        <v>3182.1462500000002</v>
      </c>
      <c r="O2752" s="4" t="str">
        <f t="shared" si="425"/>
        <v>买</v>
      </c>
      <c r="P2752" s="4">
        <f t="shared" si="421"/>
        <v>1</v>
      </c>
      <c r="Q2752" s="3">
        <f>IF(O2751="买",E2752/E2751-1,0)-IF(P2752=1,计算结果!B$17,0)</f>
        <v>0</v>
      </c>
      <c r="R2752" s="2">
        <f t="shared" si="422"/>
        <v>10.235775520429293</v>
      </c>
      <c r="S2752" s="3">
        <f>1-R2752/MAX(R$2:R2752)</f>
        <v>0.12659073020503653</v>
      </c>
    </row>
    <row r="2753" spans="1:19" x14ac:dyDescent="0.15">
      <c r="A2753" s="1">
        <v>42494</v>
      </c>
      <c r="B2753">
        <v>3203.47</v>
      </c>
      <c r="C2753">
        <v>3222.88</v>
      </c>
      <c r="D2753">
        <v>3198.29</v>
      </c>
      <c r="E2753" s="2">
        <v>3209.46</v>
      </c>
      <c r="F2753" s="16">
        <v>97797136384</v>
      </c>
      <c r="G2753" s="3">
        <f t="shared" si="420"/>
        <v>-1.269627887003133E-3</v>
      </c>
      <c r="H2753" s="3">
        <f>1-E2753/MAX(E$2:E2753)</f>
        <v>0.45391342816307079</v>
      </c>
      <c r="I2753" s="2">
        <f t="shared" si="423"/>
        <v>3193.25</v>
      </c>
      <c r="J2753" s="2">
        <f t="shared" si="426"/>
        <v>3180.9016666666666</v>
      </c>
      <c r="K2753" s="2">
        <f t="shared" si="427"/>
        <v>3185.8933333333334</v>
      </c>
      <c r="L2753" s="2">
        <f t="shared" si="428"/>
        <v>3210.9162499999998</v>
      </c>
      <c r="M2753" s="2">
        <f t="shared" si="429"/>
        <v>3149.5668750000004</v>
      </c>
      <c r="N2753" s="2">
        <f t="shared" si="424"/>
        <v>3182.1254861111115</v>
      </c>
      <c r="O2753" s="4" t="str">
        <f t="shared" si="425"/>
        <v>买</v>
      </c>
      <c r="P2753" s="4" t="str">
        <f t="shared" si="421"/>
        <v/>
      </c>
      <c r="Q2753" s="3">
        <f>IF(O2752="买",E2753/E2752-1,0)-IF(P2753=1,计算结果!B$17,0)</f>
        <v>-1.269627887003133E-3</v>
      </c>
      <c r="R2753" s="2">
        <f t="shared" si="422"/>
        <v>10.222779894383452</v>
      </c>
      <c r="S2753" s="3">
        <f>1-R2753/MAX(R$2:R2753)</f>
        <v>0.12769963497073522</v>
      </c>
    </row>
    <row r="2754" spans="1:19" x14ac:dyDescent="0.15">
      <c r="A2754" s="1">
        <v>42495</v>
      </c>
      <c r="B2754">
        <v>3204.17</v>
      </c>
      <c r="C2754">
        <v>3217.28</v>
      </c>
      <c r="D2754">
        <v>3196.57</v>
      </c>
      <c r="E2754" s="2">
        <v>3213.92</v>
      </c>
      <c r="F2754" s="16">
        <v>83946496000</v>
      </c>
      <c r="G2754" s="3">
        <f t="shared" si="420"/>
        <v>1.3896418712182612E-3</v>
      </c>
      <c r="H2754" s="3">
        <f>1-E2754/MAX(E$2:E2754)</f>
        <v>0.45315456339753624</v>
      </c>
      <c r="I2754" s="2">
        <f t="shared" si="423"/>
        <v>3212.3066666666668</v>
      </c>
      <c r="J2754" s="2">
        <f t="shared" si="426"/>
        <v>3186.6949999999997</v>
      </c>
      <c r="K2754" s="2">
        <f t="shared" si="427"/>
        <v>3184.6825000000003</v>
      </c>
      <c r="L2754" s="2">
        <f t="shared" si="428"/>
        <v>3210.8179166666664</v>
      </c>
      <c r="M2754" s="2">
        <f t="shared" si="429"/>
        <v>3155.7162499999999</v>
      </c>
      <c r="N2754" s="2">
        <f t="shared" si="424"/>
        <v>3183.7388888888891</v>
      </c>
      <c r="O2754" s="4" t="str">
        <f t="shared" si="425"/>
        <v>买</v>
      </c>
      <c r="P2754" s="4" t="str">
        <f t="shared" si="421"/>
        <v/>
      </c>
      <c r="Q2754" s="3">
        <f>IF(O2753="买",E2754/E2753-1,0)-IF(P2754=1,计算结果!B$17,0)</f>
        <v>1.3896418712182612E-3</v>
      </c>
      <c r="R2754" s="2">
        <f t="shared" si="422"/>
        <v>10.236985897364935</v>
      </c>
      <c r="S2754" s="3">
        <f>1-R2754/MAX(R$2:R2754)</f>
        <v>0.12648744985921168</v>
      </c>
    </row>
    <row r="2755" spans="1:19" x14ac:dyDescent="0.15">
      <c r="A2755" s="1">
        <v>42496</v>
      </c>
      <c r="B2755">
        <v>3213.14</v>
      </c>
      <c r="C2755">
        <v>3216.89</v>
      </c>
      <c r="D2755">
        <v>3130.15</v>
      </c>
      <c r="E2755" s="2">
        <v>3130.35</v>
      </c>
      <c r="F2755" s="16">
        <v>119265214464</v>
      </c>
      <c r="G2755" s="3">
        <f t="shared" ref="G2755:G2818" si="430">E2755/E2754-1</f>
        <v>-2.6002514063822368E-2</v>
      </c>
      <c r="H2755" s="3">
        <f>1-E2755/MAX(E$2:E2755)</f>
        <v>0.46737391955352892</v>
      </c>
      <c r="I2755" s="2">
        <f t="shared" si="423"/>
        <v>3184.5766666666664</v>
      </c>
      <c r="J2755" s="2">
        <f t="shared" si="426"/>
        <v>3180.7666666666664</v>
      </c>
      <c r="K2755" s="2">
        <f t="shared" si="427"/>
        <v>3175.6866666666665</v>
      </c>
      <c r="L2755" s="2">
        <f t="shared" si="428"/>
        <v>3207.1620833333332</v>
      </c>
      <c r="M2755" s="2">
        <f t="shared" si="429"/>
        <v>3159.5145833333336</v>
      </c>
      <c r="N2755" s="2">
        <f t="shared" si="424"/>
        <v>3180.7877777777776</v>
      </c>
      <c r="O2755" s="4" t="str">
        <f t="shared" si="425"/>
        <v>卖</v>
      </c>
      <c r="P2755" s="4">
        <f t="shared" si="421"/>
        <v>1</v>
      </c>
      <c r="Q2755" s="3">
        <f>IF(O2754="买",E2755/E2754-1,0)-IF(P2755=1,计算结果!B$17,0)</f>
        <v>-2.6002514063822368E-2</v>
      </c>
      <c r="R2755" s="2">
        <f t="shared" si="422"/>
        <v>9.9707985275975517</v>
      </c>
      <c r="S2755" s="3">
        <f>1-R2755/MAX(R$2:R2755)</f>
        <v>0.14920097222917283</v>
      </c>
    </row>
    <row r="2756" spans="1:19" x14ac:dyDescent="0.15">
      <c r="A2756" s="1">
        <v>42499</v>
      </c>
      <c r="B2756">
        <v>3115.43</v>
      </c>
      <c r="C2756">
        <v>3115.43</v>
      </c>
      <c r="D2756">
        <v>3055.01</v>
      </c>
      <c r="E2756" s="2">
        <v>3065.62</v>
      </c>
      <c r="F2756" s="16">
        <v>100409212928</v>
      </c>
      <c r="G2756" s="3">
        <f t="shared" si="430"/>
        <v>-2.0678198923443025E-2</v>
      </c>
      <c r="H2756" s="3">
        <f>1-E2756/MAX(E$2:E2756)</f>
        <v>0.47838766759681484</v>
      </c>
      <c r="I2756" s="2">
        <f t="shared" si="423"/>
        <v>3136.6299999999997</v>
      </c>
      <c r="J2756" s="2">
        <f t="shared" si="426"/>
        <v>3164.94</v>
      </c>
      <c r="K2756" s="2">
        <f t="shared" si="427"/>
        <v>3166.0691666666667</v>
      </c>
      <c r="L2756" s="2">
        <f t="shared" si="428"/>
        <v>3200.6508333333331</v>
      </c>
      <c r="M2756" s="2">
        <f t="shared" si="429"/>
        <v>3163.4343750000003</v>
      </c>
      <c r="N2756" s="2">
        <f t="shared" si="424"/>
        <v>3176.7181249999999</v>
      </c>
      <c r="O2756" s="4" t="str">
        <f t="shared" si="425"/>
        <v>卖</v>
      </c>
      <c r="P2756" s="4" t="str">
        <f t="shared" ref="P2756:P2819" si="431">IF(O2755&lt;&gt;O2756,1,"")</f>
        <v/>
      </c>
      <c r="Q2756" s="3">
        <f>IF(O2755="买",E2756/E2755-1,0)-IF(P2756=1,计算结果!B$17,0)</f>
        <v>0</v>
      </c>
      <c r="R2756" s="2">
        <f t="shared" ref="R2756:R2819" si="432">IFERROR(R2755*(1+Q2756),R2755)</f>
        <v>9.9707985275975517</v>
      </c>
      <c r="S2756" s="3">
        <f>1-R2756/MAX(R$2:R2756)</f>
        <v>0.14920097222917283</v>
      </c>
    </row>
    <row r="2757" spans="1:19" x14ac:dyDescent="0.15">
      <c r="A2757" s="1">
        <v>42500</v>
      </c>
      <c r="B2757">
        <v>3055.21</v>
      </c>
      <c r="C2757">
        <v>3084.72</v>
      </c>
      <c r="D2757">
        <v>3055.18</v>
      </c>
      <c r="E2757" s="2">
        <v>3069.11</v>
      </c>
      <c r="F2757" s="16">
        <v>70650765312</v>
      </c>
      <c r="G2757" s="3">
        <f t="shared" si="430"/>
        <v>1.1384320300624751E-3</v>
      </c>
      <c r="H2757" s="3">
        <f>1-E2757/MAX(E$2:E2757)</f>
        <v>0.47779384741033137</v>
      </c>
      <c r="I2757" s="2">
        <f t="shared" ref="I2757:I2820" si="433">AVERAGE(E2755:E2757)</f>
        <v>3088.36</v>
      </c>
      <c r="J2757" s="2">
        <f t="shared" si="426"/>
        <v>3150.3333333333335</v>
      </c>
      <c r="K2757" s="2">
        <f t="shared" si="427"/>
        <v>3158.4450000000002</v>
      </c>
      <c r="L2757" s="2">
        <f t="shared" si="428"/>
        <v>3192.5099999999998</v>
      </c>
      <c r="M2757" s="2">
        <f t="shared" si="429"/>
        <v>3166.3181250000002</v>
      </c>
      <c r="N2757" s="2">
        <f t="shared" ref="N2757:N2820" si="434">IFERROR(AVERAGE(K2757:M2757),"")</f>
        <v>3172.4243750000001</v>
      </c>
      <c r="O2757" s="4" t="str">
        <f t="shared" ref="O2757:O2820" si="435">IF(E2757&gt;N2757,"买","卖")</f>
        <v>卖</v>
      </c>
      <c r="P2757" s="4" t="str">
        <f t="shared" si="431"/>
        <v/>
      </c>
      <c r="Q2757" s="3">
        <f>IF(O2756="买",E2757/E2756-1,0)-IF(P2757=1,计算结果!B$17,0)</f>
        <v>0</v>
      </c>
      <c r="R2757" s="2">
        <f t="shared" si="432"/>
        <v>9.9707985275975517</v>
      </c>
      <c r="S2757" s="3">
        <f>1-R2757/MAX(R$2:R2757)</f>
        <v>0.14920097222917283</v>
      </c>
    </row>
    <row r="2758" spans="1:19" x14ac:dyDescent="0.15">
      <c r="A2758" s="1">
        <v>42501</v>
      </c>
      <c r="B2758">
        <v>3080.64</v>
      </c>
      <c r="C2758">
        <v>3102.88</v>
      </c>
      <c r="D2758">
        <v>3063.09</v>
      </c>
      <c r="E2758" s="2">
        <v>3082.81</v>
      </c>
      <c r="F2758" s="16">
        <v>87323410432</v>
      </c>
      <c r="G2758" s="3">
        <f t="shared" si="430"/>
        <v>4.4638347924967903E-3</v>
      </c>
      <c r="H2758" s="3">
        <f>1-E2758/MAX(E$2:E2758)</f>
        <v>0.47546280541754571</v>
      </c>
      <c r="I2758" s="2">
        <f t="shared" si="433"/>
        <v>3072.5133333333329</v>
      </c>
      <c r="J2758" s="2">
        <f t="shared" si="426"/>
        <v>3128.5450000000001</v>
      </c>
      <c r="K2758" s="2">
        <f t="shared" si="427"/>
        <v>3150.7708333333326</v>
      </c>
      <c r="L2758" s="2">
        <f t="shared" si="428"/>
        <v>3185.2299999999996</v>
      </c>
      <c r="M2758" s="2">
        <f t="shared" si="429"/>
        <v>3166.9739583333335</v>
      </c>
      <c r="N2758" s="2">
        <f t="shared" si="434"/>
        <v>3167.6582638888885</v>
      </c>
      <c r="O2758" s="4" t="str">
        <f t="shared" si="435"/>
        <v>卖</v>
      </c>
      <c r="P2758" s="4" t="str">
        <f t="shared" si="431"/>
        <v/>
      </c>
      <c r="Q2758" s="3">
        <f>IF(O2757="买",E2758/E2757-1,0)-IF(P2758=1,计算结果!B$17,0)</f>
        <v>0</v>
      </c>
      <c r="R2758" s="2">
        <f t="shared" si="432"/>
        <v>9.9707985275975517</v>
      </c>
      <c r="S2758" s="3">
        <f>1-R2758/MAX(R$2:R2758)</f>
        <v>0.14920097222917283</v>
      </c>
    </row>
    <row r="2759" spans="1:19" x14ac:dyDescent="0.15">
      <c r="A2759" s="1">
        <v>42502</v>
      </c>
      <c r="B2759">
        <v>3059.38</v>
      </c>
      <c r="C2759">
        <v>3095.35</v>
      </c>
      <c r="D2759">
        <v>3035.02</v>
      </c>
      <c r="E2759" s="2">
        <v>3090.14</v>
      </c>
      <c r="F2759" s="16">
        <v>81418788864</v>
      </c>
      <c r="G2759" s="3">
        <f t="shared" si="430"/>
        <v>2.3777008638221631E-3</v>
      </c>
      <c r="H2759" s="3">
        <f>1-E2759/MAX(E$2:E2759)</f>
        <v>0.47421561287688019</v>
      </c>
      <c r="I2759" s="2">
        <f t="shared" si="433"/>
        <v>3080.6866666666665</v>
      </c>
      <c r="J2759" s="2">
        <f t="shared" si="426"/>
        <v>3108.6583333333333</v>
      </c>
      <c r="K2759" s="2">
        <f t="shared" si="427"/>
        <v>3144.78</v>
      </c>
      <c r="L2759" s="2">
        <f t="shared" si="428"/>
        <v>3180.2654166666666</v>
      </c>
      <c r="M2759" s="2">
        <f t="shared" si="429"/>
        <v>3167.6347916666668</v>
      </c>
      <c r="N2759" s="2">
        <f t="shared" si="434"/>
        <v>3164.2267361111112</v>
      </c>
      <c r="O2759" s="4" t="str">
        <f t="shared" si="435"/>
        <v>卖</v>
      </c>
      <c r="P2759" s="4" t="str">
        <f t="shared" si="431"/>
        <v/>
      </c>
      <c r="Q2759" s="3">
        <f>IF(O2758="买",E2759/E2758-1,0)-IF(P2759=1,计算结果!B$17,0)</f>
        <v>0</v>
      </c>
      <c r="R2759" s="2">
        <f t="shared" si="432"/>
        <v>9.9707985275975517</v>
      </c>
      <c r="S2759" s="3">
        <f>1-R2759/MAX(R$2:R2759)</f>
        <v>0.14920097222917283</v>
      </c>
    </row>
    <row r="2760" spans="1:19" x14ac:dyDescent="0.15">
      <c r="A2760" s="1">
        <v>42503</v>
      </c>
      <c r="B2760">
        <v>3081.68</v>
      </c>
      <c r="C2760">
        <v>3103.1</v>
      </c>
      <c r="D2760">
        <v>3064.69</v>
      </c>
      <c r="E2760" s="2">
        <v>3074.94</v>
      </c>
      <c r="F2760" s="16">
        <v>65850994688</v>
      </c>
      <c r="G2760" s="3">
        <f t="shared" si="430"/>
        <v>-4.918870989663815E-3</v>
      </c>
      <c r="H2760" s="3">
        <f>1-E2760/MAX(E$2:E2760)</f>
        <v>0.47680187844551825</v>
      </c>
      <c r="I2760" s="2">
        <f t="shared" si="433"/>
        <v>3082.6299999999997</v>
      </c>
      <c r="J2760" s="2">
        <f t="shared" ref="J2760:J2823" si="436">AVERAGE(E2755:E2760)</f>
        <v>3085.4949999999994</v>
      </c>
      <c r="K2760" s="2">
        <f t="shared" si="427"/>
        <v>3136.0949999999998</v>
      </c>
      <c r="L2760" s="2">
        <f t="shared" si="428"/>
        <v>3175.6491666666666</v>
      </c>
      <c r="M2760" s="2">
        <f t="shared" si="429"/>
        <v>3167.2400000000002</v>
      </c>
      <c r="N2760" s="2">
        <f t="shared" si="434"/>
        <v>3159.6613888888892</v>
      </c>
      <c r="O2760" s="4" t="str">
        <f t="shared" si="435"/>
        <v>卖</v>
      </c>
      <c r="P2760" s="4" t="str">
        <f t="shared" si="431"/>
        <v/>
      </c>
      <c r="Q2760" s="3">
        <f>IF(O2759="买",E2760/E2759-1,0)-IF(P2760=1,计算结果!B$17,0)</f>
        <v>0</v>
      </c>
      <c r="R2760" s="2">
        <f t="shared" si="432"/>
        <v>9.9707985275975517</v>
      </c>
      <c r="S2760" s="3">
        <f>1-R2760/MAX(R$2:R2760)</f>
        <v>0.14920097222917283</v>
      </c>
    </row>
    <row r="2761" spans="1:19" x14ac:dyDescent="0.15">
      <c r="A2761" s="1">
        <v>42506</v>
      </c>
      <c r="B2761">
        <v>3064.53</v>
      </c>
      <c r="C2761">
        <v>3095.56</v>
      </c>
      <c r="D2761">
        <v>3053.66</v>
      </c>
      <c r="E2761" s="2">
        <v>3095.31</v>
      </c>
      <c r="F2761" s="16">
        <v>64405200896</v>
      </c>
      <c r="G2761" s="3">
        <f t="shared" si="430"/>
        <v>6.6245195028196147E-3</v>
      </c>
      <c r="H2761" s="3">
        <f>1-E2761/MAX(E$2:E2761)</f>
        <v>0.47333594228544207</v>
      </c>
      <c r="I2761" s="2">
        <f t="shared" si="433"/>
        <v>3086.7966666666666</v>
      </c>
      <c r="J2761" s="2">
        <f t="shared" si="436"/>
        <v>3079.6550000000002</v>
      </c>
      <c r="K2761" s="2">
        <f t="shared" si="427"/>
        <v>3130.2108333333331</v>
      </c>
      <c r="L2761" s="2">
        <f t="shared" si="428"/>
        <v>3170.0329166666666</v>
      </c>
      <c r="M2761" s="2">
        <f t="shared" si="429"/>
        <v>3167.0414583333331</v>
      </c>
      <c r="N2761" s="2">
        <f t="shared" si="434"/>
        <v>3155.7617361111111</v>
      </c>
      <c r="O2761" s="4" t="str">
        <f t="shared" si="435"/>
        <v>卖</v>
      </c>
      <c r="P2761" s="4" t="str">
        <f t="shared" si="431"/>
        <v/>
      </c>
      <c r="Q2761" s="3">
        <f>IF(O2760="买",E2761/E2760-1,0)-IF(P2761=1,计算结果!B$17,0)</f>
        <v>0</v>
      </c>
      <c r="R2761" s="2">
        <f t="shared" si="432"/>
        <v>9.9707985275975517</v>
      </c>
      <c r="S2761" s="3">
        <f>1-R2761/MAX(R$2:R2761)</f>
        <v>0.14920097222917283</v>
      </c>
    </row>
    <row r="2762" spans="1:19" x14ac:dyDescent="0.15">
      <c r="A2762" s="1">
        <v>42507</v>
      </c>
      <c r="B2762">
        <v>3095.52</v>
      </c>
      <c r="C2762">
        <v>3105.2</v>
      </c>
      <c r="D2762">
        <v>3073.46</v>
      </c>
      <c r="E2762" s="2">
        <v>3086.02</v>
      </c>
      <c r="F2762" s="16">
        <v>75389386752</v>
      </c>
      <c r="G2762" s="3">
        <f t="shared" si="430"/>
        <v>-3.0013148925309707E-3</v>
      </c>
      <c r="H2762" s="3">
        <f>1-E2762/MAX(E$2:E2762)</f>
        <v>0.47491662696522152</v>
      </c>
      <c r="I2762" s="2">
        <f t="shared" si="433"/>
        <v>3085.4233333333336</v>
      </c>
      <c r="J2762" s="2">
        <f t="shared" si="436"/>
        <v>3083.0549999999998</v>
      </c>
      <c r="K2762" s="2">
        <f t="shared" si="427"/>
        <v>3123.9974999999995</v>
      </c>
      <c r="L2762" s="2">
        <f t="shared" si="428"/>
        <v>3164.5149999999999</v>
      </c>
      <c r="M2762" s="2">
        <f t="shared" si="429"/>
        <v>3166.5904166666664</v>
      </c>
      <c r="N2762" s="2">
        <f t="shared" si="434"/>
        <v>3151.7009722222215</v>
      </c>
      <c r="O2762" s="4" t="str">
        <f t="shared" si="435"/>
        <v>卖</v>
      </c>
      <c r="P2762" s="4" t="str">
        <f t="shared" si="431"/>
        <v/>
      </c>
      <c r="Q2762" s="3">
        <f>IF(O2761="买",E2762/E2761-1,0)-IF(P2762=1,计算结果!B$17,0)</f>
        <v>0</v>
      </c>
      <c r="R2762" s="2">
        <f t="shared" si="432"/>
        <v>9.9707985275975517</v>
      </c>
      <c r="S2762" s="3">
        <f>1-R2762/MAX(R$2:R2762)</f>
        <v>0.14920097222917283</v>
      </c>
    </row>
    <row r="2763" spans="1:19" x14ac:dyDescent="0.15">
      <c r="A2763" s="1">
        <v>42508</v>
      </c>
      <c r="B2763">
        <v>3071.53</v>
      </c>
      <c r="C2763">
        <v>3072.61</v>
      </c>
      <c r="D2763">
        <v>3039.46</v>
      </c>
      <c r="E2763" s="2">
        <v>3068.04</v>
      </c>
      <c r="F2763" s="16">
        <v>88458846208</v>
      </c>
      <c r="G2763" s="3">
        <f t="shared" si="430"/>
        <v>-5.8262746190886894E-3</v>
      </c>
      <c r="H2763" s="3">
        <f>1-E2763/MAX(E$2:E2763)</f>
        <v>0.47797590689443947</v>
      </c>
      <c r="I2763" s="2">
        <f t="shared" si="433"/>
        <v>3083.123333333333</v>
      </c>
      <c r="J2763" s="2">
        <f t="shared" si="436"/>
        <v>3082.8766666666666</v>
      </c>
      <c r="K2763" s="2">
        <f t="shared" si="427"/>
        <v>3116.605</v>
      </c>
      <c r="L2763" s="2">
        <f t="shared" si="428"/>
        <v>3156.4591666666661</v>
      </c>
      <c r="M2763" s="2">
        <f t="shared" si="429"/>
        <v>3166.5097916666668</v>
      </c>
      <c r="N2763" s="2">
        <f t="shared" si="434"/>
        <v>3146.5246527777776</v>
      </c>
      <c r="O2763" s="4" t="str">
        <f t="shared" si="435"/>
        <v>卖</v>
      </c>
      <c r="P2763" s="4" t="str">
        <f t="shared" si="431"/>
        <v/>
      </c>
      <c r="Q2763" s="3">
        <f>IF(O2762="买",E2763/E2762-1,0)-IF(P2763=1,计算结果!B$17,0)</f>
        <v>0</v>
      </c>
      <c r="R2763" s="2">
        <f t="shared" si="432"/>
        <v>9.9707985275975517</v>
      </c>
      <c r="S2763" s="3">
        <f>1-R2763/MAX(R$2:R2763)</f>
        <v>0.14920097222917283</v>
      </c>
    </row>
    <row r="2764" spans="1:19" x14ac:dyDescent="0.15">
      <c r="A2764" s="1">
        <v>42509</v>
      </c>
      <c r="B2764">
        <v>3060.34</v>
      </c>
      <c r="C2764">
        <v>3086.98</v>
      </c>
      <c r="D2764">
        <v>3058.15</v>
      </c>
      <c r="E2764" s="2">
        <v>3062.5</v>
      </c>
      <c r="F2764" s="16">
        <v>68679061504</v>
      </c>
      <c r="G2764" s="3">
        <f t="shared" si="430"/>
        <v>-1.8057130937014776E-3</v>
      </c>
      <c r="H2764" s="3">
        <f>1-E2764/MAX(E$2:E2764)</f>
        <v>0.47891853263458783</v>
      </c>
      <c r="I2764" s="2">
        <f t="shared" si="433"/>
        <v>3072.1866666666665</v>
      </c>
      <c r="J2764" s="2">
        <f t="shared" si="436"/>
        <v>3079.4916666666668</v>
      </c>
      <c r="K2764" s="2">
        <f t="shared" si="427"/>
        <v>3104.0183333333334</v>
      </c>
      <c r="L2764" s="2">
        <f t="shared" si="428"/>
        <v>3147.5704166666669</v>
      </c>
      <c r="M2764" s="2">
        <f t="shared" si="429"/>
        <v>3167.5379166666676</v>
      </c>
      <c r="N2764" s="2">
        <f t="shared" si="434"/>
        <v>3139.7088888888898</v>
      </c>
      <c r="O2764" s="4" t="str">
        <f t="shared" si="435"/>
        <v>卖</v>
      </c>
      <c r="P2764" s="4" t="str">
        <f t="shared" si="431"/>
        <v/>
      </c>
      <c r="Q2764" s="3">
        <f>IF(O2763="买",E2764/E2763-1,0)-IF(P2764=1,计算结果!B$17,0)</f>
        <v>0</v>
      </c>
      <c r="R2764" s="2">
        <f t="shared" si="432"/>
        <v>9.9707985275975517</v>
      </c>
      <c r="S2764" s="3">
        <f>1-R2764/MAX(R$2:R2764)</f>
        <v>0.14920097222917283</v>
      </c>
    </row>
    <row r="2765" spans="1:19" x14ac:dyDescent="0.15">
      <c r="A2765" s="1">
        <v>42510</v>
      </c>
      <c r="B2765">
        <v>3047.78</v>
      </c>
      <c r="C2765">
        <v>3078.53</v>
      </c>
      <c r="D2765">
        <v>3041.52</v>
      </c>
      <c r="E2765" s="2">
        <v>3078.22</v>
      </c>
      <c r="F2765" s="16">
        <v>65124249600</v>
      </c>
      <c r="G2765" s="3">
        <f t="shared" si="430"/>
        <v>5.1330612244897544E-3</v>
      </c>
      <c r="H2765" s="3">
        <f>1-E2765/MAX(E$2:E2765)</f>
        <v>0.4762437895596543</v>
      </c>
      <c r="I2765" s="2">
        <f t="shared" si="433"/>
        <v>3069.5866666666666</v>
      </c>
      <c r="J2765" s="2">
        <f t="shared" si="436"/>
        <v>3077.5050000000006</v>
      </c>
      <c r="K2765" s="2">
        <f t="shared" si="427"/>
        <v>3093.0816666666669</v>
      </c>
      <c r="L2765" s="2">
        <f t="shared" si="428"/>
        <v>3139.4874999999997</v>
      </c>
      <c r="M2765" s="2">
        <f t="shared" si="429"/>
        <v>3168.7866666666669</v>
      </c>
      <c r="N2765" s="2">
        <f t="shared" si="434"/>
        <v>3133.7852777777775</v>
      </c>
      <c r="O2765" s="4" t="str">
        <f t="shared" si="435"/>
        <v>卖</v>
      </c>
      <c r="P2765" s="4" t="str">
        <f t="shared" si="431"/>
        <v/>
      </c>
      <c r="Q2765" s="3">
        <f>IF(O2764="买",E2765/E2764-1,0)-IF(P2765=1,计算结果!B$17,0)</f>
        <v>0</v>
      </c>
      <c r="R2765" s="2">
        <f t="shared" si="432"/>
        <v>9.9707985275975517</v>
      </c>
      <c r="S2765" s="3">
        <f>1-R2765/MAX(R$2:R2765)</f>
        <v>0.14920097222917283</v>
      </c>
    </row>
    <row r="2766" spans="1:19" x14ac:dyDescent="0.15">
      <c r="A2766" s="1">
        <v>42513</v>
      </c>
      <c r="B2766">
        <v>3078.51</v>
      </c>
      <c r="C2766">
        <v>3098.48</v>
      </c>
      <c r="D2766">
        <v>3076.5</v>
      </c>
      <c r="E2766" s="2">
        <v>3087.22</v>
      </c>
      <c r="F2766" s="16">
        <v>70337511424</v>
      </c>
      <c r="G2766" s="3">
        <f t="shared" si="430"/>
        <v>2.9237676319431305E-3</v>
      </c>
      <c r="H2766" s="3">
        <f>1-E2766/MAX(E$2:E2766)</f>
        <v>0.47471244810453961</v>
      </c>
      <c r="I2766" s="2">
        <f t="shared" si="433"/>
        <v>3075.9799999999996</v>
      </c>
      <c r="J2766" s="2">
        <f t="shared" si="436"/>
        <v>3079.5516666666663</v>
      </c>
      <c r="K2766" s="2">
        <f t="shared" ref="K2766:K2829" si="437">AVERAGE(E2755:E2766)</f>
        <v>3082.5233333333331</v>
      </c>
      <c r="L2766" s="2">
        <f t="shared" si="428"/>
        <v>3133.6029166666667</v>
      </c>
      <c r="M2766" s="2">
        <f t="shared" si="429"/>
        <v>3169.2352083333335</v>
      </c>
      <c r="N2766" s="2">
        <f t="shared" si="434"/>
        <v>3128.4538194444444</v>
      </c>
      <c r="O2766" s="4" t="str">
        <f t="shared" si="435"/>
        <v>卖</v>
      </c>
      <c r="P2766" s="4" t="str">
        <f t="shared" si="431"/>
        <v/>
      </c>
      <c r="Q2766" s="3">
        <f>IF(O2765="买",E2766/E2765-1,0)-IF(P2766=1,计算结果!B$17,0)</f>
        <v>0</v>
      </c>
      <c r="R2766" s="2">
        <f t="shared" si="432"/>
        <v>9.9707985275975517</v>
      </c>
      <c r="S2766" s="3">
        <f>1-R2766/MAX(R$2:R2766)</f>
        <v>0.14920097222917283</v>
      </c>
    </row>
    <row r="2767" spans="1:19" x14ac:dyDescent="0.15">
      <c r="A2767" s="1">
        <v>42514</v>
      </c>
      <c r="B2767">
        <v>3083.24</v>
      </c>
      <c r="C2767">
        <v>3083.26</v>
      </c>
      <c r="D2767">
        <v>3052.59</v>
      </c>
      <c r="E2767" s="2">
        <v>3063.56</v>
      </c>
      <c r="F2767" s="16">
        <v>61106016256</v>
      </c>
      <c r="G2767" s="3">
        <f t="shared" si="430"/>
        <v>-7.663852916215852E-3</v>
      </c>
      <c r="H2767" s="3">
        <f>1-E2767/MAX(E$2:E2767)</f>
        <v>0.47873817464098545</v>
      </c>
      <c r="I2767" s="2">
        <f t="shared" si="433"/>
        <v>3076.3333333333335</v>
      </c>
      <c r="J2767" s="2">
        <f t="shared" si="436"/>
        <v>3074.2599999999998</v>
      </c>
      <c r="K2767" s="2">
        <f t="shared" si="437"/>
        <v>3076.9575</v>
      </c>
      <c r="L2767" s="2">
        <f t="shared" si="428"/>
        <v>3126.322083333333</v>
      </c>
      <c r="M2767" s="2">
        <f t="shared" si="429"/>
        <v>3169.0014583333336</v>
      </c>
      <c r="N2767" s="2">
        <f t="shared" si="434"/>
        <v>3124.0936805555557</v>
      </c>
      <c r="O2767" s="4" t="str">
        <f t="shared" si="435"/>
        <v>卖</v>
      </c>
      <c r="P2767" s="4" t="str">
        <f t="shared" si="431"/>
        <v/>
      </c>
      <c r="Q2767" s="3">
        <f>IF(O2766="买",E2767/E2766-1,0)-IF(P2767=1,计算结果!B$17,0)</f>
        <v>0</v>
      </c>
      <c r="R2767" s="2">
        <f t="shared" si="432"/>
        <v>9.9707985275975517</v>
      </c>
      <c r="S2767" s="3">
        <f>1-R2767/MAX(R$2:R2767)</f>
        <v>0.14920097222917283</v>
      </c>
    </row>
    <row r="2768" spans="1:19" x14ac:dyDescent="0.15">
      <c r="A2768" s="1">
        <v>42515</v>
      </c>
      <c r="B2768">
        <v>3079.75</v>
      </c>
      <c r="C2768">
        <v>3089.1</v>
      </c>
      <c r="D2768">
        <v>3054.87</v>
      </c>
      <c r="E2768" s="2">
        <v>3059.23</v>
      </c>
      <c r="F2768" s="16">
        <v>63316561920</v>
      </c>
      <c r="G2768" s="3">
        <f t="shared" si="430"/>
        <v>-1.4133883455847984E-3</v>
      </c>
      <c r="H2768" s="3">
        <f>1-E2768/MAX(E$2:E2768)</f>
        <v>0.47947492002994618</v>
      </c>
      <c r="I2768" s="2">
        <f t="shared" si="433"/>
        <v>3070.0033333333336</v>
      </c>
      <c r="J2768" s="2">
        <f t="shared" si="436"/>
        <v>3069.7950000000001</v>
      </c>
      <c r="K2768" s="2">
        <f t="shared" si="437"/>
        <v>3076.4250000000006</v>
      </c>
      <c r="L2768" s="2">
        <f t="shared" si="428"/>
        <v>3121.2470833333332</v>
      </c>
      <c r="M2768" s="2">
        <f t="shared" si="429"/>
        <v>3168.3597916666672</v>
      </c>
      <c r="N2768" s="2">
        <f t="shared" si="434"/>
        <v>3122.0106250000003</v>
      </c>
      <c r="O2768" s="4" t="str">
        <f t="shared" si="435"/>
        <v>卖</v>
      </c>
      <c r="P2768" s="4" t="str">
        <f t="shared" si="431"/>
        <v/>
      </c>
      <c r="Q2768" s="3">
        <f>IF(O2767="买",E2768/E2767-1,0)-IF(P2768=1,计算结果!B$17,0)</f>
        <v>0</v>
      </c>
      <c r="R2768" s="2">
        <f t="shared" si="432"/>
        <v>9.9707985275975517</v>
      </c>
      <c r="S2768" s="3">
        <f>1-R2768/MAX(R$2:R2768)</f>
        <v>0.14920097222917283</v>
      </c>
    </row>
    <row r="2769" spans="1:19" x14ac:dyDescent="0.15">
      <c r="A2769" s="1">
        <v>42516</v>
      </c>
      <c r="B2769">
        <v>3056.6</v>
      </c>
      <c r="C2769">
        <v>3072.52</v>
      </c>
      <c r="D2769">
        <v>3027.44</v>
      </c>
      <c r="E2769" s="2">
        <v>3064.21</v>
      </c>
      <c r="F2769" s="16">
        <v>65985183744</v>
      </c>
      <c r="G2769" s="3">
        <f t="shared" si="430"/>
        <v>1.6278606054465072E-3</v>
      </c>
      <c r="H2769" s="3">
        <f>1-E2769/MAX(E$2:E2769)</f>
        <v>0.47862757775811604</v>
      </c>
      <c r="I2769" s="2">
        <f t="shared" si="433"/>
        <v>3062.3333333333335</v>
      </c>
      <c r="J2769" s="2">
        <f t="shared" si="436"/>
        <v>3069.1566666666663</v>
      </c>
      <c r="K2769" s="2">
        <f t="shared" si="437"/>
        <v>3076.0166666666669</v>
      </c>
      <c r="L2769" s="2">
        <f t="shared" si="428"/>
        <v>3117.2308333333331</v>
      </c>
      <c r="M2769" s="2">
        <f t="shared" si="429"/>
        <v>3167.11</v>
      </c>
      <c r="N2769" s="2">
        <f t="shared" si="434"/>
        <v>3120.1191666666668</v>
      </c>
      <c r="O2769" s="4" t="str">
        <f t="shared" si="435"/>
        <v>卖</v>
      </c>
      <c r="P2769" s="4" t="str">
        <f t="shared" si="431"/>
        <v/>
      </c>
      <c r="Q2769" s="3">
        <f>IF(O2768="买",E2769/E2768-1,0)-IF(P2769=1,计算结果!B$17,0)</f>
        <v>0</v>
      </c>
      <c r="R2769" s="2">
        <f t="shared" si="432"/>
        <v>9.9707985275975517</v>
      </c>
      <c r="S2769" s="3">
        <f>1-R2769/MAX(R$2:R2769)</f>
        <v>0.14920097222917283</v>
      </c>
    </row>
    <row r="2770" spans="1:19" x14ac:dyDescent="0.15">
      <c r="A2770" s="1">
        <v>42517</v>
      </c>
      <c r="B2770">
        <v>3059.73</v>
      </c>
      <c r="C2770">
        <v>3073.76</v>
      </c>
      <c r="D2770">
        <v>3052.18</v>
      </c>
      <c r="E2770" s="2">
        <v>3062.5</v>
      </c>
      <c r="F2770" s="16">
        <v>59371778048</v>
      </c>
      <c r="G2770" s="3">
        <f t="shared" si="430"/>
        <v>-5.5805574683198689E-4</v>
      </c>
      <c r="H2770" s="3">
        <f>1-E2770/MAX(E$2:E2770)</f>
        <v>0.47891853263458783</v>
      </c>
      <c r="I2770" s="2">
        <f t="shared" si="433"/>
        <v>3061.98</v>
      </c>
      <c r="J2770" s="2">
        <f t="shared" si="436"/>
        <v>3069.1566666666663</v>
      </c>
      <c r="K2770" s="2">
        <f t="shared" si="437"/>
        <v>3074.3241666666672</v>
      </c>
      <c r="L2770" s="2">
        <f t="shared" si="428"/>
        <v>3112.5475000000001</v>
      </c>
      <c r="M2770" s="2">
        <f t="shared" si="429"/>
        <v>3164.8295833333336</v>
      </c>
      <c r="N2770" s="2">
        <f t="shared" si="434"/>
        <v>3117.2337500000008</v>
      </c>
      <c r="O2770" s="4" t="str">
        <f t="shared" si="435"/>
        <v>卖</v>
      </c>
      <c r="P2770" s="4" t="str">
        <f t="shared" si="431"/>
        <v/>
      </c>
      <c r="Q2770" s="3">
        <f>IF(O2769="买",E2770/E2769-1,0)-IF(P2770=1,计算结果!B$17,0)</f>
        <v>0</v>
      </c>
      <c r="R2770" s="2">
        <f t="shared" si="432"/>
        <v>9.9707985275975517</v>
      </c>
      <c r="S2770" s="3">
        <f>1-R2770/MAX(R$2:R2770)</f>
        <v>0.14920097222917283</v>
      </c>
    </row>
    <row r="2771" spans="1:19" x14ac:dyDescent="0.15">
      <c r="A2771" s="1">
        <v>42520</v>
      </c>
      <c r="B2771">
        <v>3056.31</v>
      </c>
      <c r="C2771">
        <v>3075.26</v>
      </c>
      <c r="D2771">
        <v>3037.66</v>
      </c>
      <c r="E2771" s="2">
        <v>3066.71</v>
      </c>
      <c r="F2771" s="16">
        <v>63496564736</v>
      </c>
      <c r="G2771" s="3">
        <f t="shared" si="430"/>
        <v>1.3746938775509587E-3</v>
      </c>
      <c r="H2771" s="3">
        <f>1-E2771/MAX(E$2:E2771)</f>
        <v>0.47820220513169531</v>
      </c>
      <c r="I2771" s="2">
        <f t="shared" si="433"/>
        <v>3064.4733333333334</v>
      </c>
      <c r="J2771" s="2">
        <f t="shared" si="436"/>
        <v>3067.2383333333332</v>
      </c>
      <c r="K2771" s="2">
        <f t="shared" si="437"/>
        <v>3072.3716666666664</v>
      </c>
      <c r="L2771" s="2">
        <f t="shared" si="428"/>
        <v>3108.5758333333338</v>
      </c>
      <c r="M2771" s="2">
        <f t="shared" si="429"/>
        <v>3161.0227083333325</v>
      </c>
      <c r="N2771" s="2">
        <f t="shared" si="434"/>
        <v>3113.9900694444441</v>
      </c>
      <c r="O2771" s="4" t="str">
        <f t="shared" si="435"/>
        <v>卖</v>
      </c>
      <c r="P2771" s="4" t="str">
        <f t="shared" si="431"/>
        <v/>
      </c>
      <c r="Q2771" s="3">
        <f>IF(O2770="买",E2771/E2770-1,0)-IF(P2771=1,计算结果!B$17,0)</f>
        <v>0</v>
      </c>
      <c r="R2771" s="2">
        <f t="shared" si="432"/>
        <v>9.9707985275975517</v>
      </c>
      <c r="S2771" s="3">
        <f>1-R2771/MAX(R$2:R2771)</f>
        <v>0.14920097222917283</v>
      </c>
    </row>
    <row r="2772" spans="1:19" x14ac:dyDescent="0.15">
      <c r="A2772" s="1">
        <v>42521</v>
      </c>
      <c r="B2772">
        <v>3068.6</v>
      </c>
      <c r="C2772">
        <v>3170.93</v>
      </c>
      <c r="D2772">
        <v>3068.6</v>
      </c>
      <c r="E2772" s="2">
        <v>3169.56</v>
      </c>
      <c r="F2772" s="16">
        <v>151398170624</v>
      </c>
      <c r="G2772" s="3">
        <f t="shared" si="430"/>
        <v>3.3537569577821058E-2</v>
      </c>
      <c r="H2772" s="3">
        <f>1-E2772/MAX(E$2:E2772)</f>
        <v>0.46070237528074598</v>
      </c>
      <c r="I2772" s="2">
        <f t="shared" si="433"/>
        <v>3099.59</v>
      </c>
      <c r="J2772" s="2">
        <f t="shared" si="436"/>
        <v>3080.9616666666666</v>
      </c>
      <c r="K2772" s="2">
        <f t="shared" si="437"/>
        <v>3080.2566666666662</v>
      </c>
      <c r="L2772" s="2">
        <f t="shared" si="428"/>
        <v>3108.1758333333332</v>
      </c>
      <c r="M2772" s="2">
        <f t="shared" si="429"/>
        <v>3159.8512499999997</v>
      </c>
      <c r="N2772" s="2">
        <f t="shared" si="434"/>
        <v>3116.094583333333</v>
      </c>
      <c r="O2772" s="4" t="str">
        <f t="shared" si="435"/>
        <v>买</v>
      </c>
      <c r="P2772" s="4">
        <f t="shared" si="431"/>
        <v>1</v>
      </c>
      <c r="Q2772" s="3">
        <f>IF(O2771="买",E2772/E2771-1,0)-IF(P2772=1,计算结果!B$17,0)</f>
        <v>0</v>
      </c>
      <c r="R2772" s="2">
        <f t="shared" si="432"/>
        <v>9.9707985275975517</v>
      </c>
      <c r="S2772" s="3">
        <f>1-R2772/MAX(R$2:R2772)</f>
        <v>0.14920097222917283</v>
      </c>
    </row>
    <row r="2773" spans="1:19" x14ac:dyDescent="0.15">
      <c r="A2773" s="1">
        <v>42522</v>
      </c>
      <c r="B2773">
        <v>3172.96</v>
      </c>
      <c r="C2773">
        <v>3181.79</v>
      </c>
      <c r="D2773">
        <v>3159.82</v>
      </c>
      <c r="E2773" s="2">
        <v>3160.55</v>
      </c>
      <c r="F2773" s="16">
        <v>131700817920</v>
      </c>
      <c r="G2773" s="3">
        <f t="shared" si="430"/>
        <v>-2.8426658589835174E-3</v>
      </c>
      <c r="H2773" s="3">
        <f>1-E2773/MAX(E$2:E2773)</f>
        <v>0.46223541822636627</v>
      </c>
      <c r="I2773" s="2">
        <f t="shared" si="433"/>
        <v>3132.2733333333331</v>
      </c>
      <c r="J2773" s="2">
        <f t="shared" si="436"/>
        <v>3097.126666666667</v>
      </c>
      <c r="K2773" s="2">
        <f t="shared" si="437"/>
        <v>3085.6933333333332</v>
      </c>
      <c r="L2773" s="2">
        <f t="shared" si="428"/>
        <v>3107.9520833333336</v>
      </c>
      <c r="M2773" s="2">
        <f t="shared" si="429"/>
        <v>3158.2774999999997</v>
      </c>
      <c r="N2773" s="2">
        <f t="shared" si="434"/>
        <v>3117.307638888889</v>
      </c>
      <c r="O2773" s="4" t="str">
        <f t="shared" si="435"/>
        <v>买</v>
      </c>
      <c r="P2773" s="4" t="str">
        <f t="shared" si="431"/>
        <v/>
      </c>
      <c r="Q2773" s="3">
        <f>IF(O2772="买",E2773/E2772-1,0)-IF(P2773=1,计算结果!B$17,0)</f>
        <v>-2.8426658589835174E-3</v>
      </c>
      <c r="R2773" s="2">
        <f t="shared" si="432"/>
        <v>9.9424548790363474</v>
      </c>
      <c r="S2773" s="3">
        <f>1-R2773/MAX(R$2:R2773)</f>
        <v>0.1516195095782733</v>
      </c>
    </row>
    <row r="2774" spans="1:19" x14ac:dyDescent="0.15">
      <c r="A2774" s="1">
        <v>42523</v>
      </c>
      <c r="B2774">
        <v>3158.03</v>
      </c>
      <c r="C2774">
        <v>3168.82</v>
      </c>
      <c r="D2774">
        <v>3151.07</v>
      </c>
      <c r="E2774" s="2">
        <v>3167.1</v>
      </c>
      <c r="F2774" s="16">
        <v>97093623808</v>
      </c>
      <c r="G2774" s="3">
        <f t="shared" si="430"/>
        <v>2.0724241033995838E-3</v>
      </c>
      <c r="H2774" s="3">
        <f>1-E2774/MAX(E$2:E2774)</f>
        <v>0.46112094194514397</v>
      </c>
      <c r="I2774" s="2">
        <f t="shared" si="433"/>
        <v>3165.7366666666671</v>
      </c>
      <c r="J2774" s="2">
        <f t="shared" si="436"/>
        <v>3115.1049999999996</v>
      </c>
      <c r="K2774" s="2">
        <f t="shared" si="437"/>
        <v>3092.4500000000003</v>
      </c>
      <c r="L2774" s="2">
        <f t="shared" si="428"/>
        <v>3108.2237500000006</v>
      </c>
      <c r="M2774" s="2">
        <f t="shared" si="429"/>
        <v>3157.9702083333327</v>
      </c>
      <c r="N2774" s="2">
        <f t="shared" si="434"/>
        <v>3119.5479861111112</v>
      </c>
      <c r="O2774" s="4" t="str">
        <f t="shared" si="435"/>
        <v>买</v>
      </c>
      <c r="P2774" s="4" t="str">
        <f t="shared" si="431"/>
        <v/>
      </c>
      <c r="Q2774" s="3">
        <f>IF(O2773="买",E2774/E2773-1,0)-IF(P2774=1,计算结果!B$17,0)</f>
        <v>2.0724241033995838E-3</v>
      </c>
      <c r="R2774" s="2">
        <f t="shared" si="432"/>
        <v>9.9630598621746245</v>
      </c>
      <c r="S2774" s="3">
        <f>1-R2774/MAX(R$2:R2774)</f>
        <v>0.14986130540106946</v>
      </c>
    </row>
    <row r="2775" spans="1:19" x14ac:dyDescent="0.15">
      <c r="A2775" s="1">
        <v>42524</v>
      </c>
      <c r="B2775">
        <v>3172.95</v>
      </c>
      <c r="C2775">
        <v>3201.75</v>
      </c>
      <c r="D2775">
        <v>3162.09</v>
      </c>
      <c r="E2775" s="2">
        <v>3189.33</v>
      </c>
      <c r="F2775" s="16">
        <v>136332025856</v>
      </c>
      <c r="G2775" s="3">
        <f t="shared" si="430"/>
        <v>7.0190394998579375E-3</v>
      </c>
      <c r="H2775" s="3">
        <f>1-E2775/MAX(E$2:E2775)</f>
        <v>0.45733852855101065</v>
      </c>
      <c r="I2775" s="2">
        <f t="shared" si="433"/>
        <v>3172.3266666666664</v>
      </c>
      <c r="J2775" s="2">
        <f t="shared" si="436"/>
        <v>3135.9583333333335</v>
      </c>
      <c r="K2775" s="2">
        <f t="shared" si="437"/>
        <v>3102.5575000000003</v>
      </c>
      <c r="L2775" s="2">
        <f t="shared" si="428"/>
        <v>3109.5812500000006</v>
      </c>
      <c r="M2775" s="2">
        <f t="shared" si="429"/>
        <v>3157.7933333333326</v>
      </c>
      <c r="N2775" s="2">
        <f t="shared" si="434"/>
        <v>3123.3106944444444</v>
      </c>
      <c r="O2775" s="4" t="str">
        <f t="shared" si="435"/>
        <v>买</v>
      </c>
      <c r="P2775" s="4" t="str">
        <f t="shared" si="431"/>
        <v/>
      </c>
      <c r="Q2775" s="3">
        <f>IF(O2774="买",E2775/E2774-1,0)-IF(P2775=1,计算结果!B$17,0)</f>
        <v>7.0190394998579375E-3</v>
      </c>
      <c r="R2775" s="2">
        <f t="shared" si="432"/>
        <v>10.032990972886678</v>
      </c>
      <c r="S2775" s="3">
        <f>1-R2775/MAX(R$2:R2775)</f>
        <v>0.14389414832332181</v>
      </c>
    </row>
    <row r="2776" spans="1:19" x14ac:dyDescent="0.15">
      <c r="A2776" s="1">
        <v>42527</v>
      </c>
      <c r="B2776">
        <v>3192.78</v>
      </c>
      <c r="C2776">
        <v>3197.22</v>
      </c>
      <c r="D2776">
        <v>3168.55</v>
      </c>
      <c r="E2776" s="2">
        <v>3178.79</v>
      </c>
      <c r="F2776" s="16">
        <v>101176229888</v>
      </c>
      <c r="G2776" s="3">
        <f t="shared" si="430"/>
        <v>-3.3047693402689093E-3</v>
      </c>
      <c r="H2776" s="3">
        <f>1-E2776/MAX(E$2:E2776)</f>
        <v>0.45913189954400058</v>
      </c>
      <c r="I2776" s="2">
        <f t="shared" si="433"/>
        <v>3178.4066666666672</v>
      </c>
      <c r="J2776" s="2">
        <f t="shared" si="436"/>
        <v>3155.34</v>
      </c>
      <c r="K2776" s="2">
        <f t="shared" si="437"/>
        <v>3112.248333333333</v>
      </c>
      <c r="L2776" s="2">
        <f t="shared" si="428"/>
        <v>3108.1333333333332</v>
      </c>
      <c r="M2776" s="2">
        <f t="shared" si="429"/>
        <v>3157.9820833333324</v>
      </c>
      <c r="N2776" s="2">
        <f t="shared" si="434"/>
        <v>3126.1212499999997</v>
      </c>
      <c r="O2776" s="4" t="str">
        <f t="shared" si="435"/>
        <v>买</v>
      </c>
      <c r="P2776" s="4" t="str">
        <f t="shared" si="431"/>
        <v/>
      </c>
      <c r="Q2776" s="3">
        <f>IF(O2775="买",E2776/E2775-1,0)-IF(P2776=1,计算结果!B$17,0)</f>
        <v>-3.3047693402689093E-3</v>
      </c>
      <c r="R2776" s="2">
        <f t="shared" si="432"/>
        <v>9.9998342519282879</v>
      </c>
      <c r="S2776" s="3">
        <f>1-R2776/MAX(R$2:R2776)</f>
        <v>0.14672338069396762</v>
      </c>
    </row>
    <row r="2777" spans="1:19" x14ac:dyDescent="0.15">
      <c r="A2777" s="1">
        <v>42528</v>
      </c>
      <c r="B2777">
        <v>3182.44</v>
      </c>
      <c r="C2777">
        <v>3186.62</v>
      </c>
      <c r="D2777">
        <v>3168.18</v>
      </c>
      <c r="E2777" s="2">
        <v>3177.05</v>
      </c>
      <c r="F2777" s="16">
        <v>88711618560</v>
      </c>
      <c r="G2777" s="3">
        <f t="shared" si="430"/>
        <v>-5.4737809040539265E-4</v>
      </c>
      <c r="H2777" s="3">
        <f>1-E2777/MAX(E$2:E2777)</f>
        <v>0.45942795889198929</v>
      </c>
      <c r="I2777" s="2">
        <f t="shared" si="433"/>
        <v>3181.7233333333334</v>
      </c>
      <c r="J2777" s="2">
        <f t="shared" si="436"/>
        <v>3173.73</v>
      </c>
      <c r="K2777" s="2">
        <f t="shared" si="437"/>
        <v>3120.4841666666671</v>
      </c>
      <c r="L2777" s="2">
        <f t="shared" si="428"/>
        <v>3106.7829166666666</v>
      </c>
      <c r="M2777" s="2">
        <f t="shared" si="429"/>
        <v>3158.8495833333327</v>
      </c>
      <c r="N2777" s="2">
        <f t="shared" si="434"/>
        <v>3128.7055555555557</v>
      </c>
      <c r="O2777" s="4" t="str">
        <f t="shared" si="435"/>
        <v>买</v>
      </c>
      <c r="P2777" s="4" t="str">
        <f t="shared" si="431"/>
        <v/>
      </c>
      <c r="Q2777" s="3">
        <f>IF(O2776="买",E2777/E2776-1,0)-IF(P2777=1,计算结果!B$17,0)</f>
        <v>-5.4737809040539265E-4</v>
      </c>
      <c r="R2777" s="2">
        <f t="shared" si="432"/>
        <v>9.9943605617510975</v>
      </c>
      <c r="S2777" s="3">
        <f>1-R2777/MAX(R$2:R2777)</f>
        <v>0.14719044562043093</v>
      </c>
    </row>
    <row r="2778" spans="1:19" x14ac:dyDescent="0.15">
      <c r="A2778" s="1">
        <v>42529</v>
      </c>
      <c r="B2778">
        <v>3171.81</v>
      </c>
      <c r="C2778">
        <v>3174.97</v>
      </c>
      <c r="D2778">
        <v>3148.35</v>
      </c>
      <c r="E2778" s="2">
        <v>3163.99</v>
      </c>
      <c r="F2778" s="16">
        <v>97682792448</v>
      </c>
      <c r="G2778" s="3">
        <f t="shared" si="430"/>
        <v>-4.1107316535781147E-3</v>
      </c>
      <c r="H2778" s="3">
        <f>1-E2778/MAX(E$2:E2778)</f>
        <v>0.46165010549241137</v>
      </c>
      <c r="I2778" s="2">
        <f t="shared" si="433"/>
        <v>3173.2766666666666</v>
      </c>
      <c r="J2778" s="2">
        <f t="shared" si="436"/>
        <v>3172.8016666666663</v>
      </c>
      <c r="K2778" s="2">
        <f t="shared" si="437"/>
        <v>3126.8816666666667</v>
      </c>
      <c r="L2778" s="2">
        <f t="shared" ref="L2778:L2841" si="438">AVERAGE(E2755:E2778)</f>
        <v>3104.7024999999999</v>
      </c>
      <c r="M2778" s="2">
        <f t="shared" si="429"/>
        <v>3157.7602083333327</v>
      </c>
      <c r="N2778" s="2">
        <f t="shared" si="434"/>
        <v>3129.7814583333329</v>
      </c>
      <c r="O2778" s="4" t="str">
        <f t="shared" si="435"/>
        <v>买</v>
      </c>
      <c r="P2778" s="4" t="str">
        <f t="shared" si="431"/>
        <v/>
      </c>
      <c r="Q2778" s="3">
        <f>IF(O2777="买",E2778/E2777-1,0)-IF(P2778=1,计算结果!B$17,0)</f>
        <v>-4.1107316535781147E-3</v>
      </c>
      <c r="R2778" s="2">
        <f t="shared" si="432"/>
        <v>9.953276427432634</v>
      </c>
      <c r="S2778" s="3">
        <f>1-R2778/MAX(R$2:R2778)</f>
        <v>0.15069611685009288</v>
      </c>
    </row>
    <row r="2779" spans="1:19" x14ac:dyDescent="0.15">
      <c r="A2779" s="1">
        <v>42534</v>
      </c>
      <c r="B2779">
        <v>3134.05</v>
      </c>
      <c r="C2779">
        <v>3145.61</v>
      </c>
      <c r="D2779">
        <v>3065.77</v>
      </c>
      <c r="E2779" s="2">
        <v>3066.34</v>
      </c>
      <c r="F2779" s="16">
        <v>114091319296</v>
      </c>
      <c r="G2779" s="3">
        <f t="shared" si="430"/>
        <v>-3.0862929402431627E-2</v>
      </c>
      <c r="H2779" s="3">
        <f>1-E2779/MAX(E$2:E2779)</f>
        <v>0.47826516028040555</v>
      </c>
      <c r="I2779" s="2">
        <f t="shared" si="433"/>
        <v>3135.7933333333335</v>
      </c>
      <c r="J2779" s="2">
        <f t="shared" si="436"/>
        <v>3157.1</v>
      </c>
      <c r="K2779" s="2">
        <f t="shared" si="437"/>
        <v>3127.1133333333332</v>
      </c>
      <c r="L2779" s="2">
        <f t="shared" si="438"/>
        <v>3102.0354166666671</v>
      </c>
      <c r="M2779" s="2">
        <f t="shared" si="429"/>
        <v>3154.5987499999992</v>
      </c>
      <c r="N2779" s="2">
        <f t="shared" si="434"/>
        <v>3127.915833333333</v>
      </c>
      <c r="O2779" s="4" t="str">
        <f t="shared" si="435"/>
        <v>卖</v>
      </c>
      <c r="P2779" s="4">
        <f t="shared" si="431"/>
        <v>1</v>
      </c>
      <c r="Q2779" s="3">
        <f>IF(O2778="买",E2779/E2778-1,0)-IF(P2779=1,计算结果!B$17,0)</f>
        <v>-3.0862929402431627E-2</v>
      </c>
      <c r="R2779" s="2">
        <f t="shared" si="432"/>
        <v>9.6460891597298932</v>
      </c>
      <c r="S2779" s="3">
        <f>1-R2779/MAX(R$2:R2779)</f>
        <v>0.17690812263695954</v>
      </c>
    </row>
    <row r="2780" spans="1:19" x14ac:dyDescent="0.15">
      <c r="A2780" s="1">
        <v>42535</v>
      </c>
      <c r="B2780">
        <v>3058.44</v>
      </c>
      <c r="C2780">
        <v>3078.75</v>
      </c>
      <c r="D2780">
        <v>3055.66</v>
      </c>
      <c r="E2780" s="2">
        <v>3075.98</v>
      </c>
      <c r="F2780" s="16">
        <v>78622302208</v>
      </c>
      <c r="G2780" s="3">
        <f t="shared" si="430"/>
        <v>3.1438131453132012E-3</v>
      </c>
      <c r="H2780" s="3">
        <f>1-E2780/MAX(E$2:E2780)</f>
        <v>0.47662492343292717</v>
      </c>
      <c r="I2780" s="2">
        <f t="shared" si="433"/>
        <v>3102.103333333333</v>
      </c>
      <c r="J2780" s="2">
        <f t="shared" si="436"/>
        <v>3141.9133333333334</v>
      </c>
      <c r="K2780" s="2">
        <f t="shared" si="437"/>
        <v>3128.5091666666672</v>
      </c>
      <c r="L2780" s="2">
        <f t="shared" si="438"/>
        <v>3102.4670833333334</v>
      </c>
      <c r="M2780" s="2">
        <f t="shared" si="429"/>
        <v>3151.5589583333331</v>
      </c>
      <c r="N2780" s="2">
        <f t="shared" si="434"/>
        <v>3127.5117361111115</v>
      </c>
      <c r="O2780" s="4" t="str">
        <f t="shared" si="435"/>
        <v>卖</v>
      </c>
      <c r="P2780" s="4" t="str">
        <f t="shared" si="431"/>
        <v/>
      </c>
      <c r="Q2780" s="3">
        <f>IF(O2779="买",E2780/E2779-1,0)-IF(P2780=1,计算结果!B$17,0)</f>
        <v>0</v>
      </c>
      <c r="R2780" s="2">
        <f t="shared" si="432"/>
        <v>9.6460891597298932</v>
      </c>
      <c r="S2780" s="3">
        <f>1-R2780/MAX(R$2:R2780)</f>
        <v>0.17690812263695954</v>
      </c>
    </row>
    <row r="2781" spans="1:19" x14ac:dyDescent="0.15">
      <c r="A2781" s="1">
        <v>42536</v>
      </c>
      <c r="B2781">
        <v>3043.96</v>
      </c>
      <c r="C2781">
        <v>3128.67</v>
      </c>
      <c r="D2781">
        <v>3042.23</v>
      </c>
      <c r="E2781" s="2">
        <v>3116.37</v>
      </c>
      <c r="F2781" s="16">
        <v>106170179584</v>
      </c>
      <c r="G2781" s="3">
        <f t="shared" si="430"/>
        <v>1.313077458240941E-2</v>
      </c>
      <c r="H2781" s="3">
        <f>1-E2781/MAX(E$2:E2781)</f>
        <v>0.46975260328047375</v>
      </c>
      <c r="I2781" s="2">
        <f t="shared" si="433"/>
        <v>3086.2299999999996</v>
      </c>
      <c r="J2781" s="2">
        <f t="shared" si="436"/>
        <v>3129.7533333333336</v>
      </c>
      <c r="K2781" s="2">
        <f t="shared" si="437"/>
        <v>3132.8558333333335</v>
      </c>
      <c r="L2781" s="2">
        <f t="shared" si="438"/>
        <v>3104.4362500000002</v>
      </c>
      <c r="M2781" s="2">
        <f t="shared" si="429"/>
        <v>3148.473125</v>
      </c>
      <c r="N2781" s="2">
        <f t="shared" si="434"/>
        <v>3128.5884027777779</v>
      </c>
      <c r="O2781" s="4" t="str">
        <f t="shared" si="435"/>
        <v>卖</v>
      </c>
      <c r="P2781" s="4" t="str">
        <f t="shared" si="431"/>
        <v/>
      </c>
      <c r="Q2781" s="3">
        <f>IF(O2780="买",E2781/E2780-1,0)-IF(P2781=1,计算结果!B$17,0)</f>
        <v>0</v>
      </c>
      <c r="R2781" s="2">
        <f t="shared" si="432"/>
        <v>9.6460891597298932</v>
      </c>
      <c r="S2781" s="3">
        <f>1-R2781/MAX(R$2:R2781)</f>
        <v>0.17690812263695954</v>
      </c>
    </row>
    <row r="2782" spans="1:19" x14ac:dyDescent="0.15">
      <c r="A2782" s="1">
        <v>42537</v>
      </c>
      <c r="B2782">
        <v>3104.36</v>
      </c>
      <c r="C2782">
        <v>3112.48</v>
      </c>
      <c r="D2782">
        <v>3089.48</v>
      </c>
      <c r="E2782" s="2">
        <v>3094.67</v>
      </c>
      <c r="F2782" s="16">
        <v>93496238080</v>
      </c>
      <c r="G2782" s="3">
        <f t="shared" si="430"/>
        <v>-6.9632296550152795E-3</v>
      </c>
      <c r="H2782" s="3">
        <f>1-E2782/MAX(E$2:E2782)</f>
        <v>0.47344483767780576</v>
      </c>
      <c r="I2782" s="2">
        <f t="shared" si="433"/>
        <v>3095.6733333333336</v>
      </c>
      <c r="J2782" s="2">
        <f t="shared" si="436"/>
        <v>3115.7333333333336</v>
      </c>
      <c r="K2782" s="2">
        <f t="shared" si="437"/>
        <v>3135.5366666666669</v>
      </c>
      <c r="L2782" s="2">
        <f t="shared" si="438"/>
        <v>3104.9304166666666</v>
      </c>
      <c r="M2782" s="2">
        <f t="shared" si="429"/>
        <v>3145.0802083333333</v>
      </c>
      <c r="N2782" s="2">
        <f t="shared" si="434"/>
        <v>3128.5157638888886</v>
      </c>
      <c r="O2782" s="4" t="str">
        <f t="shared" si="435"/>
        <v>卖</v>
      </c>
      <c r="P2782" s="4" t="str">
        <f t="shared" si="431"/>
        <v/>
      </c>
      <c r="Q2782" s="3">
        <f>IF(O2781="买",E2782/E2781-1,0)-IF(P2782=1,计算结果!B$17,0)</f>
        <v>0</v>
      </c>
      <c r="R2782" s="2">
        <f t="shared" si="432"/>
        <v>9.6460891597298932</v>
      </c>
      <c r="S2782" s="3">
        <f>1-R2782/MAX(R$2:R2782)</f>
        <v>0.17690812263695954</v>
      </c>
    </row>
    <row r="2783" spans="1:19" x14ac:dyDescent="0.15">
      <c r="A2783" s="1">
        <v>42538</v>
      </c>
      <c r="B2783">
        <v>3096.09</v>
      </c>
      <c r="C2783">
        <v>3131.05</v>
      </c>
      <c r="D2783">
        <v>3096.09</v>
      </c>
      <c r="E2783" s="2">
        <v>3110.36</v>
      </c>
      <c r="F2783" s="16">
        <v>97953390592</v>
      </c>
      <c r="G2783" s="3">
        <f t="shared" si="430"/>
        <v>5.0700074644469684E-3</v>
      </c>
      <c r="H2783" s="3">
        <f>1-E2783/MAX(E$2:E2783)</f>
        <v>0.47077519907438914</v>
      </c>
      <c r="I2783" s="2">
        <f t="shared" si="433"/>
        <v>3107.1333333333332</v>
      </c>
      <c r="J2783" s="2">
        <f t="shared" si="436"/>
        <v>3104.6183333333333</v>
      </c>
      <c r="K2783" s="2">
        <f t="shared" si="437"/>
        <v>3139.1741666666671</v>
      </c>
      <c r="L2783" s="2">
        <f t="shared" si="438"/>
        <v>3105.7729166666668</v>
      </c>
      <c r="M2783" s="2">
        <f t="shared" si="429"/>
        <v>3143.0191666666665</v>
      </c>
      <c r="N2783" s="2">
        <f t="shared" si="434"/>
        <v>3129.3220833333339</v>
      </c>
      <c r="O2783" s="4" t="str">
        <f t="shared" si="435"/>
        <v>卖</v>
      </c>
      <c r="P2783" s="4" t="str">
        <f t="shared" si="431"/>
        <v/>
      </c>
      <c r="Q2783" s="3">
        <f>IF(O2782="买",E2783/E2782-1,0)-IF(P2783=1,计算结果!B$17,0)</f>
        <v>0</v>
      </c>
      <c r="R2783" s="2">
        <f t="shared" si="432"/>
        <v>9.6460891597298932</v>
      </c>
      <c r="S2783" s="3">
        <f>1-R2783/MAX(R$2:R2783)</f>
        <v>0.17690812263695954</v>
      </c>
    </row>
    <row r="2784" spans="1:19" x14ac:dyDescent="0.15">
      <c r="A2784" s="1">
        <v>42541</v>
      </c>
      <c r="B2784">
        <v>3114.91</v>
      </c>
      <c r="C2784">
        <v>3118.73</v>
      </c>
      <c r="D2784">
        <v>3089.71</v>
      </c>
      <c r="E2784" s="2">
        <v>3112.67</v>
      </c>
      <c r="F2784" s="16">
        <v>74647805952</v>
      </c>
      <c r="G2784" s="3">
        <f t="shared" si="430"/>
        <v>7.4267930400329085E-4</v>
      </c>
      <c r="H2784" s="3">
        <f>1-E2784/MAX(E$2:E2784)</f>
        <v>0.47038215476757639</v>
      </c>
      <c r="I2784" s="2">
        <f t="shared" si="433"/>
        <v>3105.9</v>
      </c>
      <c r="J2784" s="2">
        <f t="shared" si="436"/>
        <v>3096.0650000000001</v>
      </c>
      <c r="K2784" s="2">
        <f t="shared" si="437"/>
        <v>3134.4333333333329</v>
      </c>
      <c r="L2784" s="2">
        <f t="shared" si="438"/>
        <v>3107.3449999999998</v>
      </c>
      <c r="M2784" s="2">
        <f t="shared" si="429"/>
        <v>3141.4970833333336</v>
      </c>
      <c r="N2784" s="2">
        <f t="shared" si="434"/>
        <v>3127.7584722222223</v>
      </c>
      <c r="O2784" s="4" t="str">
        <f t="shared" si="435"/>
        <v>卖</v>
      </c>
      <c r="P2784" s="4" t="str">
        <f t="shared" si="431"/>
        <v/>
      </c>
      <c r="Q2784" s="3">
        <f>IF(O2783="买",E2784/E2783-1,0)-IF(P2784=1,计算结果!B$17,0)</f>
        <v>0</v>
      </c>
      <c r="R2784" s="2">
        <f t="shared" si="432"/>
        <v>9.6460891597298932</v>
      </c>
      <c r="S2784" s="3">
        <f>1-R2784/MAX(R$2:R2784)</f>
        <v>0.17690812263695954</v>
      </c>
    </row>
    <row r="2785" spans="1:19" x14ac:dyDescent="0.15">
      <c r="A2785" s="1">
        <v>42542</v>
      </c>
      <c r="B2785">
        <v>3124.9</v>
      </c>
      <c r="C2785">
        <v>3155.49</v>
      </c>
      <c r="D2785">
        <v>3097.94</v>
      </c>
      <c r="E2785" s="2">
        <v>3106.32</v>
      </c>
      <c r="F2785" s="16">
        <v>107233640448</v>
      </c>
      <c r="G2785" s="3">
        <f t="shared" si="430"/>
        <v>-2.0400492181952279E-3</v>
      </c>
      <c r="H2785" s="3">
        <f>1-E2785/MAX(E$2:E2785)</f>
        <v>0.471462601238685</v>
      </c>
      <c r="I2785" s="2">
        <f t="shared" si="433"/>
        <v>3109.7833333333333</v>
      </c>
      <c r="J2785" s="2">
        <f t="shared" si="436"/>
        <v>3102.7283333333339</v>
      </c>
      <c r="K2785" s="2">
        <f t="shared" si="437"/>
        <v>3129.914166666666</v>
      </c>
      <c r="L2785" s="2">
        <f t="shared" si="438"/>
        <v>3107.8037500000005</v>
      </c>
      <c r="M2785" s="2">
        <f t="shared" si="429"/>
        <v>3138.9183333333344</v>
      </c>
      <c r="N2785" s="2">
        <f t="shared" si="434"/>
        <v>3125.5454166666673</v>
      </c>
      <c r="O2785" s="4" t="str">
        <f t="shared" si="435"/>
        <v>卖</v>
      </c>
      <c r="P2785" s="4" t="str">
        <f t="shared" si="431"/>
        <v/>
      </c>
      <c r="Q2785" s="3">
        <f>IF(O2784="买",E2785/E2784-1,0)-IF(P2785=1,计算结果!B$17,0)</f>
        <v>0</v>
      </c>
      <c r="R2785" s="2">
        <f t="shared" si="432"/>
        <v>9.6460891597298932</v>
      </c>
      <c r="S2785" s="3">
        <f>1-R2785/MAX(R$2:R2785)</f>
        <v>0.17690812263695954</v>
      </c>
    </row>
    <row r="2786" spans="1:19" x14ac:dyDescent="0.15">
      <c r="A2786" s="1">
        <v>42543</v>
      </c>
      <c r="B2786">
        <v>3100.45</v>
      </c>
      <c r="C2786">
        <v>3134.06</v>
      </c>
      <c r="D2786">
        <v>3096.99</v>
      </c>
      <c r="E2786" s="2">
        <v>3133.96</v>
      </c>
      <c r="F2786" s="16">
        <v>81348714496</v>
      </c>
      <c r="G2786" s="3">
        <f t="shared" si="430"/>
        <v>8.8979886167555033E-3</v>
      </c>
      <c r="H2786" s="3">
        <f>1-E2786/MAX(E$2:E2786)</f>
        <v>0.46675968148097735</v>
      </c>
      <c r="I2786" s="2">
        <f t="shared" si="433"/>
        <v>3117.65</v>
      </c>
      <c r="J2786" s="2">
        <f t="shared" si="436"/>
        <v>3112.3916666666664</v>
      </c>
      <c r="K2786" s="2">
        <f t="shared" si="437"/>
        <v>3127.1524999999997</v>
      </c>
      <c r="L2786" s="2">
        <f t="shared" si="438"/>
        <v>3109.8012500000009</v>
      </c>
      <c r="M2786" s="2">
        <f t="shared" si="429"/>
        <v>3137.1581250000004</v>
      </c>
      <c r="N2786" s="2">
        <f t="shared" si="434"/>
        <v>3124.7039583333335</v>
      </c>
      <c r="O2786" s="4" t="str">
        <f t="shared" si="435"/>
        <v>买</v>
      </c>
      <c r="P2786" s="4">
        <f t="shared" si="431"/>
        <v>1</v>
      </c>
      <c r="Q2786" s="3">
        <f>IF(O2785="买",E2786/E2785-1,0)-IF(P2786=1,计算结果!B$17,0)</f>
        <v>0</v>
      </c>
      <c r="R2786" s="2">
        <f t="shared" si="432"/>
        <v>9.6460891597298932</v>
      </c>
      <c r="S2786" s="3">
        <f>1-R2786/MAX(R$2:R2786)</f>
        <v>0.17690812263695954</v>
      </c>
    </row>
    <row r="2787" spans="1:19" x14ac:dyDescent="0.15">
      <c r="A2787" s="1">
        <v>42544</v>
      </c>
      <c r="B2787">
        <v>3129.72</v>
      </c>
      <c r="C2787">
        <v>3129.72</v>
      </c>
      <c r="D2787">
        <v>3102.48</v>
      </c>
      <c r="E2787" s="2">
        <v>3117.32</v>
      </c>
      <c r="F2787" s="16">
        <v>81732550656</v>
      </c>
      <c r="G2787" s="3">
        <f t="shared" si="430"/>
        <v>-5.3095763825957709E-3</v>
      </c>
      <c r="H2787" s="3">
        <f>1-E2787/MAX(E$2:E2787)</f>
        <v>0.46959096168243375</v>
      </c>
      <c r="I2787" s="2">
        <f t="shared" si="433"/>
        <v>3119.2000000000003</v>
      </c>
      <c r="J2787" s="2">
        <f t="shared" si="436"/>
        <v>3112.5499999999997</v>
      </c>
      <c r="K2787" s="2">
        <f t="shared" si="437"/>
        <v>3121.1516666666666</v>
      </c>
      <c r="L2787" s="2">
        <f t="shared" si="438"/>
        <v>3111.8545833333342</v>
      </c>
      <c r="M2787" s="2">
        <f t="shared" si="429"/>
        <v>3134.1568750000006</v>
      </c>
      <c r="N2787" s="2">
        <f t="shared" si="434"/>
        <v>3122.3877083333336</v>
      </c>
      <c r="O2787" s="4" t="str">
        <f t="shared" si="435"/>
        <v>卖</v>
      </c>
      <c r="P2787" s="4">
        <f t="shared" si="431"/>
        <v>1</v>
      </c>
      <c r="Q2787" s="3">
        <f>IF(O2786="买",E2787/E2786-1,0)-IF(P2787=1,计算结果!B$17,0)</f>
        <v>-5.3095763825957709E-3</v>
      </c>
      <c r="R2787" s="2">
        <f t="shared" si="432"/>
        <v>9.5948725125429775</v>
      </c>
      <c r="S2787" s="3">
        <f>1-R2787/MAX(R$2:R2787)</f>
        <v>0.18127839182971284</v>
      </c>
    </row>
    <row r="2788" spans="1:19" x14ac:dyDescent="0.15">
      <c r="A2788" s="1">
        <v>42545</v>
      </c>
      <c r="B2788">
        <v>3110.65</v>
      </c>
      <c r="C2788">
        <v>3130.54</v>
      </c>
      <c r="D2788">
        <v>3033.97</v>
      </c>
      <c r="E2788" s="2">
        <v>3077.16</v>
      </c>
      <c r="F2788" s="16">
        <v>118967443456</v>
      </c>
      <c r="G2788" s="3">
        <f t="shared" si="430"/>
        <v>-1.2882860918994599E-2</v>
      </c>
      <c r="H2788" s="3">
        <f>1-E2788/MAX(E$2:E2788)</f>
        <v>0.47642414755325668</v>
      </c>
      <c r="I2788" s="2">
        <f t="shared" si="433"/>
        <v>3109.48</v>
      </c>
      <c r="J2788" s="2">
        <f t="shared" si="436"/>
        <v>3109.6316666666667</v>
      </c>
      <c r="K2788" s="2">
        <f t="shared" si="437"/>
        <v>3112.6825000000003</v>
      </c>
      <c r="L2788" s="2">
        <f t="shared" si="438"/>
        <v>3112.4654166666674</v>
      </c>
      <c r="M2788" s="2">
        <f t="shared" si="429"/>
        <v>3130.0179166666671</v>
      </c>
      <c r="N2788" s="2">
        <f t="shared" si="434"/>
        <v>3118.3886111111115</v>
      </c>
      <c r="O2788" s="4" t="str">
        <f t="shared" si="435"/>
        <v>卖</v>
      </c>
      <c r="P2788" s="4" t="str">
        <f t="shared" si="431"/>
        <v/>
      </c>
      <c r="Q2788" s="3">
        <f>IF(O2787="买",E2788/E2787-1,0)-IF(P2788=1,计算结果!B$17,0)</f>
        <v>0</v>
      </c>
      <c r="R2788" s="2">
        <f t="shared" si="432"/>
        <v>9.5948725125429775</v>
      </c>
      <c r="S2788" s="3">
        <f>1-R2788/MAX(R$2:R2788)</f>
        <v>0.18127839182971284</v>
      </c>
    </row>
    <row r="2789" spans="1:19" x14ac:dyDescent="0.15">
      <c r="A2789" s="1">
        <v>42548</v>
      </c>
      <c r="B2789">
        <v>3065.13</v>
      </c>
      <c r="C2789">
        <v>3120.64</v>
      </c>
      <c r="D2789">
        <v>3064.97</v>
      </c>
      <c r="E2789" s="2">
        <v>3120.54</v>
      </c>
      <c r="F2789" s="16">
        <v>104066080768</v>
      </c>
      <c r="G2789" s="3">
        <f t="shared" si="430"/>
        <v>1.4097414499083527E-2</v>
      </c>
      <c r="H2789" s="3">
        <f>1-E2789/MAX(E$2:E2789)</f>
        <v>0.46904308173960385</v>
      </c>
      <c r="I2789" s="2">
        <f t="shared" si="433"/>
        <v>3105.0066666666667</v>
      </c>
      <c r="J2789" s="2">
        <f t="shared" si="436"/>
        <v>3111.3283333333334</v>
      </c>
      <c r="K2789" s="2">
        <f t="shared" si="437"/>
        <v>3107.9733333333334</v>
      </c>
      <c r="L2789" s="2">
        <f t="shared" si="438"/>
        <v>3114.2287500000002</v>
      </c>
      <c r="M2789" s="2">
        <f t="shared" si="429"/>
        <v>3126.8581250000007</v>
      </c>
      <c r="N2789" s="2">
        <f t="shared" si="434"/>
        <v>3116.3534027777782</v>
      </c>
      <c r="O2789" s="4" t="str">
        <f t="shared" si="435"/>
        <v>买</v>
      </c>
      <c r="P2789" s="4">
        <f t="shared" si="431"/>
        <v>1</v>
      </c>
      <c r="Q2789" s="3">
        <f>IF(O2788="买",E2789/E2788-1,0)-IF(P2789=1,计算结果!B$17,0)</f>
        <v>0</v>
      </c>
      <c r="R2789" s="2">
        <f t="shared" si="432"/>
        <v>9.5948725125429775</v>
      </c>
      <c r="S2789" s="3">
        <f>1-R2789/MAX(R$2:R2789)</f>
        <v>0.18127839182971284</v>
      </c>
    </row>
    <row r="2790" spans="1:19" x14ac:dyDescent="0.15">
      <c r="A2790" s="1">
        <v>42549</v>
      </c>
      <c r="B2790">
        <v>3107.4</v>
      </c>
      <c r="C2790">
        <v>3139.43</v>
      </c>
      <c r="D2790">
        <v>3099.7</v>
      </c>
      <c r="E2790" s="2">
        <v>3136.4</v>
      </c>
      <c r="F2790" s="16">
        <v>117197791232</v>
      </c>
      <c r="G2790" s="3">
        <f t="shared" si="430"/>
        <v>5.082453677889065E-3</v>
      </c>
      <c r="H2790" s="3">
        <f>1-E2790/MAX(E$2:E2790)</f>
        <v>0.46634451779759067</v>
      </c>
      <c r="I2790" s="2">
        <f t="shared" si="433"/>
        <v>3111.3666666666668</v>
      </c>
      <c r="J2790" s="2">
        <f t="shared" si="436"/>
        <v>3115.2833333333333</v>
      </c>
      <c r="K2790" s="2">
        <f t="shared" si="437"/>
        <v>3105.6741666666662</v>
      </c>
      <c r="L2790" s="2">
        <f t="shared" si="438"/>
        <v>3116.277916666666</v>
      </c>
      <c r="M2790" s="2">
        <f t="shared" si="429"/>
        <v>3124.9404166666668</v>
      </c>
      <c r="N2790" s="2">
        <f t="shared" si="434"/>
        <v>3115.6308333333327</v>
      </c>
      <c r="O2790" s="4" t="str">
        <f t="shared" si="435"/>
        <v>买</v>
      </c>
      <c r="P2790" s="4" t="str">
        <f t="shared" si="431"/>
        <v/>
      </c>
      <c r="Q2790" s="3">
        <f>IF(O2789="买",E2790/E2789-1,0)-IF(P2790=1,计算结果!B$17,0)</f>
        <v>5.082453677889065E-3</v>
      </c>
      <c r="R2790" s="2">
        <f t="shared" si="432"/>
        <v>9.6436380076332284</v>
      </c>
      <c r="S2790" s="3">
        <f>1-R2790/MAX(R$2:R2790)</f>
        <v>0.17711727718110049</v>
      </c>
    </row>
    <row r="2791" spans="1:19" x14ac:dyDescent="0.15">
      <c r="A2791" s="1">
        <v>42550</v>
      </c>
      <c r="B2791">
        <v>3142.48</v>
      </c>
      <c r="C2791">
        <v>3158.08</v>
      </c>
      <c r="D2791">
        <v>3139.13</v>
      </c>
      <c r="E2791" s="2">
        <v>3151.39</v>
      </c>
      <c r="F2791" s="16">
        <v>117958860800</v>
      </c>
      <c r="G2791" s="3">
        <f t="shared" si="430"/>
        <v>4.779364876928982E-3</v>
      </c>
      <c r="H2791" s="3">
        <f>1-E2791/MAX(E$2:E2791)</f>
        <v>0.46379398352957191</v>
      </c>
      <c r="I2791" s="2">
        <f t="shared" si="433"/>
        <v>3136.11</v>
      </c>
      <c r="J2791" s="2">
        <f t="shared" si="436"/>
        <v>3122.7950000000001</v>
      </c>
      <c r="K2791" s="2">
        <f t="shared" si="437"/>
        <v>3112.7616666666668</v>
      </c>
      <c r="L2791" s="2">
        <f t="shared" si="438"/>
        <v>3119.9374999999995</v>
      </c>
      <c r="M2791" s="2">
        <f t="shared" si="429"/>
        <v>3123.1297916666667</v>
      </c>
      <c r="N2791" s="2">
        <f t="shared" si="434"/>
        <v>3118.6096527777777</v>
      </c>
      <c r="O2791" s="4" t="str">
        <f t="shared" si="435"/>
        <v>买</v>
      </c>
      <c r="P2791" s="4" t="str">
        <f t="shared" si="431"/>
        <v/>
      </c>
      <c r="Q2791" s="3">
        <f>IF(O2790="买",E2791/E2790-1,0)-IF(P2791=1,计算结果!B$17,0)</f>
        <v>4.779364876928982E-3</v>
      </c>
      <c r="R2791" s="2">
        <f t="shared" si="432"/>
        <v>9.6897284724127282</v>
      </c>
      <c r="S2791" s="3">
        <f>1-R2791/MAX(R$2:R2791)</f>
        <v>0.17318442039782822</v>
      </c>
    </row>
    <row r="2792" spans="1:19" x14ac:dyDescent="0.15">
      <c r="A2792" s="1">
        <v>42551</v>
      </c>
      <c r="B2792">
        <v>3152.83</v>
      </c>
      <c r="C2792">
        <v>3163.72</v>
      </c>
      <c r="D2792">
        <v>3148.2</v>
      </c>
      <c r="E2792" s="2">
        <v>3153.92</v>
      </c>
      <c r="F2792" s="16">
        <v>100627914752</v>
      </c>
      <c r="G2792" s="3">
        <f t="shared" si="430"/>
        <v>8.0282034276946135E-4</v>
      </c>
      <c r="H2792" s="3">
        <f>1-E2792/MAX(E$2:E2792)</f>
        <v>0.46336350643163404</v>
      </c>
      <c r="I2792" s="2">
        <f t="shared" si="433"/>
        <v>3147.2366666666662</v>
      </c>
      <c r="J2792" s="2">
        <f t="shared" si="436"/>
        <v>3126.1216666666664</v>
      </c>
      <c r="K2792" s="2">
        <f t="shared" si="437"/>
        <v>3119.2566666666667</v>
      </c>
      <c r="L2792" s="2">
        <f t="shared" si="438"/>
        <v>3123.8829166666669</v>
      </c>
      <c r="M2792" s="2">
        <f t="shared" si="429"/>
        <v>3122.565000000001</v>
      </c>
      <c r="N2792" s="2">
        <f t="shared" si="434"/>
        <v>3121.901527777778</v>
      </c>
      <c r="O2792" s="4" t="str">
        <f t="shared" si="435"/>
        <v>买</v>
      </c>
      <c r="P2792" s="4" t="str">
        <f t="shared" si="431"/>
        <v/>
      </c>
      <c r="Q2792" s="3">
        <f>IF(O2791="买",E2792/E2791-1,0)-IF(P2792=1,计算结果!B$17,0)</f>
        <v>8.0282034276946135E-4</v>
      </c>
      <c r="R2792" s="2">
        <f t="shared" si="432"/>
        <v>9.6975075835462938</v>
      </c>
      <c r="S2792" s="3">
        <f>1-R2792/MAX(R$2:R2792)</f>
        <v>0.17252063603080481</v>
      </c>
    </row>
    <row r="2793" spans="1:19" x14ac:dyDescent="0.15">
      <c r="A2793" s="1">
        <v>42552</v>
      </c>
      <c r="B2793">
        <v>3156.93</v>
      </c>
      <c r="C2793">
        <v>3170.26</v>
      </c>
      <c r="D2793">
        <v>3148.29</v>
      </c>
      <c r="E2793" s="2">
        <v>3154.2</v>
      </c>
      <c r="F2793" s="16">
        <v>91215028224</v>
      </c>
      <c r="G2793" s="3">
        <f t="shared" si="430"/>
        <v>8.8778409090828347E-5</v>
      </c>
      <c r="H2793" s="3">
        <f>1-E2793/MAX(E$2:E2793)</f>
        <v>0.46331586469747499</v>
      </c>
      <c r="I2793" s="2">
        <f t="shared" si="433"/>
        <v>3153.1699999999996</v>
      </c>
      <c r="J2793" s="2">
        <f t="shared" si="436"/>
        <v>3132.2683333333334</v>
      </c>
      <c r="K2793" s="2">
        <f t="shared" si="437"/>
        <v>3122.4091666666664</v>
      </c>
      <c r="L2793" s="2">
        <f t="shared" si="438"/>
        <v>3127.6324999999997</v>
      </c>
      <c r="M2793" s="2">
        <f t="shared" si="429"/>
        <v>3122.4316666666678</v>
      </c>
      <c r="N2793" s="2">
        <f t="shared" si="434"/>
        <v>3124.1577777777779</v>
      </c>
      <c r="O2793" s="4" t="str">
        <f t="shared" si="435"/>
        <v>买</v>
      </c>
      <c r="P2793" s="4" t="str">
        <f t="shared" si="431"/>
        <v/>
      </c>
      <c r="Q2793" s="3">
        <f>IF(O2792="买",E2793/E2792-1,0)-IF(P2793=1,计算结果!B$17,0)</f>
        <v>8.8778409090828347E-5</v>
      </c>
      <c r="R2793" s="2">
        <f t="shared" si="432"/>
        <v>9.6983685128417072</v>
      </c>
      <c r="S2793" s="3">
        <f>1-R2793/MAX(R$2:R2793)</f>
        <v>0.17244717372931617</v>
      </c>
    </row>
    <row r="2794" spans="1:19" x14ac:dyDescent="0.15">
      <c r="A2794" s="1">
        <v>42555</v>
      </c>
      <c r="B2794">
        <v>3136.39</v>
      </c>
      <c r="C2794">
        <v>3210.6</v>
      </c>
      <c r="D2794">
        <v>3134.02</v>
      </c>
      <c r="E2794" s="2">
        <v>3204.7</v>
      </c>
      <c r="F2794" s="16">
        <v>149894774784</v>
      </c>
      <c r="G2794" s="3">
        <f t="shared" si="430"/>
        <v>1.6010398833301576E-2</v>
      </c>
      <c r="H2794" s="3">
        <f>1-E2794/MAX(E$2:E2794)</f>
        <v>0.45472333764377593</v>
      </c>
      <c r="I2794" s="2">
        <f t="shared" si="433"/>
        <v>3170.94</v>
      </c>
      <c r="J2794" s="2">
        <f t="shared" si="436"/>
        <v>3153.5250000000001</v>
      </c>
      <c r="K2794" s="2">
        <f t="shared" si="437"/>
        <v>3131.5783333333329</v>
      </c>
      <c r="L2794" s="2">
        <f t="shared" si="438"/>
        <v>3133.5574999999994</v>
      </c>
      <c r="M2794" s="2">
        <f t="shared" si="429"/>
        <v>3123.0525000000016</v>
      </c>
      <c r="N2794" s="2">
        <f t="shared" si="434"/>
        <v>3129.3961111111112</v>
      </c>
      <c r="O2794" s="4" t="str">
        <f t="shared" si="435"/>
        <v>买</v>
      </c>
      <c r="P2794" s="4" t="str">
        <f t="shared" si="431"/>
        <v/>
      </c>
      <c r="Q2794" s="3">
        <f>IF(O2793="买",E2794/E2793-1,0)-IF(P2794=1,计算结果!B$17,0)</f>
        <v>1.6010398833301576E-2</v>
      </c>
      <c r="R2794" s="2">
        <f t="shared" si="432"/>
        <v>9.8536432607646365</v>
      </c>
      <c r="S2794" s="3">
        <f>1-R2794/MAX(R$2:R2794)</f>
        <v>0.1591977229250966</v>
      </c>
    </row>
    <row r="2795" spans="1:19" x14ac:dyDescent="0.15">
      <c r="A2795" s="1">
        <v>42556</v>
      </c>
      <c r="B2795">
        <v>3199.16</v>
      </c>
      <c r="C2795">
        <v>3216.7</v>
      </c>
      <c r="D2795">
        <v>3198</v>
      </c>
      <c r="E2795" s="2">
        <v>3207.38</v>
      </c>
      <c r="F2795" s="16">
        <v>143899099136</v>
      </c>
      <c r="G2795" s="3">
        <f t="shared" si="430"/>
        <v>8.3627172590272636E-4</v>
      </c>
      <c r="H2795" s="3">
        <f>1-E2795/MAX(E$2:E2795)</f>
        <v>0.45426733818825282</v>
      </c>
      <c r="I2795" s="2">
        <f t="shared" si="433"/>
        <v>3188.7599999999998</v>
      </c>
      <c r="J2795" s="2">
        <f t="shared" si="436"/>
        <v>3167.9983333333334</v>
      </c>
      <c r="K2795" s="2">
        <f t="shared" si="437"/>
        <v>3139.6633333333334</v>
      </c>
      <c r="L2795" s="2">
        <f t="shared" si="438"/>
        <v>3139.4187500000003</v>
      </c>
      <c r="M2795" s="2">
        <f t="shared" si="429"/>
        <v>3123.9972916666684</v>
      </c>
      <c r="N2795" s="2">
        <f t="shared" si="434"/>
        <v>3134.3597916666672</v>
      </c>
      <c r="O2795" s="4" t="str">
        <f t="shared" si="435"/>
        <v>买</v>
      </c>
      <c r="P2795" s="4" t="str">
        <f t="shared" si="431"/>
        <v/>
      </c>
      <c r="Q2795" s="3">
        <f>IF(O2794="买",E2795/E2794-1,0)-IF(P2795=1,计算结果!B$17,0)</f>
        <v>8.3627172590272636E-4</v>
      </c>
      <c r="R2795" s="2">
        <f t="shared" si="432"/>
        <v>9.8618835840207453</v>
      </c>
      <c r="S2795" s="3">
        <f>1-R2795/MAX(R$2:R2795)</f>
        <v>0.15849458375370429</v>
      </c>
    </row>
    <row r="2796" spans="1:19" x14ac:dyDescent="0.15">
      <c r="A2796" s="1">
        <v>42557</v>
      </c>
      <c r="B2796">
        <v>3197.63</v>
      </c>
      <c r="C2796">
        <v>3217.52</v>
      </c>
      <c r="D2796">
        <v>3183.45</v>
      </c>
      <c r="E2796" s="2">
        <v>3216.8</v>
      </c>
      <c r="F2796" s="16">
        <v>147232473088</v>
      </c>
      <c r="G2796" s="3">
        <f t="shared" si="430"/>
        <v>2.93697659772163E-3</v>
      </c>
      <c r="H2796" s="3">
        <f>1-E2796/MAX(E$2:E2796)</f>
        <v>0.45266453413189944</v>
      </c>
      <c r="I2796" s="2">
        <f t="shared" si="433"/>
        <v>3209.626666666667</v>
      </c>
      <c r="J2796" s="2">
        <f t="shared" si="436"/>
        <v>3181.3983333333331</v>
      </c>
      <c r="K2796" s="2">
        <f t="shared" si="437"/>
        <v>3148.3408333333336</v>
      </c>
      <c r="L2796" s="2">
        <f t="shared" si="438"/>
        <v>3141.3870833333331</v>
      </c>
      <c r="M2796" s="2">
        <f t="shared" si="429"/>
        <v>3124.7814583333343</v>
      </c>
      <c r="N2796" s="2">
        <f t="shared" si="434"/>
        <v>3138.1697916666672</v>
      </c>
      <c r="O2796" s="4" t="str">
        <f t="shared" si="435"/>
        <v>买</v>
      </c>
      <c r="P2796" s="4" t="str">
        <f t="shared" si="431"/>
        <v/>
      </c>
      <c r="Q2796" s="3">
        <f>IF(O2795="买",E2796/E2795-1,0)-IF(P2796=1,计算结果!B$17,0)</f>
        <v>2.93697659772163E-3</v>
      </c>
      <c r="R2796" s="2">
        <f t="shared" si="432"/>
        <v>9.8908477053164692</v>
      </c>
      <c r="S2796" s="3">
        <f>1-R2796/MAX(R$2:R2796)</f>
        <v>0.15602310203933289</v>
      </c>
    </row>
    <row r="2797" spans="1:19" x14ac:dyDescent="0.15">
      <c r="A2797" s="1">
        <v>42558</v>
      </c>
      <c r="B2797">
        <v>3206.55</v>
      </c>
      <c r="C2797">
        <v>3220.54</v>
      </c>
      <c r="D2797">
        <v>3190.12</v>
      </c>
      <c r="E2797" s="2">
        <v>3209.95</v>
      </c>
      <c r="F2797" s="16">
        <v>140488835072</v>
      </c>
      <c r="G2797" s="3">
        <f t="shared" si="430"/>
        <v>-2.1294454115892147E-3</v>
      </c>
      <c r="H2797" s="3">
        <f>1-E2797/MAX(E$2:E2797)</f>
        <v>0.45383005512829244</v>
      </c>
      <c r="I2797" s="2">
        <f t="shared" si="433"/>
        <v>3211.376666666667</v>
      </c>
      <c r="J2797" s="2">
        <f t="shared" si="436"/>
        <v>3191.1583333333333</v>
      </c>
      <c r="K2797" s="2">
        <f t="shared" si="437"/>
        <v>3156.9766666666669</v>
      </c>
      <c r="L2797" s="2">
        <f t="shared" si="438"/>
        <v>3143.445416666666</v>
      </c>
      <c r="M2797" s="2">
        <f t="shared" si="429"/>
        <v>3125.6987500000009</v>
      </c>
      <c r="N2797" s="2">
        <f t="shared" si="434"/>
        <v>3142.0402777777781</v>
      </c>
      <c r="O2797" s="4" t="str">
        <f t="shared" si="435"/>
        <v>买</v>
      </c>
      <c r="P2797" s="4" t="str">
        <f t="shared" si="431"/>
        <v/>
      </c>
      <c r="Q2797" s="3">
        <f>IF(O2796="买",E2797/E2796-1,0)-IF(P2797=1,计算结果!B$17,0)</f>
        <v>-2.1294454115892147E-3</v>
      </c>
      <c r="R2797" s="2">
        <f t="shared" si="432"/>
        <v>9.8697856850536549</v>
      </c>
      <c r="S2797" s="3">
        <f>1-R2797/MAX(R$2:R2797)</f>
        <v>0.15782030477218256</v>
      </c>
    </row>
    <row r="2798" spans="1:19" x14ac:dyDescent="0.15">
      <c r="A2798" s="1">
        <v>42559</v>
      </c>
      <c r="B2798">
        <v>3199.75</v>
      </c>
      <c r="C2798">
        <v>3204.93</v>
      </c>
      <c r="D2798">
        <v>3183.96</v>
      </c>
      <c r="E2798" s="2">
        <v>3192.28</v>
      </c>
      <c r="F2798" s="16">
        <v>111063465984</v>
      </c>
      <c r="G2798" s="3">
        <f t="shared" si="430"/>
        <v>-5.5047586411002269E-3</v>
      </c>
      <c r="H2798" s="3">
        <f>1-E2798/MAX(E$2:E2798)</f>
        <v>0.4568365888518342</v>
      </c>
      <c r="I2798" s="2">
        <f t="shared" si="433"/>
        <v>3206.3433333333337</v>
      </c>
      <c r="J2798" s="2">
        <f t="shared" si="436"/>
        <v>3197.5516666666663</v>
      </c>
      <c r="K2798" s="2">
        <f t="shared" si="437"/>
        <v>3161.8366666666666</v>
      </c>
      <c r="L2798" s="2">
        <f t="shared" si="438"/>
        <v>3144.4945833333331</v>
      </c>
      <c r="M2798" s="2">
        <f t="shared" si="429"/>
        <v>3126.3591666666671</v>
      </c>
      <c r="N2798" s="2">
        <f t="shared" si="434"/>
        <v>3144.2301388888886</v>
      </c>
      <c r="O2798" s="4" t="str">
        <f t="shared" si="435"/>
        <v>买</v>
      </c>
      <c r="P2798" s="4" t="str">
        <f t="shared" si="431"/>
        <v/>
      </c>
      <c r="Q2798" s="3">
        <f>IF(O2797="买",E2798/E2797-1,0)-IF(P2798=1,计算结果!B$17,0)</f>
        <v>-5.5047586411002269E-3</v>
      </c>
      <c r="R2798" s="2">
        <f t="shared" si="432"/>
        <v>9.8154548970180482</v>
      </c>
      <c r="S2798" s="3">
        <f>1-R2798/MAX(R$2:R2798)</f>
        <v>0.16245630072684714</v>
      </c>
    </row>
    <row r="2799" spans="1:19" x14ac:dyDescent="0.15">
      <c r="A2799" s="1">
        <v>42562</v>
      </c>
      <c r="B2799">
        <v>3199.04</v>
      </c>
      <c r="C2799">
        <v>3235.96</v>
      </c>
      <c r="D2799">
        <v>3197.63</v>
      </c>
      <c r="E2799" s="2">
        <v>3203.33</v>
      </c>
      <c r="F2799" s="16">
        <v>155288158208</v>
      </c>
      <c r="G2799" s="3">
        <f t="shared" si="430"/>
        <v>3.461475810392578E-3</v>
      </c>
      <c r="H2799" s="3">
        <f>1-E2799/MAX(E$2:E2799)</f>
        <v>0.4549564418430545</v>
      </c>
      <c r="I2799" s="2">
        <f t="shared" si="433"/>
        <v>3201.853333333333</v>
      </c>
      <c r="J2799" s="2">
        <f t="shared" si="436"/>
        <v>3205.7400000000002</v>
      </c>
      <c r="K2799" s="2">
        <f t="shared" si="437"/>
        <v>3169.0041666666671</v>
      </c>
      <c r="L2799" s="2">
        <f t="shared" si="438"/>
        <v>3145.0779166666657</v>
      </c>
      <c r="M2799" s="2">
        <f t="shared" si="429"/>
        <v>3127.3295833333336</v>
      </c>
      <c r="N2799" s="2">
        <f t="shared" si="434"/>
        <v>3147.1372222222221</v>
      </c>
      <c r="O2799" s="4" t="str">
        <f t="shared" si="435"/>
        <v>买</v>
      </c>
      <c r="P2799" s="4" t="str">
        <f t="shared" si="431"/>
        <v/>
      </c>
      <c r="Q2799" s="3">
        <f>IF(O2798="买",E2799/E2798-1,0)-IF(P2799=1,计算结果!B$17,0)</f>
        <v>3.461475810392578E-3</v>
      </c>
      <c r="R2799" s="2">
        <f t="shared" si="432"/>
        <v>9.8494308567120754</v>
      </c>
      <c r="S2799" s="3">
        <f>1-R2799/MAX(R$2:R2799)</f>
        <v>0.15955716347166637</v>
      </c>
    </row>
    <row r="2800" spans="1:19" x14ac:dyDescent="0.15">
      <c r="A2800" s="1">
        <v>42563</v>
      </c>
      <c r="B2800">
        <v>3201.91</v>
      </c>
      <c r="C2800">
        <v>3273.47</v>
      </c>
      <c r="D2800">
        <v>3200.3</v>
      </c>
      <c r="E2800" s="2">
        <v>3273.18</v>
      </c>
      <c r="F2800" s="16">
        <v>190853742592</v>
      </c>
      <c r="G2800" s="3">
        <f t="shared" si="430"/>
        <v>2.1805433720534451E-2</v>
      </c>
      <c r="H2800" s="3">
        <f>1-E2800/MAX(E$2:E2800)</f>
        <v>0.44307153066085891</v>
      </c>
      <c r="I2800" s="2">
        <f t="shared" si="433"/>
        <v>3222.9300000000003</v>
      </c>
      <c r="J2800" s="2">
        <f t="shared" si="436"/>
        <v>3217.1533333333336</v>
      </c>
      <c r="K2800" s="2">
        <f t="shared" si="437"/>
        <v>3185.3391666666666</v>
      </c>
      <c r="L2800" s="2">
        <f t="shared" si="438"/>
        <v>3149.0108333333333</v>
      </c>
      <c r="M2800" s="2">
        <f t="shared" si="429"/>
        <v>3128.5720833333326</v>
      </c>
      <c r="N2800" s="2">
        <f t="shared" si="434"/>
        <v>3154.3073611111108</v>
      </c>
      <c r="O2800" s="4" t="str">
        <f t="shared" si="435"/>
        <v>买</v>
      </c>
      <c r="P2800" s="4" t="str">
        <f t="shared" si="431"/>
        <v/>
      </c>
      <c r="Q2800" s="3">
        <f>IF(O2799="买",E2800/E2799-1,0)-IF(P2800=1,计算结果!B$17,0)</f>
        <v>2.1805433720534451E-2</v>
      </c>
      <c r="R2800" s="2">
        <f t="shared" si="432"/>
        <v>10.064201968443097</v>
      </c>
      <c r="S2800" s="3">
        <f>1-R2800/MAX(R$2:R2800)</f>
        <v>0.14123094290384985</v>
      </c>
    </row>
    <row r="2801" spans="1:19" x14ac:dyDescent="0.15">
      <c r="A2801" s="1">
        <v>42564</v>
      </c>
      <c r="B2801">
        <v>3274.02</v>
      </c>
      <c r="C2801">
        <v>3300.99</v>
      </c>
      <c r="D2801">
        <v>3271.78</v>
      </c>
      <c r="E2801" s="2">
        <v>3282.87</v>
      </c>
      <c r="F2801" s="16">
        <v>196592304128</v>
      </c>
      <c r="G2801" s="3">
        <f t="shared" si="430"/>
        <v>2.9604238080398471E-3</v>
      </c>
      <c r="H2801" s="3">
        <f>1-E2801/MAX(E$2:E2801)</f>
        <v>0.44142278636085208</v>
      </c>
      <c r="I2801" s="2">
        <f t="shared" si="433"/>
        <v>3253.126666666667</v>
      </c>
      <c r="J2801" s="2">
        <f t="shared" si="436"/>
        <v>3229.7350000000001</v>
      </c>
      <c r="K2801" s="2">
        <f t="shared" si="437"/>
        <v>3198.8666666666668</v>
      </c>
      <c r="L2801" s="2">
        <f t="shared" si="438"/>
        <v>3153.4199999999996</v>
      </c>
      <c r="M2801" s="2">
        <f t="shared" si="429"/>
        <v>3130.1014583333326</v>
      </c>
      <c r="N2801" s="2">
        <f t="shared" si="434"/>
        <v>3160.7960416666665</v>
      </c>
      <c r="O2801" s="4" t="str">
        <f t="shared" si="435"/>
        <v>买</v>
      </c>
      <c r="P2801" s="4" t="str">
        <f t="shared" si="431"/>
        <v/>
      </c>
      <c r="Q2801" s="3">
        <f>IF(O2800="买",E2801/E2800-1,0)-IF(P2801=1,计算结果!B$17,0)</f>
        <v>2.9604238080398471E-3</v>
      </c>
      <c r="R2801" s="2">
        <f t="shared" si="432"/>
        <v>10.093996271559398</v>
      </c>
      <c r="S2801" s="3">
        <f>1-R2801/MAX(R$2:R2801)</f>
        <v>0.13868862254161451</v>
      </c>
    </row>
    <row r="2802" spans="1:19" x14ac:dyDescent="0.15">
      <c r="A2802" s="1">
        <v>42565</v>
      </c>
      <c r="B2802">
        <v>3277.48</v>
      </c>
      <c r="C2802">
        <v>3281.95</v>
      </c>
      <c r="D2802">
        <v>3259.07</v>
      </c>
      <c r="E2802" s="2">
        <v>3276.76</v>
      </c>
      <c r="F2802" s="16">
        <v>128090423296</v>
      </c>
      <c r="G2802" s="3">
        <f t="shared" si="430"/>
        <v>-1.8611763487434985E-3</v>
      </c>
      <c r="H2802" s="3">
        <f>1-E2802/MAX(E$2:E2802)</f>
        <v>0.44246239705982437</v>
      </c>
      <c r="I2802" s="2">
        <f t="shared" si="433"/>
        <v>3277.603333333333</v>
      </c>
      <c r="J2802" s="2">
        <f t="shared" si="436"/>
        <v>3239.7283333333339</v>
      </c>
      <c r="K2802" s="2">
        <f t="shared" si="437"/>
        <v>3210.5633333333335</v>
      </c>
      <c r="L2802" s="2">
        <f t="shared" si="438"/>
        <v>3158.1187499999983</v>
      </c>
      <c r="M2802" s="2">
        <f t="shared" ref="M2802:M2865" si="439">AVERAGE(E2755:E2802)</f>
        <v>3131.410625</v>
      </c>
      <c r="N2802" s="2">
        <f t="shared" si="434"/>
        <v>3166.6975694444441</v>
      </c>
      <c r="O2802" s="4" t="str">
        <f t="shared" si="435"/>
        <v>买</v>
      </c>
      <c r="P2802" s="4" t="str">
        <f t="shared" si="431"/>
        <v/>
      </c>
      <c r="Q2802" s="3">
        <f>IF(O2801="买",E2802/E2801-1,0)-IF(P2802=1,计算结果!B$17,0)</f>
        <v>-1.8611763487434985E-3</v>
      </c>
      <c r="R2802" s="2">
        <f t="shared" si="432"/>
        <v>10.075209564434466</v>
      </c>
      <c r="S2802" s="3">
        <f>1-R2802/MAX(R$2:R2802)</f>
        <v>0.14029167490624372</v>
      </c>
    </row>
    <row r="2803" spans="1:19" x14ac:dyDescent="0.15">
      <c r="A2803" s="1">
        <v>42566</v>
      </c>
      <c r="B2803">
        <v>3278.84</v>
      </c>
      <c r="C2803">
        <v>3285.03</v>
      </c>
      <c r="D2803">
        <v>3265.29</v>
      </c>
      <c r="E2803" s="2">
        <v>3276.28</v>
      </c>
      <c r="F2803" s="16">
        <v>125179813888</v>
      </c>
      <c r="G2803" s="3">
        <f t="shared" si="430"/>
        <v>-1.4648616316115248E-4</v>
      </c>
      <c r="H2803" s="3">
        <f>1-E2803/MAX(E$2:E2803)</f>
        <v>0.44254406860409712</v>
      </c>
      <c r="I2803" s="2">
        <f t="shared" si="433"/>
        <v>3278.6366666666668</v>
      </c>
      <c r="J2803" s="2">
        <f t="shared" si="436"/>
        <v>3250.7833333333333</v>
      </c>
      <c r="K2803" s="2">
        <f t="shared" si="437"/>
        <v>3220.9708333333328</v>
      </c>
      <c r="L2803" s="2">
        <f t="shared" si="438"/>
        <v>3166.8662499999991</v>
      </c>
      <c r="M2803" s="2">
        <f t="shared" si="439"/>
        <v>3134.4508333333329</v>
      </c>
      <c r="N2803" s="2">
        <f t="shared" si="434"/>
        <v>3174.0959722222215</v>
      </c>
      <c r="O2803" s="4" t="str">
        <f t="shared" si="435"/>
        <v>买</v>
      </c>
      <c r="P2803" s="4" t="str">
        <f t="shared" si="431"/>
        <v/>
      </c>
      <c r="Q2803" s="3">
        <f>IF(O2802="买",E2803/E2802-1,0)-IF(P2803=1,计算结果!B$17,0)</f>
        <v>-1.4648616316115248E-4</v>
      </c>
      <c r="R2803" s="2">
        <f t="shared" si="432"/>
        <v>10.073733685642328</v>
      </c>
      <c r="S2803" s="3">
        <f>1-R2803/MAX(R$2:R2803)</f>
        <v>0.14041761028022437</v>
      </c>
    </row>
    <row r="2804" spans="1:19" x14ac:dyDescent="0.15">
      <c r="A2804" s="1">
        <v>42569</v>
      </c>
      <c r="B2804">
        <v>3269.71</v>
      </c>
      <c r="C2804">
        <v>3281.64</v>
      </c>
      <c r="D2804">
        <v>3251.77</v>
      </c>
      <c r="E2804" s="2">
        <v>3262.02</v>
      </c>
      <c r="F2804" s="16">
        <v>129785708544</v>
      </c>
      <c r="G2804" s="3">
        <f t="shared" si="430"/>
        <v>-4.3524973445493442E-3</v>
      </c>
      <c r="H2804" s="3">
        <f>1-E2804/MAX(E$2:E2804)</f>
        <v>0.44497039406520111</v>
      </c>
      <c r="I2804" s="2">
        <f t="shared" si="433"/>
        <v>3271.686666666667</v>
      </c>
      <c r="J2804" s="2">
        <f t="shared" si="436"/>
        <v>3262.4066666666672</v>
      </c>
      <c r="K2804" s="2">
        <f t="shared" si="437"/>
        <v>3229.9791666666661</v>
      </c>
      <c r="L2804" s="2">
        <f t="shared" si="438"/>
        <v>3174.6179166666661</v>
      </c>
      <c r="M2804" s="2">
        <f t="shared" si="439"/>
        <v>3138.5424999999996</v>
      </c>
      <c r="N2804" s="2">
        <f t="shared" si="434"/>
        <v>3181.0465277777771</v>
      </c>
      <c r="O2804" s="4" t="str">
        <f t="shared" si="435"/>
        <v>买</v>
      </c>
      <c r="P2804" s="4" t="str">
        <f t="shared" si="431"/>
        <v/>
      </c>
      <c r="Q2804" s="3">
        <f>IF(O2803="买",E2804/E2803-1,0)-IF(P2804=1,计算结果!B$17,0)</f>
        <v>-4.3524973445493442E-3</v>
      </c>
      <c r="R2804" s="2">
        <f t="shared" si="432"/>
        <v>10.029887786525872</v>
      </c>
      <c r="S2804" s="3">
        <f>1-R2804/MAX(R$2:R2804)</f>
        <v>0.14415894034890109</v>
      </c>
    </row>
    <row r="2805" spans="1:19" x14ac:dyDescent="0.15">
      <c r="A2805" s="1">
        <v>42570</v>
      </c>
      <c r="B2805">
        <v>3260.43</v>
      </c>
      <c r="C2805">
        <v>3264.73</v>
      </c>
      <c r="D2805">
        <v>3226.2</v>
      </c>
      <c r="E2805" s="2">
        <v>3248.23</v>
      </c>
      <c r="F2805" s="16">
        <v>107108909056</v>
      </c>
      <c r="G2805" s="3">
        <f t="shared" si="430"/>
        <v>-4.227441891833883E-3</v>
      </c>
      <c r="H2805" s="3">
        <f>1-E2805/MAX(E$2:E2805)</f>
        <v>0.44731674947253797</v>
      </c>
      <c r="I2805" s="2">
        <f t="shared" si="433"/>
        <v>3262.1766666666667</v>
      </c>
      <c r="J2805" s="2">
        <f t="shared" si="436"/>
        <v>3269.89</v>
      </c>
      <c r="K2805" s="2">
        <f t="shared" si="437"/>
        <v>3237.8150000000001</v>
      </c>
      <c r="L2805" s="2">
        <f t="shared" si="438"/>
        <v>3180.112083333333</v>
      </c>
      <c r="M2805" s="2">
        <f t="shared" si="439"/>
        <v>3142.2741666666666</v>
      </c>
      <c r="N2805" s="2">
        <f t="shared" si="434"/>
        <v>3186.7337499999999</v>
      </c>
      <c r="O2805" s="4" t="str">
        <f t="shared" si="435"/>
        <v>买</v>
      </c>
      <c r="P2805" s="4" t="str">
        <f t="shared" si="431"/>
        <v/>
      </c>
      <c r="Q2805" s="3">
        <f>IF(O2804="买",E2805/E2804-1,0)-IF(P2805=1,计算结果!B$17,0)</f>
        <v>-4.227441891833883E-3</v>
      </c>
      <c r="R2805" s="2">
        <f t="shared" si="432"/>
        <v>9.9874870187267195</v>
      </c>
      <c r="S2805" s="3">
        <f>1-R2805/MAX(R$2:R2805)</f>
        <v>0.14777695869722163</v>
      </c>
    </row>
    <row r="2806" spans="1:19" x14ac:dyDescent="0.15">
      <c r="A2806" s="1">
        <v>42571</v>
      </c>
      <c r="B2806">
        <v>3246.86</v>
      </c>
      <c r="C2806">
        <v>3254.51</v>
      </c>
      <c r="D2806">
        <v>3232.26</v>
      </c>
      <c r="E2806" s="2">
        <v>3237.61</v>
      </c>
      <c r="F2806" s="16">
        <v>91367448576</v>
      </c>
      <c r="G2806" s="3">
        <f t="shared" si="430"/>
        <v>-3.2694729129402189E-3</v>
      </c>
      <c r="H2806" s="3">
        <f>1-E2806/MAX(E$2:E2806)</f>
        <v>0.44912373238957326</v>
      </c>
      <c r="I2806" s="2">
        <f t="shared" si="433"/>
        <v>3249.2866666666669</v>
      </c>
      <c r="J2806" s="2">
        <f t="shared" si="436"/>
        <v>3263.9616666666666</v>
      </c>
      <c r="K2806" s="2">
        <f t="shared" si="437"/>
        <v>3240.5575000000003</v>
      </c>
      <c r="L2806" s="2">
        <f t="shared" si="438"/>
        <v>3186.0679166666669</v>
      </c>
      <c r="M2806" s="2">
        <f t="shared" si="439"/>
        <v>3145.4991666666665</v>
      </c>
      <c r="N2806" s="2">
        <f t="shared" si="434"/>
        <v>3190.7081944444449</v>
      </c>
      <c r="O2806" s="4" t="str">
        <f t="shared" si="435"/>
        <v>买</v>
      </c>
      <c r="P2806" s="4" t="str">
        <f t="shared" si="431"/>
        <v/>
      </c>
      <c r="Q2806" s="3">
        <f>IF(O2805="买",E2806/E2805-1,0)-IF(P2806=1,计算结果!B$17,0)</f>
        <v>-3.2694729129402189E-3</v>
      </c>
      <c r="R2806" s="2">
        <f t="shared" si="432"/>
        <v>9.9548332004506506</v>
      </c>
      <c r="S2806" s="3">
        <f>1-R2806/MAX(R$2:R2806)</f>
        <v>0.15056327884654463</v>
      </c>
    </row>
    <row r="2807" spans="1:19" x14ac:dyDescent="0.15">
      <c r="A2807" s="1">
        <v>42572</v>
      </c>
      <c r="B2807">
        <v>3238.34</v>
      </c>
      <c r="C2807">
        <v>3271.37</v>
      </c>
      <c r="D2807">
        <v>3238.3</v>
      </c>
      <c r="E2807" s="2">
        <v>3252.52</v>
      </c>
      <c r="F2807" s="16">
        <v>107464073216</v>
      </c>
      <c r="G2807" s="3">
        <f t="shared" si="430"/>
        <v>4.6052489336270153E-3</v>
      </c>
      <c r="H2807" s="3">
        <f>1-E2807/MAX(E$2:E2807)</f>
        <v>0.44658681004559997</v>
      </c>
      <c r="I2807" s="2">
        <f t="shared" si="433"/>
        <v>3246.1200000000003</v>
      </c>
      <c r="J2807" s="2">
        <f t="shared" si="436"/>
        <v>3258.9033333333336</v>
      </c>
      <c r="K2807" s="2">
        <f t="shared" si="437"/>
        <v>3244.3191666666662</v>
      </c>
      <c r="L2807" s="2">
        <f t="shared" si="438"/>
        <v>3191.9912500000005</v>
      </c>
      <c r="M2807" s="2">
        <f t="shared" si="439"/>
        <v>3148.8820833333334</v>
      </c>
      <c r="N2807" s="2">
        <f t="shared" si="434"/>
        <v>3195.064166666667</v>
      </c>
      <c r="O2807" s="4" t="str">
        <f t="shared" si="435"/>
        <v>买</v>
      </c>
      <c r="P2807" s="4" t="str">
        <f t="shared" si="431"/>
        <v/>
      </c>
      <c r="Q2807" s="3">
        <f>IF(O2806="买",E2807/E2806-1,0)-IF(P2807=1,计算结果!B$17,0)</f>
        <v>4.6052489336270153E-3</v>
      </c>
      <c r="R2807" s="2">
        <f t="shared" si="432"/>
        <v>10.000677685431461</v>
      </c>
      <c r="S2807" s="3">
        <f>1-R2807/MAX(R$2:R2807)</f>
        <v>0.14665141129226911</v>
      </c>
    </row>
    <row r="2808" spans="1:19" x14ac:dyDescent="0.15">
      <c r="A2808" s="1">
        <v>42573</v>
      </c>
      <c r="B2808">
        <v>3251.24</v>
      </c>
      <c r="C2808">
        <v>3253.77</v>
      </c>
      <c r="D2808">
        <v>3220.89</v>
      </c>
      <c r="E2808" s="2">
        <v>3225.16</v>
      </c>
      <c r="F2808" s="16">
        <v>107416887296</v>
      </c>
      <c r="G2808" s="3">
        <f t="shared" si="430"/>
        <v>-8.4119390503364366E-3</v>
      </c>
      <c r="H2808" s="3">
        <f>1-E2808/MAX(E$2:E2808)</f>
        <v>0.45124208806914856</v>
      </c>
      <c r="I2808" s="2">
        <f t="shared" si="433"/>
        <v>3238.4300000000003</v>
      </c>
      <c r="J2808" s="2">
        <f t="shared" si="436"/>
        <v>3250.3033333333333</v>
      </c>
      <c r="K2808" s="2">
        <f t="shared" si="437"/>
        <v>3245.0158333333334</v>
      </c>
      <c r="L2808" s="2">
        <f t="shared" si="438"/>
        <v>3196.6783333333337</v>
      </c>
      <c r="M2808" s="2">
        <f t="shared" si="439"/>
        <v>3152.0116666666659</v>
      </c>
      <c r="N2808" s="2">
        <f t="shared" si="434"/>
        <v>3197.9019444444443</v>
      </c>
      <c r="O2808" s="4" t="str">
        <f t="shared" si="435"/>
        <v>买</v>
      </c>
      <c r="P2808" s="4" t="str">
        <f t="shared" si="431"/>
        <v/>
      </c>
      <c r="Q2808" s="3">
        <f>IF(O2807="买",E2808/E2807-1,0)-IF(P2808=1,计算结果!B$17,0)</f>
        <v>-8.4119390503364366E-3</v>
      </c>
      <c r="R2808" s="2">
        <f t="shared" si="432"/>
        <v>9.9165525942795512</v>
      </c>
      <c r="S2808" s="3">
        <f>1-R2808/MAX(R$2:R2808)</f>
        <v>0.15382972760916913</v>
      </c>
    </row>
    <row r="2809" spans="1:19" x14ac:dyDescent="0.15">
      <c r="A2809" s="1">
        <v>42576</v>
      </c>
      <c r="B2809">
        <v>3220.17</v>
      </c>
      <c r="C2809">
        <v>3243.79</v>
      </c>
      <c r="D2809">
        <v>3218.14</v>
      </c>
      <c r="E2809" s="2">
        <v>3230.89</v>
      </c>
      <c r="F2809" s="16">
        <v>92015845376</v>
      </c>
      <c r="G2809" s="3">
        <f t="shared" si="430"/>
        <v>1.7766560418708277E-3</v>
      </c>
      <c r="H2809" s="3">
        <f>1-E2809/MAX(E$2:E2809)</f>
        <v>0.45026713400939222</v>
      </c>
      <c r="I2809" s="2">
        <f t="shared" si="433"/>
        <v>3236.19</v>
      </c>
      <c r="J2809" s="2">
        <f t="shared" si="436"/>
        <v>3242.7383333333332</v>
      </c>
      <c r="K2809" s="2">
        <f t="shared" si="437"/>
        <v>3246.7608333333337</v>
      </c>
      <c r="L2809" s="2">
        <f t="shared" si="438"/>
        <v>3201.8687500000001</v>
      </c>
      <c r="M2809" s="2">
        <f t="shared" si="439"/>
        <v>3154.8362499999998</v>
      </c>
      <c r="N2809" s="2">
        <f t="shared" si="434"/>
        <v>3201.1552777777779</v>
      </c>
      <c r="O2809" s="4" t="str">
        <f t="shared" si="435"/>
        <v>买</v>
      </c>
      <c r="P2809" s="4" t="str">
        <f t="shared" si="431"/>
        <v/>
      </c>
      <c r="Q2809" s="3">
        <f>IF(O2808="买",E2809/E2808-1,0)-IF(P2809=1,计算结果!B$17,0)</f>
        <v>1.7766560418708277E-3</v>
      </c>
      <c r="R2809" s="2">
        <f t="shared" si="432"/>
        <v>9.9341708973607084</v>
      </c>
      <c r="S2809" s="3">
        <f>1-R2809/MAX(R$2:R2809)</f>
        <v>0.15232637408227445</v>
      </c>
    </row>
    <row r="2810" spans="1:19" x14ac:dyDescent="0.15">
      <c r="A2810" s="1">
        <v>42577</v>
      </c>
      <c r="B2810">
        <v>3228.23</v>
      </c>
      <c r="C2810">
        <v>3269.75</v>
      </c>
      <c r="D2810">
        <v>3228.01</v>
      </c>
      <c r="E2810" s="2">
        <v>3269.59</v>
      </c>
      <c r="F2810" s="16">
        <v>103745765376</v>
      </c>
      <c r="G2810" s="3">
        <f t="shared" si="430"/>
        <v>1.1978123674900809E-2</v>
      </c>
      <c r="H2810" s="3">
        <f>1-E2810/MAX(E$2:E2810)</f>
        <v>0.44368236575239905</v>
      </c>
      <c r="I2810" s="2">
        <f t="shared" si="433"/>
        <v>3241.8799999999997</v>
      </c>
      <c r="J2810" s="2">
        <f t="shared" si="436"/>
        <v>3244</v>
      </c>
      <c r="K2810" s="2">
        <f t="shared" si="437"/>
        <v>3253.2033333333334</v>
      </c>
      <c r="L2810" s="2">
        <f t="shared" si="438"/>
        <v>3207.5200000000004</v>
      </c>
      <c r="M2810" s="2">
        <f t="shared" si="439"/>
        <v>3158.660625</v>
      </c>
      <c r="N2810" s="2">
        <f t="shared" si="434"/>
        <v>3206.4613194444446</v>
      </c>
      <c r="O2810" s="4" t="str">
        <f t="shared" si="435"/>
        <v>买</v>
      </c>
      <c r="P2810" s="4" t="str">
        <f t="shared" si="431"/>
        <v/>
      </c>
      <c r="Q2810" s="3">
        <f>IF(O2809="买",E2810/E2809-1,0)-IF(P2810=1,计算结果!B$17,0)</f>
        <v>1.1978123674900809E-2</v>
      </c>
      <c r="R2810" s="2">
        <f t="shared" si="432"/>
        <v>10.053163624976895</v>
      </c>
      <c r="S2810" s="3">
        <f>1-R2810/MAX(R$2:R2810)</f>
        <v>0.14217283455508034</v>
      </c>
    </row>
    <row r="2811" spans="1:19" x14ac:dyDescent="0.15">
      <c r="A2811" s="1">
        <v>42578</v>
      </c>
      <c r="B2811">
        <v>3270.08</v>
      </c>
      <c r="C2811">
        <v>3276.51</v>
      </c>
      <c r="D2811">
        <v>3157.41</v>
      </c>
      <c r="E2811" s="2">
        <v>3218.24</v>
      </c>
      <c r="F2811" s="16">
        <v>186928365568</v>
      </c>
      <c r="G2811" s="3">
        <f t="shared" si="430"/>
        <v>-1.5705333084576445E-2</v>
      </c>
      <c r="H2811" s="3">
        <f>1-E2811/MAX(E$2:E2811)</f>
        <v>0.45241951949908121</v>
      </c>
      <c r="I2811" s="2">
        <f t="shared" si="433"/>
        <v>3239.5733333333333</v>
      </c>
      <c r="J2811" s="2">
        <f t="shared" si="436"/>
        <v>3239.001666666667</v>
      </c>
      <c r="K2811" s="2">
        <f t="shared" si="437"/>
        <v>3254.4458333333332</v>
      </c>
      <c r="L2811" s="2">
        <f t="shared" si="438"/>
        <v>3211.7250000000004</v>
      </c>
      <c r="M2811" s="2">
        <f t="shared" si="439"/>
        <v>3161.7897916666661</v>
      </c>
      <c r="N2811" s="2">
        <f t="shared" si="434"/>
        <v>3209.3202083333331</v>
      </c>
      <c r="O2811" s="4" t="str">
        <f t="shared" si="435"/>
        <v>买</v>
      </c>
      <c r="P2811" s="4" t="str">
        <f t="shared" si="431"/>
        <v/>
      </c>
      <c r="Q2811" s="3">
        <f>IF(O2810="买",E2811/E2810-1,0)-IF(P2811=1,计算结果!B$17,0)</f>
        <v>-1.5705333084576445E-2</v>
      </c>
      <c r="R2811" s="2">
        <f t="shared" si="432"/>
        <v>9.8952753416928854</v>
      </c>
      <c r="S2811" s="3">
        <f>1-R2811/MAX(R$2:R2811)</f>
        <v>0.15564529591739085</v>
      </c>
    </row>
    <row r="2812" spans="1:19" x14ac:dyDescent="0.15">
      <c r="A2812" s="1">
        <v>42579</v>
      </c>
      <c r="B2812">
        <v>3204.46</v>
      </c>
      <c r="C2812">
        <v>3235.78</v>
      </c>
      <c r="D2812">
        <v>3195.27</v>
      </c>
      <c r="E2812" s="2">
        <v>3221.14</v>
      </c>
      <c r="F2812" s="16">
        <v>137295896576</v>
      </c>
      <c r="G2812" s="3">
        <f t="shared" si="430"/>
        <v>9.0111365218259465E-4</v>
      </c>
      <c r="H2812" s="3">
        <f>1-E2812/MAX(E$2:E2812)</f>
        <v>0.45192608725243311</v>
      </c>
      <c r="I2812" s="2">
        <f t="shared" si="433"/>
        <v>3236.3233333333333</v>
      </c>
      <c r="J2812" s="2">
        <f t="shared" si="436"/>
        <v>3236.2566666666667</v>
      </c>
      <c r="K2812" s="2">
        <f t="shared" si="437"/>
        <v>3250.1091666666666</v>
      </c>
      <c r="L2812" s="2">
        <f t="shared" si="438"/>
        <v>3217.7241666666669</v>
      </c>
      <c r="M2812" s="2">
        <f t="shared" si="439"/>
        <v>3165.0947916666664</v>
      </c>
      <c r="N2812" s="2">
        <f t="shared" si="434"/>
        <v>3210.9760416666668</v>
      </c>
      <c r="O2812" s="4" t="str">
        <f t="shared" si="435"/>
        <v>买</v>
      </c>
      <c r="P2812" s="4" t="str">
        <f t="shared" si="431"/>
        <v/>
      </c>
      <c r="Q2812" s="3">
        <f>IF(O2811="买",E2812/E2811-1,0)-IF(P2812=1,计算结果!B$17,0)</f>
        <v>9.0111365218259465E-4</v>
      </c>
      <c r="R2812" s="2">
        <f t="shared" si="432"/>
        <v>9.9041921093953906</v>
      </c>
      <c r="S2812" s="3">
        <f>1-R2812/MAX(R$2:R2812)</f>
        <v>0.15488443636625737</v>
      </c>
    </row>
    <row r="2813" spans="1:19" x14ac:dyDescent="0.15">
      <c r="A2813" s="1">
        <v>42580</v>
      </c>
      <c r="B2813">
        <v>3217.19</v>
      </c>
      <c r="C2813">
        <v>3225.42</v>
      </c>
      <c r="D2813">
        <v>3198.68</v>
      </c>
      <c r="E2813" s="2">
        <v>3203.93</v>
      </c>
      <c r="F2813" s="16">
        <v>103787028480</v>
      </c>
      <c r="G2813" s="3">
        <f t="shared" si="430"/>
        <v>-5.3428289363393056E-3</v>
      </c>
      <c r="H2813" s="3">
        <f>1-E2813/MAX(E$2:E2813)</f>
        <v>0.45485435241271355</v>
      </c>
      <c r="I2813" s="2">
        <f t="shared" si="433"/>
        <v>3214.4366666666665</v>
      </c>
      <c r="J2813" s="2">
        <f t="shared" si="436"/>
        <v>3228.1583333333328</v>
      </c>
      <c r="K2813" s="2">
        <f t="shared" si="437"/>
        <v>3243.5308333333337</v>
      </c>
      <c r="L2813" s="2">
        <f t="shared" si="438"/>
        <v>3221.1987499999996</v>
      </c>
      <c r="M2813" s="2">
        <f t="shared" si="439"/>
        <v>3167.7137499999994</v>
      </c>
      <c r="N2813" s="2">
        <f t="shared" si="434"/>
        <v>3210.8144444444442</v>
      </c>
      <c r="O2813" s="4" t="str">
        <f t="shared" si="435"/>
        <v>卖</v>
      </c>
      <c r="P2813" s="4">
        <f t="shared" si="431"/>
        <v>1</v>
      </c>
      <c r="Q2813" s="3">
        <f>IF(O2812="买",E2813/E2812-1,0)-IF(P2813=1,计算结果!B$17,0)</f>
        <v>-5.3428289363393056E-3</v>
      </c>
      <c r="R2813" s="2">
        <f t="shared" si="432"/>
        <v>9.8512757052022497</v>
      </c>
      <c r="S2813" s="3">
        <f>1-R2813/MAX(R$2:R2813)</f>
        <v>0.15939974425419046</v>
      </c>
    </row>
    <row r="2814" spans="1:19" x14ac:dyDescent="0.15">
      <c r="A2814" s="1">
        <v>42583</v>
      </c>
      <c r="B2814">
        <v>3196.43</v>
      </c>
      <c r="C2814">
        <v>3199.98</v>
      </c>
      <c r="D2814">
        <v>3156.75</v>
      </c>
      <c r="E2814" s="2">
        <v>3176.81</v>
      </c>
      <c r="F2814" s="16">
        <v>98818637824</v>
      </c>
      <c r="G2814" s="3">
        <f t="shared" si="430"/>
        <v>-8.4646044077117955E-3</v>
      </c>
      <c r="H2814" s="3">
        <f>1-E2814/MAX(E$2:E2814)</f>
        <v>0.45946879466412571</v>
      </c>
      <c r="I2814" s="2">
        <f t="shared" si="433"/>
        <v>3200.6266666666666</v>
      </c>
      <c r="J2814" s="2">
        <f t="shared" si="436"/>
        <v>3220.1</v>
      </c>
      <c r="K2814" s="2">
        <f t="shared" si="437"/>
        <v>3235.2016666666664</v>
      </c>
      <c r="L2814" s="2">
        <f t="shared" si="438"/>
        <v>3222.8824999999997</v>
      </c>
      <c r="M2814" s="2">
        <f t="shared" si="439"/>
        <v>3169.5802083333328</v>
      </c>
      <c r="N2814" s="2">
        <f t="shared" si="434"/>
        <v>3209.221458333333</v>
      </c>
      <c r="O2814" s="4" t="str">
        <f t="shared" si="435"/>
        <v>卖</v>
      </c>
      <c r="P2814" s="4" t="str">
        <f t="shared" si="431"/>
        <v/>
      </c>
      <c r="Q2814" s="3">
        <f>IF(O2813="买",E2814/E2813-1,0)-IF(P2814=1,计算结果!B$17,0)</f>
        <v>0</v>
      </c>
      <c r="R2814" s="2">
        <f t="shared" si="432"/>
        <v>9.8512757052022497</v>
      </c>
      <c r="S2814" s="3">
        <f>1-R2814/MAX(R$2:R2814)</f>
        <v>0.15939974425419046</v>
      </c>
    </row>
    <row r="2815" spans="1:19" x14ac:dyDescent="0.15">
      <c r="A2815" s="1">
        <v>42584</v>
      </c>
      <c r="B2815">
        <v>3173.76</v>
      </c>
      <c r="C2815">
        <v>3189.05</v>
      </c>
      <c r="D2815">
        <v>3165.54</v>
      </c>
      <c r="E2815" s="2">
        <v>3189.05</v>
      </c>
      <c r="F2815" s="16">
        <v>70640762880</v>
      </c>
      <c r="G2815" s="3">
        <f t="shared" si="430"/>
        <v>3.8529216415210676E-3</v>
      </c>
      <c r="H2815" s="3">
        <f>1-E2815/MAX(E$2:E2815)</f>
        <v>0.45738617028516981</v>
      </c>
      <c r="I2815" s="2">
        <f t="shared" si="433"/>
        <v>3189.9300000000003</v>
      </c>
      <c r="J2815" s="2">
        <f t="shared" si="436"/>
        <v>3213.1266666666666</v>
      </c>
      <c r="K2815" s="2">
        <f t="shared" si="437"/>
        <v>3227.9325000000003</v>
      </c>
      <c r="L2815" s="2">
        <f t="shared" si="438"/>
        <v>3224.4516666666659</v>
      </c>
      <c r="M2815" s="2">
        <f t="shared" si="439"/>
        <v>3172.1945833333325</v>
      </c>
      <c r="N2815" s="2">
        <f t="shared" si="434"/>
        <v>3208.1929166666664</v>
      </c>
      <c r="O2815" s="4" t="str">
        <f t="shared" si="435"/>
        <v>卖</v>
      </c>
      <c r="P2815" s="4" t="str">
        <f t="shared" si="431"/>
        <v/>
      </c>
      <c r="Q2815" s="3">
        <f>IF(O2814="买",E2815/E2814-1,0)-IF(P2815=1,计算结果!B$17,0)</f>
        <v>0</v>
      </c>
      <c r="R2815" s="2">
        <f t="shared" si="432"/>
        <v>9.8512757052022497</v>
      </c>
      <c r="S2815" s="3">
        <f>1-R2815/MAX(R$2:R2815)</f>
        <v>0.15939974425419046</v>
      </c>
    </row>
    <row r="2816" spans="1:19" x14ac:dyDescent="0.15">
      <c r="A2816" s="1">
        <v>42585</v>
      </c>
      <c r="B2816">
        <v>3179.68</v>
      </c>
      <c r="C2816">
        <v>3197.16</v>
      </c>
      <c r="D2816">
        <v>3173.54</v>
      </c>
      <c r="E2816" s="2">
        <v>3193.51</v>
      </c>
      <c r="F2816" s="16">
        <v>79754321920</v>
      </c>
      <c r="G2816" s="3">
        <f t="shared" si="430"/>
        <v>1.3985356140544525E-3</v>
      </c>
      <c r="H2816" s="3">
        <f>1-E2816/MAX(E$2:E2816)</f>
        <v>0.45662730551963515</v>
      </c>
      <c r="I2816" s="2">
        <f t="shared" si="433"/>
        <v>3186.4566666666669</v>
      </c>
      <c r="J2816" s="2">
        <f t="shared" si="436"/>
        <v>3200.4466666666667</v>
      </c>
      <c r="K2816" s="2">
        <f t="shared" si="437"/>
        <v>3222.2233333333334</v>
      </c>
      <c r="L2816" s="2">
        <f t="shared" si="438"/>
        <v>3226.1012499999993</v>
      </c>
      <c r="M2816" s="2">
        <f t="shared" si="439"/>
        <v>3174.9920833333331</v>
      </c>
      <c r="N2816" s="2">
        <f t="shared" si="434"/>
        <v>3207.7722222222219</v>
      </c>
      <c r="O2816" s="4" t="str">
        <f t="shared" si="435"/>
        <v>卖</v>
      </c>
      <c r="P2816" s="4" t="str">
        <f t="shared" si="431"/>
        <v/>
      </c>
      <c r="Q2816" s="3">
        <f>IF(O2815="买",E2816/E2815-1,0)-IF(P2816=1,计算结果!B$17,0)</f>
        <v>0</v>
      </c>
      <c r="R2816" s="2">
        <f t="shared" si="432"/>
        <v>9.8512757052022497</v>
      </c>
      <c r="S2816" s="3">
        <f>1-R2816/MAX(R$2:R2816)</f>
        <v>0.15939974425419046</v>
      </c>
    </row>
    <row r="2817" spans="1:19" x14ac:dyDescent="0.15">
      <c r="A2817" s="1">
        <v>42586</v>
      </c>
      <c r="B2817">
        <v>3190.55</v>
      </c>
      <c r="C2817">
        <v>3201.55</v>
      </c>
      <c r="D2817">
        <v>3170.42</v>
      </c>
      <c r="E2817" s="2">
        <v>3201.29</v>
      </c>
      <c r="F2817" s="16">
        <v>86919593984</v>
      </c>
      <c r="G2817" s="3">
        <f t="shared" si="430"/>
        <v>2.4361908996684001E-3</v>
      </c>
      <c r="H2817" s="3">
        <f>1-E2817/MAX(E$2:E2817)</f>
        <v>0.4553035459062138</v>
      </c>
      <c r="I2817" s="2">
        <f t="shared" si="433"/>
        <v>3194.6166666666668</v>
      </c>
      <c r="J2817" s="2">
        <f t="shared" si="436"/>
        <v>3197.6216666666664</v>
      </c>
      <c r="K2817" s="2">
        <f t="shared" si="437"/>
        <v>3218.311666666667</v>
      </c>
      <c r="L2817" s="2">
        <f t="shared" si="438"/>
        <v>3228.0633333333321</v>
      </c>
      <c r="M2817" s="2">
        <f t="shared" si="439"/>
        <v>3177.8479166666662</v>
      </c>
      <c r="N2817" s="2">
        <f t="shared" si="434"/>
        <v>3208.0743055555554</v>
      </c>
      <c r="O2817" s="4" t="str">
        <f t="shared" si="435"/>
        <v>卖</v>
      </c>
      <c r="P2817" s="4" t="str">
        <f t="shared" si="431"/>
        <v/>
      </c>
      <c r="Q2817" s="3">
        <f>IF(O2816="买",E2817/E2816-1,0)-IF(P2817=1,计算结果!B$17,0)</f>
        <v>0</v>
      </c>
      <c r="R2817" s="2">
        <f t="shared" si="432"/>
        <v>9.8512757052022497</v>
      </c>
      <c r="S2817" s="3">
        <f>1-R2817/MAX(R$2:R2817)</f>
        <v>0.15939974425419046</v>
      </c>
    </row>
    <row r="2818" spans="1:19" x14ac:dyDescent="0.15">
      <c r="A2818" s="1">
        <v>42587</v>
      </c>
      <c r="B2818">
        <v>3201.35</v>
      </c>
      <c r="C2818">
        <v>3224.87</v>
      </c>
      <c r="D2818">
        <v>3192.86</v>
      </c>
      <c r="E2818" s="2">
        <v>3205.11</v>
      </c>
      <c r="F2818" s="16">
        <v>94429544448</v>
      </c>
      <c r="G2818" s="3">
        <f t="shared" si="430"/>
        <v>1.1932689634490679E-3</v>
      </c>
      <c r="H2818" s="3">
        <f>1-E2818/MAX(E$2:E2818)</f>
        <v>0.45465357653304295</v>
      </c>
      <c r="I2818" s="2">
        <f t="shared" si="433"/>
        <v>3199.97</v>
      </c>
      <c r="J2818" s="2">
        <f t="shared" si="436"/>
        <v>3194.9500000000003</v>
      </c>
      <c r="K2818" s="2">
        <f t="shared" si="437"/>
        <v>3215.6033333333339</v>
      </c>
      <c r="L2818" s="2">
        <f t="shared" si="438"/>
        <v>3228.0804166666658</v>
      </c>
      <c r="M2818" s="2">
        <f t="shared" si="439"/>
        <v>3180.8189583333328</v>
      </c>
      <c r="N2818" s="2">
        <f t="shared" si="434"/>
        <v>3208.1675694444443</v>
      </c>
      <c r="O2818" s="4" t="str">
        <f t="shared" si="435"/>
        <v>卖</v>
      </c>
      <c r="P2818" s="4" t="str">
        <f t="shared" si="431"/>
        <v/>
      </c>
      <c r="Q2818" s="3">
        <f>IF(O2817="买",E2818/E2817-1,0)-IF(P2818=1,计算结果!B$17,0)</f>
        <v>0</v>
      </c>
      <c r="R2818" s="2">
        <f t="shared" si="432"/>
        <v>9.8512757052022497</v>
      </c>
      <c r="S2818" s="3">
        <f>1-R2818/MAX(R$2:R2818)</f>
        <v>0.15939974425419046</v>
      </c>
    </row>
    <row r="2819" spans="1:19" x14ac:dyDescent="0.15">
      <c r="A2819" s="1">
        <v>42590</v>
      </c>
      <c r="B2819">
        <v>3199.57</v>
      </c>
      <c r="C2819">
        <v>3234.48</v>
      </c>
      <c r="D2819">
        <v>3187.25</v>
      </c>
      <c r="E2819" s="2">
        <v>3234.18</v>
      </c>
      <c r="F2819" s="16">
        <v>102638116864</v>
      </c>
      <c r="G2819" s="3">
        <f t="shared" ref="G2819:G2882" si="440">E2819/E2818-1</f>
        <v>9.0698915169837857E-3</v>
      </c>
      <c r="H2819" s="3">
        <f>1-E2819/MAX(E$2:E2819)</f>
        <v>0.44970734363302256</v>
      </c>
      <c r="I2819" s="2">
        <f t="shared" si="433"/>
        <v>3213.5266666666666</v>
      </c>
      <c r="J2819" s="2">
        <f t="shared" si="436"/>
        <v>3199.9916666666668</v>
      </c>
      <c r="K2819" s="2">
        <f t="shared" si="437"/>
        <v>3214.0750000000003</v>
      </c>
      <c r="L2819" s="2">
        <f t="shared" si="438"/>
        <v>3229.1970833333321</v>
      </c>
      <c r="M2819" s="2">
        <f t="shared" si="439"/>
        <v>3184.3079166666662</v>
      </c>
      <c r="N2819" s="2">
        <f t="shared" si="434"/>
        <v>3209.1933333333327</v>
      </c>
      <c r="O2819" s="4" t="str">
        <f t="shared" si="435"/>
        <v>买</v>
      </c>
      <c r="P2819" s="4">
        <f t="shared" si="431"/>
        <v>1</v>
      </c>
      <c r="Q2819" s="3">
        <f>IF(O2818="买",E2819/E2818-1,0)-IF(P2819=1,计算结果!B$17,0)</f>
        <v>0</v>
      </c>
      <c r="R2819" s="2">
        <f t="shared" si="432"/>
        <v>9.8512757052022497</v>
      </c>
      <c r="S2819" s="3">
        <f>1-R2819/MAX(R$2:R2819)</f>
        <v>0.15939974425419046</v>
      </c>
    </row>
    <row r="2820" spans="1:19" x14ac:dyDescent="0.15">
      <c r="A2820" s="1">
        <v>42591</v>
      </c>
      <c r="B2820">
        <v>3232.6</v>
      </c>
      <c r="C2820">
        <v>3257.33</v>
      </c>
      <c r="D2820">
        <v>3229.17</v>
      </c>
      <c r="E2820" s="2">
        <v>3256.98</v>
      </c>
      <c r="F2820" s="16">
        <v>105924050944</v>
      </c>
      <c r="G2820" s="3">
        <f t="shared" si="440"/>
        <v>7.0497003877336706E-3</v>
      </c>
      <c r="H2820" s="3">
        <f>1-E2820/MAX(E$2:E2820)</f>
        <v>0.44582794528006531</v>
      </c>
      <c r="I2820" s="2">
        <f t="shared" si="433"/>
        <v>3232.09</v>
      </c>
      <c r="J2820" s="2">
        <f t="shared" si="436"/>
        <v>3213.3533333333339</v>
      </c>
      <c r="K2820" s="2">
        <f t="shared" si="437"/>
        <v>3216.7266666666669</v>
      </c>
      <c r="L2820" s="2">
        <f t="shared" si="438"/>
        <v>3230.8712499999997</v>
      </c>
      <c r="M2820" s="2">
        <f t="shared" si="439"/>
        <v>3186.1291666666662</v>
      </c>
      <c r="N2820" s="2">
        <f t="shared" si="434"/>
        <v>3211.2423611111112</v>
      </c>
      <c r="O2820" s="4" t="str">
        <f t="shared" si="435"/>
        <v>买</v>
      </c>
      <c r="P2820" s="4" t="str">
        <f t="shared" ref="P2820:P2883" si="441">IF(O2819&lt;&gt;O2820,1,"")</f>
        <v/>
      </c>
      <c r="Q2820" s="3">
        <f>IF(O2819="买",E2820/E2819-1,0)-IF(P2820=1,计算结果!B$17,0)</f>
        <v>7.0497003877336706E-3</v>
      </c>
      <c r="R2820" s="2">
        <f t="shared" ref="R2820:R2883" si="442">IFERROR(R2819*(1+Q2820),R2819)</f>
        <v>9.9207242473608854</v>
      </c>
      <c r="S2820" s="3">
        <f>1-R2820/MAX(R$2:R2820)</f>
        <v>0.15347376430533011</v>
      </c>
    </row>
    <row r="2821" spans="1:19" x14ac:dyDescent="0.15">
      <c r="A2821" s="1">
        <v>42592</v>
      </c>
      <c r="B2821">
        <v>3255.18</v>
      </c>
      <c r="C2821">
        <v>3261.86</v>
      </c>
      <c r="D2821">
        <v>3242.75</v>
      </c>
      <c r="E2821" s="2">
        <v>3243.34</v>
      </c>
      <c r="F2821" s="16">
        <v>106157449216</v>
      </c>
      <c r="G2821" s="3">
        <f t="shared" si="440"/>
        <v>-4.1879286946803207E-3</v>
      </c>
      <c r="H2821" s="3">
        <f>1-E2821/MAX(E$2:E2821)</f>
        <v>0.44814877832981692</v>
      </c>
      <c r="I2821" s="2">
        <f t="shared" ref="I2821:I2884" si="443">AVERAGE(E2819:E2821)</f>
        <v>3244.8333333333335</v>
      </c>
      <c r="J2821" s="2">
        <f t="shared" si="436"/>
        <v>3222.4016666666666</v>
      </c>
      <c r="K2821" s="2">
        <f t="shared" si="437"/>
        <v>3217.7641666666664</v>
      </c>
      <c r="L2821" s="2">
        <f t="shared" si="438"/>
        <v>3232.2624999999994</v>
      </c>
      <c r="M2821" s="2">
        <f t="shared" si="439"/>
        <v>3187.8539583333327</v>
      </c>
      <c r="N2821" s="2">
        <f t="shared" ref="N2821:N2884" si="444">IFERROR(AVERAGE(K2821:M2821),"")</f>
        <v>3212.6268749999995</v>
      </c>
      <c r="O2821" s="4" t="str">
        <f t="shared" ref="O2821:O2884" si="445">IF(E2821&gt;N2821,"买","卖")</f>
        <v>买</v>
      </c>
      <c r="P2821" s="4" t="str">
        <f t="shared" si="441"/>
        <v/>
      </c>
      <c r="Q2821" s="3">
        <f>IF(O2820="买",E2821/E2820-1,0)-IF(P2821=1,计算结果!B$17,0)</f>
        <v>-4.1879286946803207E-3</v>
      </c>
      <c r="R2821" s="2">
        <f t="shared" si="442"/>
        <v>9.8791769616133518</v>
      </c>
      <c r="S2821" s="3">
        <f>1-R2821/MAX(R$2:R2821)</f>
        <v>0.1570189558185956</v>
      </c>
    </row>
    <row r="2822" spans="1:19" x14ac:dyDescent="0.15">
      <c r="A2822" s="1">
        <v>42593</v>
      </c>
      <c r="B2822">
        <v>3239.56</v>
      </c>
      <c r="C2822">
        <v>3274.03</v>
      </c>
      <c r="D2822">
        <v>3232.61</v>
      </c>
      <c r="E2822" s="2">
        <v>3233.36</v>
      </c>
      <c r="F2822" s="16">
        <v>116996161536</v>
      </c>
      <c r="G2822" s="3">
        <f t="shared" si="440"/>
        <v>-3.0770748672664938E-3</v>
      </c>
      <c r="H2822" s="3">
        <f>1-E2822/MAX(E$2:E2822)</f>
        <v>0.44984686585448852</v>
      </c>
      <c r="I2822" s="2">
        <f t="shared" si="443"/>
        <v>3244.56</v>
      </c>
      <c r="J2822" s="2">
        <f t="shared" si="436"/>
        <v>3229.0433333333331</v>
      </c>
      <c r="K2822" s="2">
        <f t="shared" si="437"/>
        <v>3214.7450000000003</v>
      </c>
      <c r="L2822" s="2">
        <f t="shared" si="438"/>
        <v>3233.9741666666664</v>
      </c>
      <c r="M2822" s="2">
        <f t="shared" si="439"/>
        <v>3189.2343749999995</v>
      </c>
      <c r="N2822" s="2">
        <f t="shared" si="444"/>
        <v>3212.6511805555551</v>
      </c>
      <c r="O2822" s="4" t="str">
        <f t="shared" si="445"/>
        <v>买</v>
      </c>
      <c r="P2822" s="4" t="str">
        <f t="shared" si="441"/>
        <v/>
      </c>
      <c r="Q2822" s="3">
        <f>IF(O2821="买",E2822/E2821-1,0)-IF(P2822=1,计算结果!B$17,0)</f>
        <v>-3.0770748672664938E-3</v>
      </c>
      <c r="R2822" s="2">
        <f t="shared" si="442"/>
        <v>9.8487779944754941</v>
      </c>
      <c r="S2822" s="3">
        <f>1-R2822/MAX(R$2:R2822)</f>
        <v>0.15961287160322823</v>
      </c>
    </row>
    <row r="2823" spans="1:19" x14ac:dyDescent="0.15">
      <c r="A2823" s="1">
        <v>42594</v>
      </c>
      <c r="B2823">
        <v>3231.81</v>
      </c>
      <c r="C2823">
        <v>3294.23</v>
      </c>
      <c r="D2823">
        <v>3231.14</v>
      </c>
      <c r="E2823" s="2">
        <v>3294.23</v>
      </c>
      <c r="F2823" s="16">
        <v>129354686464</v>
      </c>
      <c r="G2823" s="3">
        <f t="shared" si="440"/>
        <v>1.8825617933047933E-2</v>
      </c>
      <c r="H2823" s="3">
        <f>1-E2823/MAX(E$2:E2823)</f>
        <v>0.43948989314639619</v>
      </c>
      <c r="I2823" s="2">
        <f t="shared" si="443"/>
        <v>3256.9766666666669</v>
      </c>
      <c r="J2823" s="2">
        <f t="shared" si="436"/>
        <v>3244.5333333333333</v>
      </c>
      <c r="K2823" s="2">
        <f t="shared" si="437"/>
        <v>3221.0774999999999</v>
      </c>
      <c r="L2823" s="2">
        <f t="shared" si="438"/>
        <v>3237.7616666666668</v>
      </c>
      <c r="M2823" s="2">
        <f t="shared" si="439"/>
        <v>3191.4197916666653</v>
      </c>
      <c r="N2823" s="2">
        <f t="shared" si="444"/>
        <v>3216.7529861111107</v>
      </c>
      <c r="O2823" s="4" t="str">
        <f t="shared" si="445"/>
        <v>买</v>
      </c>
      <c r="P2823" s="4" t="str">
        <f t="shared" si="441"/>
        <v/>
      </c>
      <c r="Q2823" s="3">
        <f>IF(O2822="买",E2823/E2822-1,0)-IF(P2823=1,计算结果!B$17,0)</f>
        <v>1.8825617933047933E-2</v>
      </c>
      <c r="R2823" s="2">
        <f t="shared" si="442"/>
        <v>10.034187326106899</v>
      </c>
      <c r="S2823" s="3">
        <f>1-R2823/MAX(R$2:R2823)</f>
        <v>0.14379206460817928</v>
      </c>
    </row>
    <row r="2824" spans="1:19" x14ac:dyDescent="0.15">
      <c r="A2824" s="1">
        <v>42597</v>
      </c>
      <c r="B2824">
        <v>3303.47</v>
      </c>
      <c r="C2824">
        <v>3417.91</v>
      </c>
      <c r="D2824">
        <v>3302.38</v>
      </c>
      <c r="E2824" s="2">
        <v>3393.42</v>
      </c>
      <c r="F2824" s="16">
        <v>258897461248</v>
      </c>
      <c r="G2824" s="3">
        <f t="shared" si="440"/>
        <v>3.0110223026321714E-2</v>
      </c>
      <c r="H2824" s="3">
        <f>1-E2824/MAX(E$2:E2824)</f>
        <v>0.42261280882052676</v>
      </c>
      <c r="I2824" s="2">
        <f t="shared" si="443"/>
        <v>3307.0033333333336</v>
      </c>
      <c r="J2824" s="2">
        <f t="shared" ref="J2824:J2887" si="446">AVERAGE(E2819:E2824)</f>
        <v>3275.9183333333335</v>
      </c>
      <c r="K2824" s="2">
        <f t="shared" si="437"/>
        <v>3235.4341666666664</v>
      </c>
      <c r="L2824" s="2">
        <f t="shared" si="438"/>
        <v>3242.771666666667</v>
      </c>
      <c r="M2824" s="2">
        <f t="shared" si="439"/>
        <v>3195.8912499999992</v>
      </c>
      <c r="N2824" s="2">
        <f t="shared" si="444"/>
        <v>3224.6990277777772</v>
      </c>
      <c r="O2824" s="4" t="str">
        <f t="shared" si="445"/>
        <v>买</v>
      </c>
      <c r="P2824" s="4" t="str">
        <f t="shared" si="441"/>
        <v/>
      </c>
      <c r="Q2824" s="3">
        <f>IF(O2823="买",E2824/E2823-1,0)-IF(P2824=1,计算结果!B$17,0)</f>
        <v>3.0110223026321714E-2</v>
      </c>
      <c r="R2824" s="2">
        <f t="shared" si="442"/>
        <v>10.336318944383869</v>
      </c>
      <c r="S2824" s="3">
        <f>1-R2824/MAX(R$2:R2824)</f>
        <v>0.11801145271662505</v>
      </c>
    </row>
    <row r="2825" spans="1:19" x14ac:dyDescent="0.15">
      <c r="A2825" s="1">
        <v>42598</v>
      </c>
      <c r="B2825">
        <v>3403.38</v>
      </c>
      <c r="C2825">
        <v>3418.69</v>
      </c>
      <c r="D2825">
        <v>3372.02</v>
      </c>
      <c r="E2825" s="2">
        <v>3378.25</v>
      </c>
      <c r="F2825" s="16">
        <v>226785230848</v>
      </c>
      <c r="G2825" s="3">
        <f t="shared" si="440"/>
        <v>-4.4704162762051469E-3</v>
      </c>
      <c r="H2825" s="3">
        <f>1-E2825/MAX(E$2:E2825)</f>
        <v>0.4251939699176478</v>
      </c>
      <c r="I2825" s="2">
        <f t="shared" si="443"/>
        <v>3355.2999999999997</v>
      </c>
      <c r="J2825" s="2">
        <f t="shared" si="446"/>
        <v>3299.9300000000003</v>
      </c>
      <c r="K2825" s="2">
        <f t="shared" si="437"/>
        <v>3249.9608333333331</v>
      </c>
      <c r="L2825" s="2">
        <f t="shared" si="438"/>
        <v>3246.7458333333338</v>
      </c>
      <c r="M2825" s="2">
        <f t="shared" si="439"/>
        <v>3200.0829166666663</v>
      </c>
      <c r="N2825" s="2">
        <f t="shared" si="444"/>
        <v>3232.2631944444443</v>
      </c>
      <c r="O2825" s="4" t="str">
        <f t="shared" si="445"/>
        <v>买</v>
      </c>
      <c r="P2825" s="4" t="str">
        <f t="shared" si="441"/>
        <v/>
      </c>
      <c r="Q2825" s="3">
        <f>IF(O2824="买",E2825/E2824-1,0)-IF(P2825=1,计算结果!B$17,0)</f>
        <v>-4.4704162762051469E-3</v>
      </c>
      <c r="R2825" s="2">
        <f t="shared" si="442"/>
        <v>10.290111295938848</v>
      </c>
      <c r="S2825" s="3">
        <f>1-R2825/MAX(R$2:R2825)</f>
        <v>0.12195430867382717</v>
      </c>
    </row>
    <row r="2826" spans="1:19" x14ac:dyDescent="0.15">
      <c r="A2826" s="1">
        <v>42599</v>
      </c>
      <c r="B2826">
        <v>3377.77</v>
      </c>
      <c r="C2826">
        <v>3394.39</v>
      </c>
      <c r="D2826">
        <v>3356.92</v>
      </c>
      <c r="E2826" s="2">
        <v>3373.05</v>
      </c>
      <c r="F2826" s="16">
        <v>167917535232</v>
      </c>
      <c r="G2826" s="3">
        <f t="shared" si="440"/>
        <v>-1.5392584918226815E-3</v>
      </c>
      <c r="H2826" s="3">
        <f>1-E2826/MAX(E$2:E2826)</f>
        <v>0.42607874498060294</v>
      </c>
      <c r="I2826" s="2">
        <f t="shared" si="443"/>
        <v>3381.5733333333337</v>
      </c>
      <c r="J2826" s="2">
        <f t="shared" si="446"/>
        <v>3319.2749999999996</v>
      </c>
      <c r="K2826" s="2">
        <f t="shared" si="437"/>
        <v>3266.314166666667</v>
      </c>
      <c r="L2826" s="2">
        <f t="shared" si="438"/>
        <v>3250.7579166666669</v>
      </c>
      <c r="M2826" s="2">
        <f t="shared" si="439"/>
        <v>3204.4383333333321</v>
      </c>
      <c r="N2826" s="2">
        <f t="shared" si="444"/>
        <v>3240.5034722222222</v>
      </c>
      <c r="O2826" s="4" t="str">
        <f t="shared" si="445"/>
        <v>买</v>
      </c>
      <c r="P2826" s="4" t="str">
        <f t="shared" si="441"/>
        <v/>
      </c>
      <c r="Q2826" s="3">
        <f>IF(O2825="买",E2826/E2825-1,0)-IF(P2826=1,计算结果!B$17,0)</f>
        <v>-1.5392584918226815E-3</v>
      </c>
      <c r="R2826" s="2">
        <f t="shared" si="442"/>
        <v>10.274272154744773</v>
      </c>
      <c r="S2826" s="3">
        <f>1-R2826/MAX(R$2:R2826)</f>
        <v>0.12330584796040933</v>
      </c>
    </row>
    <row r="2827" spans="1:19" x14ac:dyDescent="0.15">
      <c r="A2827" s="1">
        <v>42600</v>
      </c>
      <c r="B2827">
        <v>3369.95</v>
      </c>
      <c r="C2827">
        <v>3394.79</v>
      </c>
      <c r="D2827">
        <v>3349.69</v>
      </c>
      <c r="E2827" s="2">
        <v>3364.49</v>
      </c>
      <c r="F2827" s="16">
        <v>172256526336</v>
      </c>
      <c r="G2827" s="3">
        <f t="shared" si="440"/>
        <v>-2.5377625591083142E-3</v>
      </c>
      <c r="H2827" s="3">
        <f>1-E2827/MAX(E$2:E2827)</f>
        <v>0.42753522085346762</v>
      </c>
      <c r="I2827" s="2">
        <f t="shared" si="443"/>
        <v>3371.9300000000003</v>
      </c>
      <c r="J2827" s="2">
        <f t="shared" si="446"/>
        <v>3339.4666666666672</v>
      </c>
      <c r="K2827" s="2">
        <f t="shared" si="437"/>
        <v>3280.9341666666664</v>
      </c>
      <c r="L2827" s="2">
        <f t="shared" si="438"/>
        <v>3254.4333333333343</v>
      </c>
      <c r="M2827" s="2">
        <f t="shared" si="439"/>
        <v>3210.6497916666654</v>
      </c>
      <c r="N2827" s="2">
        <f t="shared" si="444"/>
        <v>3248.6724305555549</v>
      </c>
      <c r="O2827" s="4" t="str">
        <f t="shared" si="445"/>
        <v>买</v>
      </c>
      <c r="P2827" s="4" t="str">
        <f t="shared" si="441"/>
        <v/>
      </c>
      <c r="Q2827" s="3">
        <f>IF(O2826="买",E2827/E2826-1,0)-IF(P2827=1,计算结果!B$17,0)</f>
        <v>-2.5377625591083142E-3</v>
      </c>
      <c r="R2827" s="2">
        <f t="shared" si="442"/>
        <v>10.248198491548372</v>
      </c>
      <c r="S2827" s="3">
        <f>1-R2827/MAX(R$2:R2827)</f>
        <v>0.12553068955524471</v>
      </c>
    </row>
    <row r="2828" spans="1:19" x14ac:dyDescent="0.15">
      <c r="A2828" s="1">
        <v>42601</v>
      </c>
      <c r="B2828">
        <v>3358.55</v>
      </c>
      <c r="C2828">
        <v>3374.04</v>
      </c>
      <c r="D2828">
        <v>3341.19</v>
      </c>
      <c r="E2828" s="2">
        <v>3365.02</v>
      </c>
      <c r="F2828" s="16">
        <v>135382704128</v>
      </c>
      <c r="G2828" s="3">
        <f t="shared" si="440"/>
        <v>1.5752758961995461E-4</v>
      </c>
      <c r="H2828" s="3">
        <f>1-E2828/MAX(E$2:E2828)</f>
        <v>0.42744504185666643</v>
      </c>
      <c r="I2828" s="2">
        <f t="shared" si="443"/>
        <v>3367.52</v>
      </c>
      <c r="J2828" s="2">
        <f t="shared" si="446"/>
        <v>3361.4100000000003</v>
      </c>
      <c r="K2828" s="2">
        <f t="shared" si="437"/>
        <v>3295.226666666666</v>
      </c>
      <c r="L2828" s="2">
        <f t="shared" si="438"/>
        <v>3258.7250000000004</v>
      </c>
      <c r="M2828" s="2">
        <f t="shared" si="439"/>
        <v>3216.6714583333323</v>
      </c>
      <c r="N2828" s="2">
        <f t="shared" si="444"/>
        <v>3256.8743749999994</v>
      </c>
      <c r="O2828" s="4" t="str">
        <f t="shared" si="445"/>
        <v>买</v>
      </c>
      <c r="P2828" s="4" t="str">
        <f t="shared" si="441"/>
        <v/>
      </c>
      <c r="Q2828" s="3">
        <f>IF(O2827="买",E2828/E2827-1,0)-IF(P2828=1,计算结果!B$17,0)</f>
        <v>1.5752758961995461E-4</v>
      </c>
      <c r="R2828" s="2">
        <f t="shared" si="442"/>
        <v>10.249812865554693</v>
      </c>
      <c r="S2828" s="3">
        <f>1-R2828/MAX(R$2:R2828)</f>
        <v>0.12539293651257366</v>
      </c>
    </row>
    <row r="2829" spans="1:19" x14ac:dyDescent="0.15">
      <c r="A2829" s="1">
        <v>42604</v>
      </c>
      <c r="B2829">
        <v>3364.68</v>
      </c>
      <c r="C2829">
        <v>3372.83</v>
      </c>
      <c r="D2829">
        <v>3335.47</v>
      </c>
      <c r="E2829" s="2">
        <v>3336.79</v>
      </c>
      <c r="F2829" s="16">
        <v>128201785344</v>
      </c>
      <c r="G2829" s="3">
        <f t="shared" si="440"/>
        <v>-8.3892517726491533E-3</v>
      </c>
      <c r="H2829" s="3">
        <f>1-E2829/MAX(E$2:E2829)</f>
        <v>0.43224834955420943</v>
      </c>
      <c r="I2829" s="2">
        <f t="shared" si="443"/>
        <v>3355.4333333333329</v>
      </c>
      <c r="J2829" s="2">
        <f t="shared" si="446"/>
        <v>3368.5033333333336</v>
      </c>
      <c r="K2829" s="2">
        <f t="shared" si="437"/>
        <v>3306.5183333333334</v>
      </c>
      <c r="L2829" s="2">
        <f t="shared" si="438"/>
        <v>3262.4150000000004</v>
      </c>
      <c r="M2829" s="2">
        <f t="shared" si="439"/>
        <v>3221.2635416666658</v>
      </c>
      <c r="N2829" s="2">
        <f t="shared" si="444"/>
        <v>3263.3989583333332</v>
      </c>
      <c r="O2829" s="4" t="str">
        <f t="shared" si="445"/>
        <v>买</v>
      </c>
      <c r="P2829" s="4" t="str">
        <f t="shared" si="441"/>
        <v/>
      </c>
      <c r="Q2829" s="3">
        <f>IF(O2828="买",E2829/E2828-1,0)-IF(P2829=1,计算结果!B$17,0)</f>
        <v>-8.3892517726491533E-3</v>
      </c>
      <c r="R2829" s="2">
        <f t="shared" si="442"/>
        <v>10.163824604803017</v>
      </c>
      <c r="S2829" s="3">
        <f>1-R2829/MAX(R$2:R2829)</f>
        <v>0.13273023537030704</v>
      </c>
    </row>
    <row r="2830" spans="1:19" x14ac:dyDescent="0.15">
      <c r="A2830" s="1">
        <v>42605</v>
      </c>
      <c r="B2830">
        <v>3332.62</v>
      </c>
      <c r="C2830">
        <v>3359.65</v>
      </c>
      <c r="D2830">
        <v>3324.96</v>
      </c>
      <c r="E2830" s="2">
        <v>3341.83</v>
      </c>
      <c r="F2830" s="16">
        <v>108503695360</v>
      </c>
      <c r="G2830" s="3">
        <f t="shared" si="440"/>
        <v>1.5104336802735929E-3</v>
      </c>
      <c r="H2830" s="3">
        <f>1-E2830/MAX(E$2:E2830)</f>
        <v>0.43139079833934524</v>
      </c>
      <c r="I2830" s="2">
        <f t="shared" si="443"/>
        <v>3347.8799999999997</v>
      </c>
      <c r="J2830" s="2">
        <f t="shared" si="446"/>
        <v>3359.9050000000002</v>
      </c>
      <c r="K2830" s="2">
        <f t="shared" ref="K2830:K2891" si="447">AVERAGE(E2819:E2830)</f>
        <v>3317.9116666666669</v>
      </c>
      <c r="L2830" s="2">
        <f t="shared" si="438"/>
        <v>3266.7575000000002</v>
      </c>
      <c r="M2830" s="2">
        <f t="shared" si="439"/>
        <v>3226.4127083333328</v>
      </c>
      <c r="N2830" s="2">
        <f t="shared" si="444"/>
        <v>3270.3606249999998</v>
      </c>
      <c r="O2830" s="4" t="str">
        <f t="shared" si="445"/>
        <v>买</v>
      </c>
      <c r="P2830" s="4" t="str">
        <f t="shared" si="441"/>
        <v/>
      </c>
      <c r="Q2830" s="3">
        <f>IF(O2829="买",E2830/E2829-1,0)-IF(P2830=1,计算结果!B$17,0)</f>
        <v>1.5104336802735929E-3</v>
      </c>
      <c r="R2830" s="2">
        <f t="shared" si="442"/>
        <v>10.179176387806505</v>
      </c>
      <c r="S2830" s="3">
        <f>1-R2830/MAX(R$2:R2830)</f>
        <v>0.13142028190792732</v>
      </c>
    </row>
    <row r="2831" spans="1:19" x14ac:dyDescent="0.15">
      <c r="A2831" s="1">
        <v>42606</v>
      </c>
      <c r="B2831">
        <v>3341.93</v>
      </c>
      <c r="C2831">
        <v>3348.13</v>
      </c>
      <c r="D2831">
        <v>3323.73</v>
      </c>
      <c r="E2831" s="2">
        <v>3329.86</v>
      </c>
      <c r="F2831" s="16">
        <v>94012833792</v>
      </c>
      <c r="G2831" s="3">
        <f t="shared" si="440"/>
        <v>-3.5818698138444516E-3</v>
      </c>
      <c r="H2831" s="3">
        <f>1-E2831/MAX(E$2:E2831)</f>
        <v>0.4334274824746478</v>
      </c>
      <c r="I2831" s="2">
        <f t="shared" si="443"/>
        <v>3336.16</v>
      </c>
      <c r="J2831" s="2">
        <f t="shared" si="446"/>
        <v>3351.84</v>
      </c>
      <c r="K2831" s="2">
        <f t="shared" si="447"/>
        <v>3325.8850000000002</v>
      </c>
      <c r="L2831" s="2">
        <f t="shared" si="438"/>
        <v>3269.98</v>
      </c>
      <c r="M2831" s="2">
        <f t="shared" si="439"/>
        <v>3230.9856249999989</v>
      </c>
      <c r="N2831" s="2">
        <f t="shared" si="444"/>
        <v>3275.6168749999997</v>
      </c>
      <c r="O2831" s="4" t="str">
        <f t="shared" si="445"/>
        <v>买</v>
      </c>
      <c r="P2831" s="4" t="str">
        <f t="shared" si="441"/>
        <v/>
      </c>
      <c r="Q2831" s="3">
        <f>IF(O2830="买",E2831/E2830-1,0)-IF(P2831=1,计算结果!B$17,0)</f>
        <v>-3.5818698138444516E-3</v>
      </c>
      <c r="R2831" s="2">
        <f t="shared" si="442"/>
        <v>10.142715903173222</v>
      </c>
      <c r="S2831" s="3">
        <f>1-R2831/MAX(R$2:R2831)</f>
        <v>0.13453142138107888</v>
      </c>
    </row>
    <row r="2832" spans="1:19" x14ac:dyDescent="0.15">
      <c r="A2832" s="1">
        <v>42607</v>
      </c>
      <c r="B2832">
        <v>3314.08</v>
      </c>
      <c r="C2832">
        <v>3315.08</v>
      </c>
      <c r="D2832">
        <v>3279.81</v>
      </c>
      <c r="E2832" s="2">
        <v>3308.97</v>
      </c>
      <c r="F2832" s="16">
        <v>112578142208</v>
      </c>
      <c r="G2832" s="3">
        <f t="shared" si="440"/>
        <v>-6.2735370255807554E-3</v>
      </c>
      <c r="H2832" s="3">
        <f>1-E2832/MAX(E$2:E2832)</f>
        <v>0.43698189614101957</v>
      </c>
      <c r="I2832" s="2">
        <f t="shared" si="443"/>
        <v>3326.8866666666668</v>
      </c>
      <c r="J2832" s="2">
        <f t="shared" si="446"/>
        <v>3341.16</v>
      </c>
      <c r="K2832" s="2">
        <f t="shared" si="447"/>
        <v>3330.2175000000002</v>
      </c>
      <c r="L2832" s="2">
        <f t="shared" si="438"/>
        <v>3273.4720833333336</v>
      </c>
      <c r="M2832" s="2">
        <f t="shared" si="439"/>
        <v>3235.0752083333318</v>
      </c>
      <c r="N2832" s="2">
        <f t="shared" si="444"/>
        <v>3279.5882638888884</v>
      </c>
      <c r="O2832" s="4" t="str">
        <f t="shared" si="445"/>
        <v>买</v>
      </c>
      <c r="P2832" s="4" t="str">
        <f t="shared" si="441"/>
        <v/>
      </c>
      <c r="Q2832" s="3">
        <f>IF(O2831="买",E2832/E2831-1,0)-IF(P2832=1,计算结果!B$17,0)</f>
        <v>-6.2735370255807554E-3</v>
      </c>
      <c r="R2832" s="2">
        <f t="shared" si="442"/>
        <v>10.079085199414719</v>
      </c>
      <c r="S2832" s="3">
        <f>1-R2832/MAX(R$2:R2832)</f>
        <v>0.13996097055352141</v>
      </c>
    </row>
    <row r="2833" spans="1:19" x14ac:dyDescent="0.15">
      <c r="A2833" s="1">
        <v>42608</v>
      </c>
      <c r="B2833">
        <v>3312.5</v>
      </c>
      <c r="C2833">
        <v>3328.95</v>
      </c>
      <c r="D2833">
        <v>3301.74</v>
      </c>
      <c r="E2833" s="2">
        <v>3307.09</v>
      </c>
      <c r="F2833" s="16">
        <v>93213204480</v>
      </c>
      <c r="G2833" s="3">
        <f t="shared" si="440"/>
        <v>-5.6815262755471885E-4</v>
      </c>
      <c r="H2833" s="3">
        <f>1-E2833/MAX(E$2:E2833)</f>
        <v>0.43730177635608791</v>
      </c>
      <c r="I2833" s="2">
        <f t="shared" si="443"/>
        <v>3315.3066666666668</v>
      </c>
      <c r="J2833" s="2">
        <f t="shared" si="446"/>
        <v>3331.5933333333337</v>
      </c>
      <c r="K2833" s="2">
        <f t="shared" si="447"/>
        <v>3335.53</v>
      </c>
      <c r="L2833" s="2">
        <f t="shared" si="438"/>
        <v>3276.6470833333333</v>
      </c>
      <c r="M2833" s="2">
        <f t="shared" si="439"/>
        <v>3239.2579166666651</v>
      </c>
      <c r="N2833" s="2">
        <f t="shared" si="444"/>
        <v>3283.8116666666665</v>
      </c>
      <c r="O2833" s="4" t="str">
        <f t="shared" si="445"/>
        <v>买</v>
      </c>
      <c r="P2833" s="4" t="str">
        <f t="shared" si="441"/>
        <v/>
      </c>
      <c r="Q2833" s="3">
        <f>IF(O2832="买",E2833/E2832-1,0)-IF(P2833=1,计算结果!B$17,0)</f>
        <v>-5.6815262755471885E-4</v>
      </c>
      <c r="R2833" s="2">
        <f t="shared" si="442"/>
        <v>10.073358740675323</v>
      </c>
      <c r="S2833" s="3">
        <f>1-R2833/MAX(R$2:R2833)</f>
        <v>0.14044960398790107</v>
      </c>
    </row>
    <row r="2834" spans="1:19" x14ac:dyDescent="0.15">
      <c r="A2834" s="1">
        <v>42611</v>
      </c>
      <c r="B2834">
        <v>3306.57</v>
      </c>
      <c r="C2834">
        <v>3315.08</v>
      </c>
      <c r="D2834">
        <v>3297.07</v>
      </c>
      <c r="E2834" s="2">
        <v>3307.78</v>
      </c>
      <c r="F2834" s="16">
        <v>88011644928</v>
      </c>
      <c r="G2834" s="3">
        <f t="shared" si="440"/>
        <v>2.0864264353259721E-4</v>
      </c>
      <c r="H2834" s="3">
        <f>1-E2834/MAX(E$2:E2834)</f>
        <v>0.43718437351119577</v>
      </c>
      <c r="I2834" s="2">
        <f t="shared" si="443"/>
        <v>3307.9466666666667</v>
      </c>
      <c r="J2834" s="2">
        <f t="shared" si="446"/>
        <v>3322.0533333333333</v>
      </c>
      <c r="K2834" s="2">
        <f t="shared" si="447"/>
        <v>3341.7316666666666</v>
      </c>
      <c r="L2834" s="2">
        <f t="shared" si="438"/>
        <v>3278.2383333333332</v>
      </c>
      <c r="M2834" s="2">
        <f t="shared" si="439"/>
        <v>3242.8791666666657</v>
      </c>
      <c r="N2834" s="2">
        <f t="shared" si="444"/>
        <v>3287.6163888888882</v>
      </c>
      <c r="O2834" s="4" t="str">
        <f t="shared" si="445"/>
        <v>买</v>
      </c>
      <c r="P2834" s="4" t="str">
        <f t="shared" si="441"/>
        <v/>
      </c>
      <c r="Q2834" s="3">
        <f>IF(O2833="买",E2834/E2833-1,0)-IF(P2834=1,计算结果!B$17,0)</f>
        <v>2.0864264353259721E-4</v>
      </c>
      <c r="R2834" s="2">
        <f t="shared" si="442"/>
        <v>10.07546047287223</v>
      </c>
      <c r="S2834" s="3">
        <f>1-R2834/MAX(R$2:R2834)</f>
        <v>0.14027026512102758</v>
      </c>
    </row>
    <row r="2835" spans="1:19" x14ac:dyDescent="0.15">
      <c r="A2835" s="1">
        <v>42612</v>
      </c>
      <c r="B2835">
        <v>3310.32</v>
      </c>
      <c r="C2835">
        <v>3325.12</v>
      </c>
      <c r="D2835">
        <v>3304.6</v>
      </c>
      <c r="E2835" s="2">
        <v>3311.99</v>
      </c>
      <c r="F2835" s="16">
        <v>89513017344</v>
      </c>
      <c r="G2835" s="3">
        <f t="shared" si="440"/>
        <v>1.2727569548154349E-3</v>
      </c>
      <c r="H2835" s="3">
        <f>1-E2835/MAX(E$2:E2835)</f>
        <v>0.43646804600830325</v>
      </c>
      <c r="I2835" s="2">
        <f t="shared" si="443"/>
        <v>3308.9533333333334</v>
      </c>
      <c r="J2835" s="2">
        <f t="shared" si="446"/>
        <v>3317.9199999999996</v>
      </c>
      <c r="K2835" s="2">
        <f t="shared" si="447"/>
        <v>3343.2116666666666</v>
      </c>
      <c r="L2835" s="2">
        <f t="shared" si="438"/>
        <v>3282.1445833333332</v>
      </c>
      <c r="M2835" s="2">
        <f t="shared" si="439"/>
        <v>3246.9347916666652</v>
      </c>
      <c r="N2835" s="2">
        <f t="shared" si="444"/>
        <v>3290.7636805555553</v>
      </c>
      <c r="O2835" s="4" t="str">
        <f t="shared" si="445"/>
        <v>买</v>
      </c>
      <c r="P2835" s="4" t="str">
        <f t="shared" si="441"/>
        <v/>
      </c>
      <c r="Q2835" s="3">
        <f>IF(O2834="买",E2835/E2834-1,0)-IF(P2835=1,计算结果!B$17,0)</f>
        <v>1.2727569548154349E-3</v>
      </c>
      <c r="R2835" s="2">
        <f t="shared" si="442"/>
        <v>10.088284085262046</v>
      </c>
      <c r="S2835" s="3">
        <f>1-R2835/MAX(R$2:R2835)</f>
        <v>0.13917603812169876</v>
      </c>
    </row>
    <row r="2836" spans="1:19" x14ac:dyDescent="0.15">
      <c r="A2836" s="1">
        <v>42613</v>
      </c>
      <c r="B2836">
        <v>3310.57</v>
      </c>
      <c r="C2836">
        <v>3333.97</v>
      </c>
      <c r="D2836">
        <v>3304.66</v>
      </c>
      <c r="E2836" s="2">
        <v>3327.79</v>
      </c>
      <c r="F2836" s="16">
        <v>99215040512</v>
      </c>
      <c r="G2836" s="3">
        <f t="shared" si="440"/>
        <v>4.7705458047881955E-3</v>
      </c>
      <c r="H2836" s="3">
        <f>1-E2836/MAX(E$2:E2836)</f>
        <v>0.43377969100932412</v>
      </c>
      <c r="I2836" s="2">
        <f t="shared" si="443"/>
        <v>3315.8533333333339</v>
      </c>
      <c r="J2836" s="2">
        <f t="shared" si="446"/>
        <v>3315.5800000000004</v>
      </c>
      <c r="K2836" s="2">
        <f t="shared" si="447"/>
        <v>3337.7425000000003</v>
      </c>
      <c r="L2836" s="2">
        <f t="shared" si="438"/>
        <v>3286.5883333333331</v>
      </c>
      <c r="M2836" s="2">
        <f t="shared" si="439"/>
        <v>3252.1562499999986</v>
      </c>
      <c r="N2836" s="2">
        <f t="shared" si="444"/>
        <v>3292.1623611111104</v>
      </c>
      <c r="O2836" s="4" t="str">
        <f t="shared" si="445"/>
        <v>买</v>
      </c>
      <c r="P2836" s="4" t="str">
        <f t="shared" si="441"/>
        <v/>
      </c>
      <c r="Q2836" s="3">
        <f>IF(O2835="买",E2836/E2835-1,0)-IF(P2836=1,计算结果!B$17,0)</f>
        <v>4.7705458047881955E-3</v>
      </c>
      <c r="R2836" s="2">
        <f t="shared" si="442"/>
        <v>10.136410706582504</v>
      </c>
      <c r="S2836" s="3">
        <f>1-R2836/MAX(R$2:R2836)</f>
        <v>0.13506943798169913</v>
      </c>
    </row>
    <row r="2837" spans="1:19" x14ac:dyDescent="0.15">
      <c r="A2837" s="1">
        <v>42614</v>
      </c>
      <c r="B2837">
        <v>3326.74</v>
      </c>
      <c r="C2837">
        <v>3329.35</v>
      </c>
      <c r="D2837">
        <v>3301.21</v>
      </c>
      <c r="E2837" s="2">
        <v>3301.58</v>
      </c>
      <c r="F2837" s="16">
        <v>100911464448</v>
      </c>
      <c r="G2837" s="3">
        <f t="shared" si="440"/>
        <v>-7.8760979508923912E-3</v>
      </c>
      <c r="H2837" s="3">
        <f>1-E2837/MAX(E$2:E2837)</f>
        <v>0.43823929762471925</v>
      </c>
      <c r="I2837" s="2">
        <f t="shared" si="443"/>
        <v>3313.7866666666669</v>
      </c>
      <c r="J2837" s="2">
        <f t="shared" si="446"/>
        <v>3310.8666666666663</v>
      </c>
      <c r="K2837" s="2">
        <f t="shared" si="447"/>
        <v>3331.3533333333339</v>
      </c>
      <c r="L2837" s="2">
        <f t="shared" si="438"/>
        <v>3290.6570833333335</v>
      </c>
      <c r="M2837" s="2">
        <f t="shared" si="439"/>
        <v>3255.9279166666652</v>
      </c>
      <c r="N2837" s="2">
        <f t="shared" si="444"/>
        <v>3292.6461111111112</v>
      </c>
      <c r="O2837" s="4" t="str">
        <f t="shared" si="445"/>
        <v>买</v>
      </c>
      <c r="P2837" s="4" t="str">
        <f t="shared" si="441"/>
        <v/>
      </c>
      <c r="Q2837" s="3">
        <f>IF(O2836="买",E2837/E2836-1,0)-IF(P2837=1,计算结果!B$17,0)</f>
        <v>-7.8760979508923912E-3</v>
      </c>
      <c r="R2837" s="2">
        <f t="shared" si="442"/>
        <v>10.056575342986987</v>
      </c>
      <c r="S2837" s="3">
        <f>1-R2837/MAX(R$2:R2837)</f>
        <v>0.14188171580887554</v>
      </c>
    </row>
    <row r="2838" spans="1:19" x14ac:dyDescent="0.15">
      <c r="A2838" s="1">
        <v>42615</v>
      </c>
      <c r="B2838">
        <v>3298.72</v>
      </c>
      <c r="C2838">
        <v>3320.43</v>
      </c>
      <c r="D2838">
        <v>3295.76</v>
      </c>
      <c r="E2838" s="2">
        <v>3314.11</v>
      </c>
      <c r="F2838" s="16">
        <v>99396378624</v>
      </c>
      <c r="G2838" s="3">
        <f t="shared" si="440"/>
        <v>3.7951526238952926E-3</v>
      </c>
      <c r="H2838" s="3">
        <f>1-E2838/MAX(E$2:E2838)</f>
        <v>0.43610733002109847</v>
      </c>
      <c r="I2838" s="2">
        <f t="shared" si="443"/>
        <v>3314.4933333333333</v>
      </c>
      <c r="J2838" s="2">
        <f t="shared" si="446"/>
        <v>3311.7233333333338</v>
      </c>
      <c r="K2838" s="2">
        <f t="shared" si="447"/>
        <v>3326.4416666666671</v>
      </c>
      <c r="L2838" s="2">
        <f t="shared" si="438"/>
        <v>3296.3779166666668</v>
      </c>
      <c r="M2838" s="2">
        <f t="shared" si="439"/>
        <v>3259.6302083333321</v>
      </c>
      <c r="N2838" s="2">
        <f t="shared" si="444"/>
        <v>3294.1499305555553</v>
      </c>
      <c r="O2838" s="4" t="str">
        <f t="shared" si="445"/>
        <v>买</v>
      </c>
      <c r="P2838" s="4" t="str">
        <f t="shared" si="441"/>
        <v/>
      </c>
      <c r="Q2838" s="3">
        <f>IF(O2837="买",E2838/E2837-1,0)-IF(P2838=1,计算结果!B$17,0)</f>
        <v>3.7951526238952926E-3</v>
      </c>
      <c r="R2838" s="2">
        <f t="shared" si="442"/>
        <v>10.094741581287325</v>
      </c>
      <c r="S2838" s="3">
        <f>1-R2838/MAX(R$2:R2838)</f>
        <v>0.13862502595101511</v>
      </c>
    </row>
    <row r="2839" spans="1:19" x14ac:dyDescent="0.15">
      <c r="A2839" s="1">
        <v>42618</v>
      </c>
      <c r="B2839">
        <v>3321.01</v>
      </c>
      <c r="C2839">
        <v>3338.42</v>
      </c>
      <c r="D2839">
        <v>3314.63</v>
      </c>
      <c r="E2839" s="2">
        <v>3319.68</v>
      </c>
      <c r="F2839" s="16">
        <v>87531085824</v>
      </c>
      <c r="G2839" s="3">
        <f t="shared" si="440"/>
        <v>1.6806925539585293E-3</v>
      </c>
      <c r="H2839" s="3">
        <f>1-E2839/MAX(E$2:E2839)</f>
        <v>0.43515959980943308</v>
      </c>
      <c r="I2839" s="2">
        <f t="shared" si="443"/>
        <v>3311.7900000000004</v>
      </c>
      <c r="J2839" s="2">
        <f t="shared" si="446"/>
        <v>3313.8216666666667</v>
      </c>
      <c r="K2839" s="2">
        <f t="shared" si="447"/>
        <v>3322.7075000000004</v>
      </c>
      <c r="L2839" s="2">
        <f t="shared" si="438"/>
        <v>3301.8208333333332</v>
      </c>
      <c r="M2839" s="2">
        <f t="shared" si="439"/>
        <v>3263.1362499999982</v>
      </c>
      <c r="N2839" s="2">
        <f t="shared" si="444"/>
        <v>3295.8881944444438</v>
      </c>
      <c r="O2839" s="4" t="str">
        <f t="shared" si="445"/>
        <v>买</v>
      </c>
      <c r="P2839" s="4" t="str">
        <f t="shared" si="441"/>
        <v/>
      </c>
      <c r="Q2839" s="3">
        <f>IF(O2838="买",E2839/E2838-1,0)-IF(P2839=1,计算结果!B$17,0)</f>
        <v>1.6806925539585293E-3</v>
      </c>
      <c r="R2839" s="2">
        <f t="shared" si="442"/>
        <v>10.111707738297129</v>
      </c>
      <c r="S2839" s="3">
        <f>1-R2839/MAX(R$2:R2839)</f>
        <v>0.13717731944596478</v>
      </c>
    </row>
    <row r="2840" spans="1:19" x14ac:dyDescent="0.15">
      <c r="A2840" s="1">
        <v>42619</v>
      </c>
      <c r="B2840">
        <v>3322.02</v>
      </c>
      <c r="C2840">
        <v>3347.95</v>
      </c>
      <c r="D2840">
        <v>3300.13</v>
      </c>
      <c r="E2840" s="2">
        <v>3342.63</v>
      </c>
      <c r="F2840" s="16">
        <v>118366535680</v>
      </c>
      <c r="G2840" s="3">
        <f t="shared" si="440"/>
        <v>6.9133169462116673E-3</v>
      </c>
      <c r="H2840" s="3">
        <f>1-E2840/MAX(E$2:E2840)</f>
        <v>0.43125467909889059</v>
      </c>
      <c r="I2840" s="2">
        <f t="shared" si="443"/>
        <v>3325.4733333333334</v>
      </c>
      <c r="J2840" s="2">
        <f t="shared" si="446"/>
        <v>3319.6300000000006</v>
      </c>
      <c r="K2840" s="2">
        <f t="shared" si="447"/>
        <v>3320.8416666666667</v>
      </c>
      <c r="L2840" s="2">
        <f t="shared" si="438"/>
        <v>3308.0341666666664</v>
      </c>
      <c r="M2840" s="2">
        <f t="shared" si="439"/>
        <v>3267.0677083333321</v>
      </c>
      <c r="N2840" s="2">
        <f t="shared" si="444"/>
        <v>3298.647847222222</v>
      </c>
      <c r="O2840" s="4" t="str">
        <f t="shared" si="445"/>
        <v>买</v>
      </c>
      <c r="P2840" s="4" t="str">
        <f t="shared" si="441"/>
        <v/>
      </c>
      <c r="Q2840" s="3">
        <f>IF(O2839="买",E2840/E2839-1,0)-IF(P2840=1,计算结果!B$17,0)</f>
        <v>6.9133169462116673E-3</v>
      </c>
      <c r="R2840" s="2">
        <f t="shared" si="442"/>
        <v>10.181613178759438</v>
      </c>
      <c r="S2840" s="3">
        <f>1-R2840/MAX(R$2:R2840)</f>
        <v>0.1312123527869149</v>
      </c>
    </row>
    <row r="2841" spans="1:19" x14ac:dyDescent="0.15">
      <c r="A2841" s="1">
        <v>42620</v>
      </c>
      <c r="B2841">
        <v>3344.07</v>
      </c>
      <c r="C2841">
        <v>3357.36</v>
      </c>
      <c r="D2841">
        <v>3337.75</v>
      </c>
      <c r="E2841" s="2">
        <v>3340.82</v>
      </c>
      <c r="F2841" s="16">
        <v>115119906816</v>
      </c>
      <c r="G2841" s="3">
        <f t="shared" si="440"/>
        <v>-5.4148978498969047E-4</v>
      </c>
      <c r="H2841" s="3">
        <f>1-E2841/MAX(E$2:E2841)</f>
        <v>0.43156264888041918</v>
      </c>
      <c r="I2841" s="2">
        <f t="shared" si="443"/>
        <v>3334.3766666666666</v>
      </c>
      <c r="J2841" s="2">
        <f t="shared" si="446"/>
        <v>3324.4349999999999</v>
      </c>
      <c r="K2841" s="2">
        <f t="shared" si="447"/>
        <v>3321.1774999999998</v>
      </c>
      <c r="L2841" s="2">
        <f t="shared" si="438"/>
        <v>3313.8479166666671</v>
      </c>
      <c r="M2841" s="2">
        <f t="shared" si="439"/>
        <v>3270.9556249999987</v>
      </c>
      <c r="N2841" s="2">
        <f t="shared" si="444"/>
        <v>3301.9936805555553</v>
      </c>
      <c r="O2841" s="4" t="str">
        <f t="shared" si="445"/>
        <v>买</v>
      </c>
      <c r="P2841" s="4" t="str">
        <f t="shared" si="441"/>
        <v/>
      </c>
      <c r="Q2841" s="3">
        <f>IF(O2840="买",E2841/E2840-1,0)-IF(P2841=1,计算结果!B$17,0)</f>
        <v>-5.4148978498969047E-4</v>
      </c>
      <c r="R2841" s="2">
        <f t="shared" si="442"/>
        <v>10.176099939228424</v>
      </c>
      <c r="S2841" s="3">
        <f>1-R2841/MAX(R$2:R2841)</f>
        <v>0.13168279242320591</v>
      </c>
    </row>
    <row r="2842" spans="1:19" x14ac:dyDescent="0.15">
      <c r="A2842" s="1">
        <v>42621</v>
      </c>
      <c r="B2842">
        <v>3338.01</v>
      </c>
      <c r="C2842">
        <v>3343.4</v>
      </c>
      <c r="D2842">
        <v>3328.23</v>
      </c>
      <c r="E2842" s="2">
        <v>3339.56</v>
      </c>
      <c r="F2842" s="16">
        <v>83742343168</v>
      </c>
      <c r="G2842" s="3">
        <f t="shared" si="440"/>
        <v>-3.7715291455397981E-4</v>
      </c>
      <c r="H2842" s="3">
        <f>1-E2842/MAX(E$2:E2842)</f>
        <v>0.43177703668413525</v>
      </c>
      <c r="I2842" s="2">
        <f t="shared" si="443"/>
        <v>3341.0033333333336</v>
      </c>
      <c r="J2842" s="2">
        <f t="shared" si="446"/>
        <v>3326.396666666667</v>
      </c>
      <c r="K2842" s="2">
        <f t="shared" si="447"/>
        <v>3320.9883333333332</v>
      </c>
      <c r="L2842" s="2">
        <f t="shared" ref="L2842:L2891" si="448">AVERAGE(E2819:E2842)</f>
        <v>3319.4500000000003</v>
      </c>
      <c r="M2842" s="2">
        <f t="shared" si="439"/>
        <v>3273.7652083333323</v>
      </c>
      <c r="N2842" s="2">
        <f t="shared" si="444"/>
        <v>3304.7345138888886</v>
      </c>
      <c r="O2842" s="4" t="str">
        <f t="shared" si="445"/>
        <v>买</v>
      </c>
      <c r="P2842" s="4" t="str">
        <f t="shared" si="441"/>
        <v/>
      </c>
      <c r="Q2842" s="3">
        <f>IF(O2841="买",E2842/E2841-1,0)-IF(P2842=1,计算结果!B$17,0)</f>
        <v>-3.7715291455397981E-4</v>
      </c>
      <c r="R2842" s="2">
        <f t="shared" si="442"/>
        <v>10.172261993477552</v>
      </c>
      <c r="S2842" s="3">
        <f>1-R2842/MAX(R$2:R2842)</f>
        <v>0.13201028078880084</v>
      </c>
    </row>
    <row r="2843" spans="1:19" x14ac:dyDescent="0.15">
      <c r="A2843" s="1">
        <v>42622</v>
      </c>
      <c r="B2843">
        <v>3339.37</v>
      </c>
      <c r="C2843">
        <v>3344.95</v>
      </c>
      <c r="D2843">
        <v>3318.04</v>
      </c>
      <c r="E2843" s="2">
        <v>3318.04</v>
      </c>
      <c r="F2843" s="16">
        <v>95471190016</v>
      </c>
      <c r="G2843" s="3">
        <f t="shared" si="440"/>
        <v>-6.4439626777179626E-3</v>
      </c>
      <c r="H2843" s="3">
        <f>1-E2843/MAX(E$2:E2843)</f>
        <v>0.43543864425236511</v>
      </c>
      <c r="I2843" s="2">
        <f t="shared" si="443"/>
        <v>3332.8066666666668</v>
      </c>
      <c r="J2843" s="2">
        <f t="shared" si="446"/>
        <v>3329.14</v>
      </c>
      <c r="K2843" s="2">
        <f t="shared" si="447"/>
        <v>3320.0033333333336</v>
      </c>
      <c r="L2843" s="2">
        <f t="shared" si="448"/>
        <v>3322.9441666666667</v>
      </c>
      <c r="M2843" s="2">
        <f t="shared" si="439"/>
        <v>3276.0706249999989</v>
      </c>
      <c r="N2843" s="2">
        <f t="shared" si="444"/>
        <v>3306.3393749999996</v>
      </c>
      <c r="O2843" s="4" t="str">
        <f t="shared" si="445"/>
        <v>买</v>
      </c>
      <c r="P2843" s="4" t="str">
        <f t="shared" si="441"/>
        <v/>
      </c>
      <c r="Q2843" s="3">
        <f>IF(O2842="买",E2843/E2842-1,0)-IF(P2843=1,计算结果!B$17,0)</f>
        <v>-6.4439626777179626E-3</v>
      </c>
      <c r="R2843" s="2">
        <f t="shared" si="442"/>
        <v>10.106712316843613</v>
      </c>
      <c r="S2843" s="3">
        <f>1-R2843/MAX(R$2:R2843)</f>
        <v>0.13760357414404079</v>
      </c>
    </row>
    <row r="2844" spans="1:19" x14ac:dyDescent="0.15">
      <c r="A2844" s="1">
        <v>42625</v>
      </c>
      <c r="B2844">
        <v>3271.87</v>
      </c>
      <c r="C2844">
        <v>3276.72</v>
      </c>
      <c r="D2844">
        <v>3234.57</v>
      </c>
      <c r="E2844" s="2">
        <v>3262.6</v>
      </c>
      <c r="F2844" s="16">
        <v>134456631296</v>
      </c>
      <c r="G2844" s="3">
        <f t="shared" si="440"/>
        <v>-1.6708659329001452E-2</v>
      </c>
      <c r="H2844" s="3">
        <f>1-E2844/MAX(E$2:E2844)</f>
        <v>0.44487170761587147</v>
      </c>
      <c r="I2844" s="2">
        <f t="shared" si="443"/>
        <v>3306.7333333333336</v>
      </c>
      <c r="J2844" s="2">
        <f t="shared" si="446"/>
        <v>3320.5549999999998</v>
      </c>
      <c r="K2844" s="2">
        <f t="shared" si="447"/>
        <v>3316.1391666666673</v>
      </c>
      <c r="L2844" s="2">
        <f t="shared" si="448"/>
        <v>3323.1783333333333</v>
      </c>
      <c r="M2844" s="2">
        <f t="shared" si="439"/>
        <v>3277.0247916666663</v>
      </c>
      <c r="N2844" s="2">
        <f t="shared" si="444"/>
        <v>3305.4474305555559</v>
      </c>
      <c r="O2844" s="4" t="str">
        <f t="shared" si="445"/>
        <v>卖</v>
      </c>
      <c r="P2844" s="4">
        <f t="shared" si="441"/>
        <v>1</v>
      </c>
      <c r="Q2844" s="3">
        <f>IF(O2843="买",E2844/E2843-1,0)-IF(P2844=1,计算结果!B$17,0)</f>
        <v>-1.6708659329001452E-2</v>
      </c>
      <c r="R2844" s="2">
        <f t="shared" si="442"/>
        <v>9.9378427038052504</v>
      </c>
      <c r="S2844" s="3">
        <f>1-R2844/MAX(R$2:R2844)</f>
        <v>0.15201306223021638</v>
      </c>
    </row>
    <row r="2845" spans="1:19" x14ac:dyDescent="0.15">
      <c r="A2845" s="1">
        <v>42626</v>
      </c>
      <c r="B2845">
        <v>3265.34</v>
      </c>
      <c r="C2845">
        <v>3269.22</v>
      </c>
      <c r="D2845">
        <v>3246.39</v>
      </c>
      <c r="E2845" s="2">
        <v>3260.33</v>
      </c>
      <c r="F2845" s="16">
        <v>76862644224</v>
      </c>
      <c r="G2845" s="3">
        <f t="shared" si="440"/>
        <v>-6.9576411450988918E-4</v>
      </c>
      <c r="H2845" s="3">
        <f>1-E2845/MAX(E$2:E2845)</f>
        <v>0.44525794596066148</v>
      </c>
      <c r="I2845" s="2">
        <f t="shared" si="443"/>
        <v>3280.3233333333333</v>
      </c>
      <c r="J2845" s="2">
        <f t="shared" si="446"/>
        <v>3310.6633333333325</v>
      </c>
      <c r="K2845" s="2">
        <f t="shared" si="447"/>
        <v>3312.2425000000003</v>
      </c>
      <c r="L2845" s="2">
        <f t="shared" si="448"/>
        <v>3323.88625</v>
      </c>
      <c r="M2845" s="2">
        <f t="shared" si="439"/>
        <v>3278.0743749999997</v>
      </c>
      <c r="N2845" s="2">
        <f t="shared" si="444"/>
        <v>3304.734375</v>
      </c>
      <c r="O2845" s="4" t="str">
        <f t="shared" si="445"/>
        <v>卖</v>
      </c>
      <c r="P2845" s="4" t="str">
        <f t="shared" si="441"/>
        <v/>
      </c>
      <c r="Q2845" s="3">
        <f>IF(O2844="买",E2845/E2844-1,0)-IF(P2845=1,计算结果!B$17,0)</f>
        <v>0</v>
      </c>
      <c r="R2845" s="2">
        <f t="shared" si="442"/>
        <v>9.9378427038052504</v>
      </c>
      <c r="S2845" s="3">
        <f>1-R2845/MAX(R$2:R2845)</f>
        <v>0.15201306223021638</v>
      </c>
    </row>
    <row r="2846" spans="1:19" x14ac:dyDescent="0.15">
      <c r="A2846" s="1">
        <v>42627</v>
      </c>
      <c r="B2846">
        <v>3245.74</v>
      </c>
      <c r="C2846">
        <v>3255</v>
      </c>
      <c r="D2846">
        <v>3231.34</v>
      </c>
      <c r="E2846" s="2">
        <v>3238.73</v>
      </c>
      <c r="F2846" s="16">
        <v>79780749312</v>
      </c>
      <c r="G2846" s="3">
        <f t="shared" si="440"/>
        <v>-6.6250962325898888E-3</v>
      </c>
      <c r="H2846" s="3">
        <f>1-E2846/MAX(E$2:E2846)</f>
        <v>0.44893316545293671</v>
      </c>
      <c r="I2846" s="2">
        <f t="shared" si="443"/>
        <v>3253.8866666666668</v>
      </c>
      <c r="J2846" s="2">
        <f t="shared" si="446"/>
        <v>3293.3466666666664</v>
      </c>
      <c r="K2846" s="2">
        <f t="shared" si="447"/>
        <v>3306.4883333333341</v>
      </c>
      <c r="L2846" s="2">
        <f t="shared" si="448"/>
        <v>3324.11</v>
      </c>
      <c r="M2846" s="2">
        <f t="shared" si="439"/>
        <v>3279.0420833333337</v>
      </c>
      <c r="N2846" s="2">
        <f t="shared" si="444"/>
        <v>3303.2134722222231</v>
      </c>
      <c r="O2846" s="4" t="str">
        <f t="shared" si="445"/>
        <v>卖</v>
      </c>
      <c r="P2846" s="4" t="str">
        <f t="shared" si="441"/>
        <v/>
      </c>
      <c r="Q2846" s="3">
        <f>IF(O2845="买",E2846/E2845-1,0)-IF(P2846=1,计算结果!B$17,0)</f>
        <v>0</v>
      </c>
      <c r="R2846" s="2">
        <f t="shared" si="442"/>
        <v>9.9378427038052504</v>
      </c>
      <c r="S2846" s="3">
        <f>1-R2846/MAX(R$2:R2846)</f>
        <v>0.15201306223021638</v>
      </c>
    </row>
    <row r="2847" spans="1:19" x14ac:dyDescent="0.15">
      <c r="A2847" s="1">
        <v>42632</v>
      </c>
      <c r="B2847">
        <v>3242.74</v>
      </c>
      <c r="C2847">
        <v>3264.9</v>
      </c>
      <c r="D2847">
        <v>3242.74</v>
      </c>
      <c r="E2847" s="2">
        <v>3263.12</v>
      </c>
      <c r="F2847" s="16">
        <v>67678031872</v>
      </c>
      <c r="G2847" s="3">
        <f t="shared" si="440"/>
        <v>7.5307296378517297E-3</v>
      </c>
      <c r="H2847" s="3">
        <f>1-E2847/MAX(E$2:E2847)</f>
        <v>0.44478323010957599</v>
      </c>
      <c r="I2847" s="2">
        <f t="shared" si="443"/>
        <v>3254.06</v>
      </c>
      <c r="J2847" s="2">
        <f t="shared" si="446"/>
        <v>3280.396666666667</v>
      </c>
      <c r="K2847" s="2">
        <f t="shared" si="447"/>
        <v>3302.4158333333339</v>
      </c>
      <c r="L2847" s="2">
        <f t="shared" si="448"/>
        <v>3322.8137499999998</v>
      </c>
      <c r="M2847" s="2">
        <f t="shared" si="439"/>
        <v>3280.2877083333337</v>
      </c>
      <c r="N2847" s="2">
        <f t="shared" si="444"/>
        <v>3301.8390972222223</v>
      </c>
      <c r="O2847" s="4" t="str">
        <f t="shared" si="445"/>
        <v>卖</v>
      </c>
      <c r="P2847" s="4" t="str">
        <f t="shared" si="441"/>
        <v/>
      </c>
      <c r="Q2847" s="3">
        <f>IF(O2846="买",E2847/E2846-1,0)-IF(P2847=1,计算结果!B$17,0)</f>
        <v>0</v>
      </c>
      <c r="R2847" s="2">
        <f t="shared" si="442"/>
        <v>9.9378427038052504</v>
      </c>
      <c r="S2847" s="3">
        <f>1-R2847/MAX(R$2:R2847)</f>
        <v>0.15201306223021638</v>
      </c>
    </row>
    <row r="2848" spans="1:19" x14ac:dyDescent="0.15">
      <c r="A2848" s="1">
        <v>42633</v>
      </c>
      <c r="B2848">
        <v>3264.66</v>
      </c>
      <c r="C2848">
        <v>3265.04</v>
      </c>
      <c r="D2848">
        <v>3252.39</v>
      </c>
      <c r="E2848" s="2">
        <v>3257.4</v>
      </c>
      <c r="F2848" s="16">
        <v>61626150912</v>
      </c>
      <c r="G2848" s="3">
        <f t="shared" si="440"/>
        <v>-1.7529235823383615E-3</v>
      </c>
      <c r="H2848" s="3">
        <f>1-E2848/MAX(E$2:E2848)</f>
        <v>0.44575648267882662</v>
      </c>
      <c r="I2848" s="2">
        <f t="shared" si="443"/>
        <v>3253.0833333333335</v>
      </c>
      <c r="J2848" s="2">
        <f t="shared" si="446"/>
        <v>3266.7033333333334</v>
      </c>
      <c r="K2848" s="2">
        <f t="shared" si="447"/>
        <v>3296.5500000000006</v>
      </c>
      <c r="L2848" s="2">
        <f t="shared" si="448"/>
        <v>3317.1462499999998</v>
      </c>
      <c r="M2848" s="2">
        <f t="shared" si="439"/>
        <v>3279.9589583333332</v>
      </c>
      <c r="N2848" s="2">
        <f t="shared" si="444"/>
        <v>3297.8850694444445</v>
      </c>
      <c r="O2848" s="4" t="str">
        <f t="shared" si="445"/>
        <v>卖</v>
      </c>
      <c r="P2848" s="4" t="str">
        <f t="shared" si="441"/>
        <v/>
      </c>
      <c r="Q2848" s="3">
        <f>IF(O2847="买",E2848/E2847-1,0)-IF(P2848=1,计算结果!B$17,0)</f>
        <v>0</v>
      </c>
      <c r="R2848" s="2">
        <f t="shared" si="442"/>
        <v>9.9378427038052504</v>
      </c>
      <c r="S2848" s="3">
        <f>1-R2848/MAX(R$2:R2848)</f>
        <v>0.15201306223021638</v>
      </c>
    </row>
    <row r="2849" spans="1:19" x14ac:dyDescent="0.15">
      <c r="A2849" s="1">
        <v>42634</v>
      </c>
      <c r="B2849">
        <v>3257.71</v>
      </c>
      <c r="C2849">
        <v>3270.9</v>
      </c>
      <c r="D2849">
        <v>3254.32</v>
      </c>
      <c r="E2849" s="2">
        <v>3266.64</v>
      </c>
      <c r="F2849" s="16">
        <v>68957741056</v>
      </c>
      <c r="G2849" s="3">
        <f t="shared" si="440"/>
        <v>2.8366181617240915E-3</v>
      </c>
      <c r="H2849" s="3">
        <f>1-E2849/MAX(E$2:E2849)</f>
        <v>0.44418430545157561</v>
      </c>
      <c r="I2849" s="2">
        <f t="shared" si="443"/>
        <v>3262.3866666666668</v>
      </c>
      <c r="J2849" s="2">
        <f t="shared" si="446"/>
        <v>3258.1366666666668</v>
      </c>
      <c r="K2849" s="2">
        <f t="shared" si="447"/>
        <v>3293.6383333333329</v>
      </c>
      <c r="L2849" s="2">
        <f t="shared" si="448"/>
        <v>3312.4958333333325</v>
      </c>
      <c r="M2849" s="2">
        <f t="shared" si="439"/>
        <v>3279.6208333333338</v>
      </c>
      <c r="N2849" s="2">
        <f t="shared" si="444"/>
        <v>3295.2516666666666</v>
      </c>
      <c r="O2849" s="4" t="str">
        <f t="shared" si="445"/>
        <v>卖</v>
      </c>
      <c r="P2849" s="4" t="str">
        <f t="shared" si="441"/>
        <v/>
      </c>
      <c r="Q2849" s="3">
        <f>IF(O2848="买",E2849/E2848-1,0)-IF(P2849=1,计算结果!B$17,0)</f>
        <v>0</v>
      </c>
      <c r="R2849" s="2">
        <f t="shared" si="442"/>
        <v>9.9378427038052504</v>
      </c>
      <c r="S2849" s="3">
        <f>1-R2849/MAX(R$2:R2849)</f>
        <v>0.15201306223021638</v>
      </c>
    </row>
    <row r="2850" spans="1:19" x14ac:dyDescent="0.15">
      <c r="A2850" s="1">
        <v>42635</v>
      </c>
      <c r="B2850">
        <v>3281.47</v>
      </c>
      <c r="C2850">
        <v>3303.2</v>
      </c>
      <c r="D2850">
        <v>3277.98</v>
      </c>
      <c r="E2850" s="2">
        <v>3291.12</v>
      </c>
      <c r="F2850" s="16">
        <v>89991757824</v>
      </c>
      <c r="G2850" s="3">
        <f t="shared" si="440"/>
        <v>7.4939387260304358E-3</v>
      </c>
      <c r="H2850" s="3">
        <f>1-E2850/MAX(E$2:E2850)</f>
        <v>0.4400190566936637</v>
      </c>
      <c r="I2850" s="2">
        <f t="shared" si="443"/>
        <v>3271.72</v>
      </c>
      <c r="J2850" s="2">
        <f t="shared" si="446"/>
        <v>3262.89</v>
      </c>
      <c r="K2850" s="2">
        <f t="shared" si="447"/>
        <v>3291.7224999999999</v>
      </c>
      <c r="L2850" s="2">
        <f t="shared" si="448"/>
        <v>3309.0820833333328</v>
      </c>
      <c r="M2850" s="2">
        <f t="shared" si="439"/>
        <v>3279.9200000000005</v>
      </c>
      <c r="N2850" s="2">
        <f t="shared" si="444"/>
        <v>3293.5748611111107</v>
      </c>
      <c r="O2850" s="4" t="str">
        <f t="shared" si="445"/>
        <v>卖</v>
      </c>
      <c r="P2850" s="4" t="str">
        <f t="shared" si="441"/>
        <v/>
      </c>
      <c r="Q2850" s="3">
        <f>IF(O2849="买",E2850/E2849-1,0)-IF(P2850=1,计算结果!B$17,0)</f>
        <v>0</v>
      </c>
      <c r="R2850" s="2">
        <f t="shared" si="442"/>
        <v>9.9378427038052504</v>
      </c>
      <c r="S2850" s="3">
        <f>1-R2850/MAX(R$2:R2850)</f>
        <v>0.15201306223021638</v>
      </c>
    </row>
    <row r="2851" spans="1:19" x14ac:dyDescent="0.15">
      <c r="A2851" s="1">
        <v>42636</v>
      </c>
      <c r="B2851">
        <v>3292.28</v>
      </c>
      <c r="C2851">
        <v>3293.92</v>
      </c>
      <c r="D2851">
        <v>3275.02</v>
      </c>
      <c r="E2851" s="2">
        <v>3275.67</v>
      </c>
      <c r="F2851" s="16">
        <v>68046258176</v>
      </c>
      <c r="G2851" s="3">
        <f t="shared" si="440"/>
        <v>-4.6944505214030485E-3</v>
      </c>
      <c r="H2851" s="3">
        <f>1-E2851/MAX(E$2:E2851)</f>
        <v>0.44264785952494379</v>
      </c>
      <c r="I2851" s="2">
        <f t="shared" si="443"/>
        <v>3277.81</v>
      </c>
      <c r="J2851" s="2">
        <f t="shared" si="446"/>
        <v>3265.4466666666667</v>
      </c>
      <c r="K2851" s="2">
        <f t="shared" si="447"/>
        <v>3288.0549999999998</v>
      </c>
      <c r="L2851" s="2">
        <f t="shared" si="448"/>
        <v>3305.3812499999999</v>
      </c>
      <c r="M2851" s="2">
        <f t="shared" si="439"/>
        <v>3279.9072916666678</v>
      </c>
      <c r="N2851" s="2">
        <f t="shared" si="444"/>
        <v>3291.1145138888892</v>
      </c>
      <c r="O2851" s="4" t="str">
        <f t="shared" si="445"/>
        <v>卖</v>
      </c>
      <c r="P2851" s="4" t="str">
        <f t="shared" si="441"/>
        <v/>
      </c>
      <c r="Q2851" s="3">
        <f>IF(O2850="买",E2851/E2850-1,0)-IF(P2851=1,计算结果!B$17,0)</f>
        <v>0</v>
      </c>
      <c r="R2851" s="2">
        <f t="shared" si="442"/>
        <v>9.9378427038052504</v>
      </c>
      <c r="S2851" s="3">
        <f>1-R2851/MAX(R$2:R2851)</f>
        <v>0.15201306223021638</v>
      </c>
    </row>
    <row r="2852" spans="1:19" x14ac:dyDescent="0.15">
      <c r="A2852" s="1">
        <v>42639</v>
      </c>
      <c r="B2852">
        <v>3267.69</v>
      </c>
      <c r="C2852">
        <v>3267.69</v>
      </c>
      <c r="D2852">
        <v>3220.28</v>
      </c>
      <c r="E2852" s="2">
        <v>3220.28</v>
      </c>
      <c r="F2852" s="16">
        <v>78700838912</v>
      </c>
      <c r="G2852" s="3">
        <f t="shared" si="440"/>
        <v>-1.6909517747514258E-2</v>
      </c>
      <c r="H2852" s="3">
        <f>1-E2852/MAX(E$2:E2852)</f>
        <v>0.4520724154359218</v>
      </c>
      <c r="I2852" s="2">
        <f t="shared" si="443"/>
        <v>3262.3566666666666</v>
      </c>
      <c r="J2852" s="2">
        <f t="shared" si="446"/>
        <v>3262.3716666666664</v>
      </c>
      <c r="K2852" s="2">
        <f t="shared" si="447"/>
        <v>3277.8591666666666</v>
      </c>
      <c r="L2852" s="2">
        <f t="shared" si="448"/>
        <v>3299.3504166666662</v>
      </c>
      <c r="M2852" s="2">
        <f t="shared" si="439"/>
        <v>3279.0377083333333</v>
      </c>
      <c r="N2852" s="2">
        <f t="shared" si="444"/>
        <v>3285.4157638888887</v>
      </c>
      <c r="O2852" s="4" t="str">
        <f t="shared" si="445"/>
        <v>卖</v>
      </c>
      <c r="P2852" s="4" t="str">
        <f t="shared" si="441"/>
        <v/>
      </c>
      <c r="Q2852" s="3">
        <f>IF(O2851="买",E2852/E2851-1,0)-IF(P2852=1,计算结果!B$17,0)</f>
        <v>0</v>
      </c>
      <c r="R2852" s="2">
        <f t="shared" si="442"/>
        <v>9.9378427038052504</v>
      </c>
      <c r="S2852" s="3">
        <f>1-R2852/MAX(R$2:R2852)</f>
        <v>0.15201306223021638</v>
      </c>
    </row>
    <row r="2853" spans="1:19" x14ac:dyDescent="0.15">
      <c r="A2853" s="1">
        <v>42640</v>
      </c>
      <c r="B2853">
        <v>3214.87</v>
      </c>
      <c r="C2853">
        <v>3240.78</v>
      </c>
      <c r="D2853">
        <v>3214.44</v>
      </c>
      <c r="E2853" s="2">
        <v>3240.75</v>
      </c>
      <c r="F2853" s="16">
        <v>66651131904</v>
      </c>
      <c r="G2853" s="3">
        <f t="shared" si="440"/>
        <v>6.3565901101767519E-3</v>
      </c>
      <c r="H2853" s="3">
        <f>1-E2853/MAX(E$2:E2853)</f>
        <v>0.44858946437078884</v>
      </c>
      <c r="I2853" s="2">
        <f t="shared" si="443"/>
        <v>3245.5666666666671</v>
      </c>
      <c r="J2853" s="2">
        <f t="shared" si="446"/>
        <v>3258.6433333333334</v>
      </c>
      <c r="K2853" s="2">
        <f t="shared" si="447"/>
        <v>3269.52</v>
      </c>
      <c r="L2853" s="2">
        <f t="shared" si="448"/>
        <v>3295.3487499999997</v>
      </c>
      <c r="M2853" s="2">
        <f t="shared" si="439"/>
        <v>3278.8818750000005</v>
      </c>
      <c r="N2853" s="2">
        <f t="shared" si="444"/>
        <v>3281.2502083333334</v>
      </c>
      <c r="O2853" s="4" t="str">
        <f t="shared" si="445"/>
        <v>卖</v>
      </c>
      <c r="P2853" s="4" t="str">
        <f t="shared" si="441"/>
        <v/>
      </c>
      <c r="Q2853" s="3">
        <f>IF(O2852="买",E2853/E2852-1,0)-IF(P2853=1,计算结果!B$17,0)</f>
        <v>0</v>
      </c>
      <c r="R2853" s="2">
        <f t="shared" si="442"/>
        <v>9.9378427038052504</v>
      </c>
      <c r="S2853" s="3">
        <f>1-R2853/MAX(R$2:R2853)</f>
        <v>0.15201306223021638</v>
      </c>
    </row>
    <row r="2854" spans="1:19" x14ac:dyDescent="0.15">
      <c r="A2854" s="1">
        <v>42641</v>
      </c>
      <c r="B2854">
        <v>3243.65</v>
      </c>
      <c r="C2854">
        <v>3243.65</v>
      </c>
      <c r="D2854">
        <v>3228</v>
      </c>
      <c r="E2854" s="2">
        <v>3230.89</v>
      </c>
      <c r="F2854" s="16">
        <v>51996405760</v>
      </c>
      <c r="G2854" s="3">
        <f t="shared" si="440"/>
        <v>-3.0425055928412492E-3</v>
      </c>
      <c r="H2854" s="3">
        <f>1-E2854/MAX(E$2:E2854)</f>
        <v>0.45026713400939222</v>
      </c>
      <c r="I2854" s="2">
        <f t="shared" si="443"/>
        <v>3230.64</v>
      </c>
      <c r="J2854" s="2">
        <f t="shared" si="446"/>
        <v>3254.2250000000004</v>
      </c>
      <c r="K2854" s="2">
        <f t="shared" si="447"/>
        <v>3260.4641666666666</v>
      </c>
      <c r="L2854" s="2">
        <f t="shared" si="448"/>
        <v>3290.7262500000002</v>
      </c>
      <c r="M2854" s="2">
        <f t="shared" si="439"/>
        <v>3278.7418750000011</v>
      </c>
      <c r="N2854" s="2">
        <f t="shared" si="444"/>
        <v>3276.6440972222226</v>
      </c>
      <c r="O2854" s="4" t="str">
        <f t="shared" si="445"/>
        <v>卖</v>
      </c>
      <c r="P2854" s="4" t="str">
        <f t="shared" si="441"/>
        <v/>
      </c>
      <c r="Q2854" s="3">
        <f>IF(O2853="买",E2854/E2853-1,0)-IF(P2854=1,计算结果!B$17,0)</f>
        <v>0</v>
      </c>
      <c r="R2854" s="2">
        <f t="shared" si="442"/>
        <v>9.9378427038052504</v>
      </c>
      <c r="S2854" s="3">
        <f>1-R2854/MAX(R$2:R2854)</f>
        <v>0.15201306223021638</v>
      </c>
    </row>
    <row r="2855" spans="1:19" x14ac:dyDescent="0.15">
      <c r="A2855" s="1">
        <v>42642</v>
      </c>
      <c r="B2855">
        <v>3234.86</v>
      </c>
      <c r="C2855">
        <v>3257.77</v>
      </c>
      <c r="D2855">
        <v>3234.8</v>
      </c>
      <c r="E2855" s="2">
        <v>3244.39</v>
      </c>
      <c r="F2855" s="16">
        <v>62220300288</v>
      </c>
      <c r="G2855" s="3">
        <f t="shared" si="440"/>
        <v>4.1784152354304993E-3</v>
      </c>
      <c r="H2855" s="3">
        <f>1-E2855/MAX(E$2:E2855)</f>
        <v>0.44797012182672025</v>
      </c>
      <c r="I2855" s="2">
        <f t="shared" si="443"/>
        <v>3238.6766666666663</v>
      </c>
      <c r="J2855" s="2">
        <f t="shared" si="446"/>
        <v>3250.5166666666664</v>
      </c>
      <c r="K2855" s="2">
        <f t="shared" si="447"/>
        <v>3254.3266666666664</v>
      </c>
      <c r="L2855" s="2">
        <f t="shared" si="448"/>
        <v>3287.1650000000004</v>
      </c>
      <c r="M2855" s="2">
        <f t="shared" si="439"/>
        <v>3278.5725000000007</v>
      </c>
      <c r="N2855" s="2">
        <f t="shared" si="444"/>
        <v>3273.3547222222223</v>
      </c>
      <c r="O2855" s="4" t="str">
        <f t="shared" si="445"/>
        <v>卖</v>
      </c>
      <c r="P2855" s="4" t="str">
        <f t="shared" si="441"/>
        <v/>
      </c>
      <c r="Q2855" s="3">
        <f>IF(O2854="买",E2855/E2854-1,0)-IF(P2855=1,计算结果!B$17,0)</f>
        <v>0</v>
      </c>
      <c r="R2855" s="2">
        <f t="shared" si="442"/>
        <v>9.9378427038052504</v>
      </c>
      <c r="S2855" s="3">
        <f>1-R2855/MAX(R$2:R2855)</f>
        <v>0.15201306223021638</v>
      </c>
    </row>
    <row r="2856" spans="1:19" x14ac:dyDescent="0.15">
      <c r="A2856" s="1">
        <v>42643</v>
      </c>
      <c r="B2856">
        <v>3240.18</v>
      </c>
      <c r="C2856">
        <v>3260.94</v>
      </c>
      <c r="D2856">
        <v>3239.04</v>
      </c>
      <c r="E2856" s="2">
        <v>3253.28</v>
      </c>
      <c r="F2856" s="16">
        <v>52655734784</v>
      </c>
      <c r="G2856" s="3">
        <f t="shared" si="440"/>
        <v>2.7401144745238248E-3</v>
      </c>
      <c r="H2856" s="3">
        <f>1-E2856/MAX(E$2:E2856)</f>
        <v>0.44645749676716795</v>
      </c>
      <c r="I2856" s="2">
        <f t="shared" si="443"/>
        <v>3242.853333333333</v>
      </c>
      <c r="J2856" s="2">
        <f t="shared" si="446"/>
        <v>3244.2099999999996</v>
      </c>
      <c r="K2856" s="2">
        <f t="shared" si="447"/>
        <v>3253.5499999999997</v>
      </c>
      <c r="L2856" s="2">
        <f t="shared" si="448"/>
        <v>3284.844583333334</v>
      </c>
      <c r="M2856" s="2">
        <f t="shared" si="439"/>
        <v>3279.1583333333342</v>
      </c>
      <c r="N2856" s="2">
        <f t="shared" si="444"/>
        <v>3272.517638888889</v>
      </c>
      <c r="O2856" s="4" t="str">
        <f t="shared" si="445"/>
        <v>卖</v>
      </c>
      <c r="P2856" s="4" t="str">
        <f t="shared" si="441"/>
        <v/>
      </c>
      <c r="Q2856" s="3">
        <f>IF(O2855="买",E2856/E2855-1,0)-IF(P2856=1,计算结果!B$17,0)</f>
        <v>0</v>
      </c>
      <c r="R2856" s="2">
        <f t="shared" si="442"/>
        <v>9.9378427038052504</v>
      </c>
      <c r="S2856" s="3">
        <f>1-R2856/MAX(R$2:R2856)</f>
        <v>0.15201306223021638</v>
      </c>
    </row>
    <row r="2857" spans="1:19" x14ac:dyDescent="0.15">
      <c r="A2857" s="1">
        <v>42653</v>
      </c>
      <c r="B2857">
        <v>3265.36</v>
      </c>
      <c r="C2857">
        <v>3294.64</v>
      </c>
      <c r="D2857">
        <v>3258.96</v>
      </c>
      <c r="E2857" s="2">
        <v>3293.87</v>
      </c>
      <c r="F2857" s="16">
        <v>89607987200</v>
      </c>
      <c r="G2857" s="3">
        <f t="shared" si="440"/>
        <v>1.2476638961294251E-2</v>
      </c>
      <c r="H2857" s="3">
        <f>1-E2857/MAX(E$2:E2857)</f>
        <v>0.43955114680460083</v>
      </c>
      <c r="I2857" s="2">
        <f t="shared" si="443"/>
        <v>3263.8466666666668</v>
      </c>
      <c r="J2857" s="2">
        <f t="shared" si="446"/>
        <v>3247.2433333333333</v>
      </c>
      <c r="K2857" s="2">
        <f t="shared" si="447"/>
        <v>3256.3449999999998</v>
      </c>
      <c r="L2857" s="2">
        <f t="shared" si="448"/>
        <v>3284.2937500000003</v>
      </c>
      <c r="M2857" s="2">
        <f t="shared" si="439"/>
        <v>3280.470416666667</v>
      </c>
      <c r="N2857" s="2">
        <f t="shared" si="444"/>
        <v>3273.7030555555557</v>
      </c>
      <c r="O2857" s="4" t="str">
        <f t="shared" si="445"/>
        <v>买</v>
      </c>
      <c r="P2857" s="4">
        <f t="shared" si="441"/>
        <v>1</v>
      </c>
      <c r="Q2857" s="3">
        <f>IF(O2856="买",E2857/E2856-1,0)-IF(P2857=1,计算结果!B$17,0)</f>
        <v>0</v>
      </c>
      <c r="R2857" s="2">
        <f t="shared" si="442"/>
        <v>9.9378427038052504</v>
      </c>
      <c r="S2857" s="3">
        <f>1-R2857/MAX(R$2:R2857)</f>
        <v>0.15201306223021638</v>
      </c>
    </row>
    <row r="2858" spans="1:19" x14ac:dyDescent="0.15">
      <c r="A2858" s="1">
        <v>42654</v>
      </c>
      <c r="B2858">
        <v>3296.87</v>
      </c>
      <c r="C2858">
        <v>3308</v>
      </c>
      <c r="D2858">
        <v>3292.88</v>
      </c>
      <c r="E2858" s="2">
        <v>3306.56</v>
      </c>
      <c r="F2858" s="16">
        <v>88213422080</v>
      </c>
      <c r="G2858" s="3">
        <f t="shared" si="440"/>
        <v>3.8526110623673393E-3</v>
      </c>
      <c r="H2858" s="3">
        <f>1-E2858/MAX(E$2:E2858)</f>
        <v>0.43739195535288911</v>
      </c>
      <c r="I2858" s="2">
        <f t="shared" si="443"/>
        <v>3284.5699999999997</v>
      </c>
      <c r="J2858" s="2">
        <f t="shared" si="446"/>
        <v>3261.6233333333334</v>
      </c>
      <c r="K2858" s="2">
        <f t="shared" si="447"/>
        <v>3261.9974999999995</v>
      </c>
      <c r="L2858" s="2">
        <f t="shared" si="448"/>
        <v>3284.2429166666666</v>
      </c>
      <c r="M2858" s="2">
        <f t="shared" si="439"/>
        <v>3281.2406250000004</v>
      </c>
      <c r="N2858" s="2">
        <f t="shared" si="444"/>
        <v>3275.8270138888888</v>
      </c>
      <c r="O2858" s="4" t="str">
        <f t="shared" si="445"/>
        <v>买</v>
      </c>
      <c r="P2858" s="4" t="str">
        <f t="shared" si="441"/>
        <v/>
      </c>
      <c r="Q2858" s="3">
        <f>IF(O2857="买",E2858/E2857-1,0)-IF(P2858=1,计算结果!B$17,0)</f>
        <v>3.8526110623673393E-3</v>
      </c>
      <c r="R2858" s="2">
        <f t="shared" si="442"/>
        <v>9.9761293465419971</v>
      </c>
      <c r="S2858" s="3">
        <f>1-R2858/MAX(R$2:R2858)</f>
        <v>0.14874609837302155</v>
      </c>
    </row>
    <row r="2859" spans="1:19" x14ac:dyDescent="0.15">
      <c r="A2859" s="1">
        <v>42655</v>
      </c>
      <c r="B2859">
        <v>3299.14</v>
      </c>
      <c r="C2859">
        <v>3302.56</v>
      </c>
      <c r="D2859">
        <v>3289.75</v>
      </c>
      <c r="E2859" s="2">
        <v>3300.01</v>
      </c>
      <c r="F2859" s="16">
        <v>72386912256</v>
      </c>
      <c r="G2859" s="3">
        <f t="shared" si="440"/>
        <v>-1.9809106745377614E-3</v>
      </c>
      <c r="H2859" s="3">
        <f>1-E2859/MAX(E$2:E2859)</f>
        <v>0.4385064316341114</v>
      </c>
      <c r="I2859" s="2">
        <f t="shared" si="443"/>
        <v>3300.146666666667</v>
      </c>
      <c r="J2859" s="2">
        <f t="shared" si="446"/>
        <v>3271.5</v>
      </c>
      <c r="K2859" s="2">
        <f t="shared" si="447"/>
        <v>3265.0716666666667</v>
      </c>
      <c r="L2859" s="2">
        <f t="shared" si="448"/>
        <v>3283.7437499999996</v>
      </c>
      <c r="M2859" s="2">
        <f t="shared" si="439"/>
        <v>3282.9441666666667</v>
      </c>
      <c r="N2859" s="2">
        <f t="shared" si="444"/>
        <v>3277.253194444444</v>
      </c>
      <c r="O2859" s="4" t="str">
        <f t="shared" si="445"/>
        <v>买</v>
      </c>
      <c r="P2859" s="4" t="str">
        <f t="shared" si="441"/>
        <v/>
      </c>
      <c r="Q2859" s="3">
        <f>IF(O2858="买",E2859/E2858-1,0)-IF(P2859=1,计算结果!B$17,0)</f>
        <v>-1.9809106745377614E-3</v>
      </c>
      <c r="R2859" s="2">
        <f t="shared" si="442"/>
        <v>9.9563675254288633</v>
      </c>
      <c r="S2859" s="3">
        <f>1-R2859/MAX(R$2:R2859)</f>
        <v>0.15043235631349627</v>
      </c>
    </row>
    <row r="2860" spans="1:19" x14ac:dyDescent="0.15">
      <c r="A2860" s="1">
        <v>42656</v>
      </c>
      <c r="B2860">
        <v>3299.16</v>
      </c>
      <c r="C2860">
        <v>3307.41</v>
      </c>
      <c r="D2860">
        <v>3292.4</v>
      </c>
      <c r="E2860" s="2">
        <v>3302.65</v>
      </c>
      <c r="F2860" s="16">
        <v>79923748864</v>
      </c>
      <c r="G2860" s="3">
        <f t="shared" si="440"/>
        <v>7.9999757576487696E-4</v>
      </c>
      <c r="H2860" s="3">
        <f>1-E2860/MAX(E$2:E2860)</f>
        <v>0.43805723814061115</v>
      </c>
      <c r="I2860" s="2">
        <f t="shared" si="443"/>
        <v>3303.0733333333333</v>
      </c>
      <c r="J2860" s="2">
        <f t="shared" si="446"/>
        <v>3283.4600000000005</v>
      </c>
      <c r="K2860" s="2">
        <f t="shared" si="447"/>
        <v>3268.8425000000002</v>
      </c>
      <c r="L2860" s="2">
        <f t="shared" si="448"/>
        <v>3282.6962499999995</v>
      </c>
      <c r="M2860" s="2">
        <f t="shared" si="439"/>
        <v>3284.642291666667</v>
      </c>
      <c r="N2860" s="2">
        <f t="shared" si="444"/>
        <v>3278.7270138888889</v>
      </c>
      <c r="O2860" s="4" t="str">
        <f t="shared" si="445"/>
        <v>买</v>
      </c>
      <c r="P2860" s="4" t="str">
        <f t="shared" si="441"/>
        <v/>
      </c>
      <c r="Q2860" s="3">
        <f>IF(O2859="买",E2860/E2859-1,0)-IF(P2860=1,计算结果!B$17,0)</f>
        <v>7.9999757576487696E-4</v>
      </c>
      <c r="R2860" s="2">
        <f t="shared" si="442"/>
        <v>9.96433259531263</v>
      </c>
      <c r="S2860" s="3">
        <f>1-R2860/MAX(R$2:R2860)</f>
        <v>0.14975270425809883</v>
      </c>
    </row>
    <row r="2861" spans="1:19" x14ac:dyDescent="0.15">
      <c r="A2861" s="1">
        <v>42657</v>
      </c>
      <c r="B2861">
        <v>3298.73</v>
      </c>
      <c r="C2861">
        <v>3306.69</v>
      </c>
      <c r="D2861">
        <v>3285.73</v>
      </c>
      <c r="E2861" s="2">
        <v>3305.85</v>
      </c>
      <c r="F2861" s="16">
        <v>81485594624</v>
      </c>
      <c r="G2861" s="3">
        <f t="shared" si="440"/>
        <v>9.6891889846029144E-4</v>
      </c>
      <c r="H2861" s="3">
        <f>1-E2861/MAX(E$2:E2861)</f>
        <v>0.43751276117879268</v>
      </c>
      <c r="I2861" s="2">
        <f t="shared" si="443"/>
        <v>3302.8366666666666</v>
      </c>
      <c r="J2861" s="2">
        <f t="shared" si="446"/>
        <v>3293.7033333333329</v>
      </c>
      <c r="K2861" s="2">
        <f t="shared" si="447"/>
        <v>3272.11</v>
      </c>
      <c r="L2861" s="2">
        <f t="shared" si="448"/>
        <v>3282.874166666666</v>
      </c>
      <c r="M2861" s="2">
        <f t="shared" si="439"/>
        <v>3286.7656250000005</v>
      </c>
      <c r="N2861" s="2">
        <f t="shared" si="444"/>
        <v>3280.5832638888892</v>
      </c>
      <c r="O2861" s="4" t="str">
        <f t="shared" si="445"/>
        <v>买</v>
      </c>
      <c r="P2861" s="4" t="str">
        <f t="shared" si="441"/>
        <v/>
      </c>
      <c r="Q2861" s="3">
        <f>IF(O2860="买",E2861/E2860-1,0)-IF(P2861=1,计算结果!B$17,0)</f>
        <v>9.6891889846029144E-4</v>
      </c>
      <c r="R2861" s="2">
        <f t="shared" si="442"/>
        <v>9.9739872254747723</v>
      </c>
      <c r="S2861" s="3">
        <f>1-R2861/MAX(R$2:R2861)</f>
        <v>0.14892888358488976</v>
      </c>
    </row>
    <row r="2862" spans="1:19" x14ac:dyDescent="0.15">
      <c r="A2862" s="1">
        <v>42660</v>
      </c>
      <c r="B2862">
        <v>3305.96</v>
      </c>
      <c r="C2862">
        <v>3309.01</v>
      </c>
      <c r="D2862">
        <v>3271.54</v>
      </c>
      <c r="E2862" s="2">
        <v>3277.88</v>
      </c>
      <c r="F2862" s="16">
        <v>88199421952</v>
      </c>
      <c r="G2862" s="3">
        <f t="shared" si="440"/>
        <v>-8.460758957605452E-3</v>
      </c>
      <c r="H2862" s="3">
        <f>1-E2862/MAX(E$2:E2862)</f>
        <v>0.44227183012318783</v>
      </c>
      <c r="I2862" s="2">
        <f t="shared" si="443"/>
        <v>3295.4600000000005</v>
      </c>
      <c r="J2862" s="2">
        <f t="shared" si="446"/>
        <v>3297.8033333333333</v>
      </c>
      <c r="K2862" s="2">
        <f t="shared" si="447"/>
        <v>3271.0066666666662</v>
      </c>
      <c r="L2862" s="2">
        <f t="shared" si="448"/>
        <v>3281.3645833333335</v>
      </c>
      <c r="M2862" s="2">
        <f t="shared" si="439"/>
        <v>3288.8712500000001</v>
      </c>
      <c r="N2862" s="2">
        <f t="shared" si="444"/>
        <v>3280.4141666666669</v>
      </c>
      <c r="O2862" s="4" t="str">
        <f t="shared" si="445"/>
        <v>卖</v>
      </c>
      <c r="P2862" s="4">
        <f t="shared" si="441"/>
        <v>1</v>
      </c>
      <c r="Q2862" s="3">
        <f>IF(O2861="买",E2862/E2861-1,0)-IF(P2862=1,计算结果!B$17,0)</f>
        <v>-8.460758957605452E-3</v>
      </c>
      <c r="R2862" s="2">
        <f t="shared" si="442"/>
        <v>9.8895997237137951</v>
      </c>
      <c r="S2862" s="3">
        <f>1-R2862/MAX(R$2:R2862)</f>
        <v>0.15612959115665814</v>
      </c>
    </row>
    <row r="2863" spans="1:19" x14ac:dyDescent="0.15">
      <c r="A2863" s="1">
        <v>42661</v>
      </c>
      <c r="B2863">
        <v>3272.68</v>
      </c>
      <c r="C2863">
        <v>3321.33</v>
      </c>
      <c r="D2863">
        <v>3272.68</v>
      </c>
      <c r="E2863" s="2">
        <v>3321.33</v>
      </c>
      <c r="F2863" s="16">
        <v>104625045504</v>
      </c>
      <c r="G2863" s="3">
        <f t="shared" si="440"/>
        <v>1.3255518810938671E-2</v>
      </c>
      <c r="H2863" s="3">
        <f>1-E2863/MAX(E$2:E2863)</f>
        <v>0.43487885387599534</v>
      </c>
      <c r="I2863" s="2">
        <f t="shared" si="443"/>
        <v>3301.6866666666665</v>
      </c>
      <c r="J2863" s="2">
        <f t="shared" si="446"/>
        <v>3302.3799999999997</v>
      </c>
      <c r="K2863" s="2">
        <f t="shared" si="447"/>
        <v>3274.8116666666665</v>
      </c>
      <c r="L2863" s="2">
        <f t="shared" si="448"/>
        <v>3281.4333333333329</v>
      </c>
      <c r="M2863" s="2">
        <f t="shared" si="439"/>
        <v>3291.6270833333328</v>
      </c>
      <c r="N2863" s="2">
        <f t="shared" si="444"/>
        <v>3282.6240277777774</v>
      </c>
      <c r="O2863" s="4" t="str">
        <f t="shared" si="445"/>
        <v>买</v>
      </c>
      <c r="P2863" s="4">
        <f t="shared" si="441"/>
        <v>1</v>
      </c>
      <c r="Q2863" s="3">
        <f>IF(O2862="买",E2863/E2862-1,0)-IF(P2863=1,计算结果!B$17,0)</f>
        <v>0</v>
      </c>
      <c r="R2863" s="2">
        <f t="shared" si="442"/>
        <v>9.8895997237137951</v>
      </c>
      <c r="S2863" s="3">
        <f>1-R2863/MAX(R$2:R2863)</f>
        <v>0.15612959115665814</v>
      </c>
    </row>
    <row r="2864" spans="1:19" x14ac:dyDescent="0.15">
      <c r="A2864" s="1">
        <v>42662</v>
      </c>
      <c r="B2864">
        <v>3323.3</v>
      </c>
      <c r="C2864">
        <v>3332.52</v>
      </c>
      <c r="D2864">
        <v>3309.83</v>
      </c>
      <c r="E2864" s="2">
        <v>3316.24</v>
      </c>
      <c r="F2864" s="16">
        <v>96354443264</v>
      </c>
      <c r="G2864" s="3">
        <f t="shared" si="440"/>
        <v>-1.5325185994767843E-3</v>
      </c>
      <c r="H2864" s="3">
        <f>1-E2864/MAX(E$2:E2864)</f>
        <v>0.43574491254338799</v>
      </c>
      <c r="I2864" s="2">
        <f t="shared" si="443"/>
        <v>3305.15</v>
      </c>
      <c r="J2864" s="2">
        <f t="shared" si="446"/>
        <v>3303.9933333333333</v>
      </c>
      <c r="K2864" s="2">
        <f t="shared" si="447"/>
        <v>3282.8083333333329</v>
      </c>
      <c r="L2864" s="2">
        <f t="shared" si="448"/>
        <v>3280.3337500000002</v>
      </c>
      <c r="M2864" s="2">
        <f t="shared" si="439"/>
        <v>3294.1839583333326</v>
      </c>
      <c r="N2864" s="2">
        <f t="shared" si="444"/>
        <v>3285.7753472222216</v>
      </c>
      <c r="O2864" s="4" t="str">
        <f t="shared" si="445"/>
        <v>买</v>
      </c>
      <c r="P2864" s="4" t="str">
        <f t="shared" si="441"/>
        <v/>
      </c>
      <c r="Q2864" s="3">
        <f>IF(O2863="买",E2864/E2863-1,0)-IF(P2864=1,计算结果!B$17,0)</f>
        <v>-1.5325185994767843E-3</v>
      </c>
      <c r="R2864" s="2">
        <f t="shared" si="442"/>
        <v>9.8744437281958231</v>
      </c>
      <c r="S2864" s="3">
        <f>1-R2864/MAX(R$2:R2864)</f>
        <v>0.15742283825375858</v>
      </c>
    </row>
    <row r="2865" spans="1:19" x14ac:dyDescent="0.15">
      <c r="A2865" s="1">
        <v>42663</v>
      </c>
      <c r="B2865">
        <v>3317.18</v>
      </c>
      <c r="C2865">
        <v>3324.9</v>
      </c>
      <c r="D2865">
        <v>3312.17</v>
      </c>
      <c r="E2865" s="2">
        <v>3318.6</v>
      </c>
      <c r="F2865" s="16">
        <v>82481094656</v>
      </c>
      <c r="G2865" s="3">
        <f t="shared" si="440"/>
        <v>7.1164933780432094E-4</v>
      </c>
      <c r="H2865" s="3">
        <f>1-E2865/MAX(E$2:E2865)</f>
        <v>0.43534336078404678</v>
      </c>
      <c r="I2865" s="2">
        <f t="shared" si="443"/>
        <v>3318.7233333333334</v>
      </c>
      <c r="J2865" s="2">
        <f t="shared" si="446"/>
        <v>3307.0916666666667</v>
      </c>
      <c r="K2865" s="2">
        <f t="shared" si="447"/>
        <v>3289.2958333333331</v>
      </c>
      <c r="L2865" s="2">
        <f t="shared" si="448"/>
        <v>3279.407916666667</v>
      </c>
      <c r="M2865" s="2">
        <f t="shared" si="439"/>
        <v>3296.6279166666664</v>
      </c>
      <c r="N2865" s="2">
        <f t="shared" si="444"/>
        <v>3288.443888888889</v>
      </c>
      <c r="O2865" s="4" t="str">
        <f t="shared" si="445"/>
        <v>买</v>
      </c>
      <c r="P2865" s="4" t="str">
        <f t="shared" si="441"/>
        <v/>
      </c>
      <c r="Q2865" s="3">
        <f>IF(O2864="买",E2865/E2864-1,0)-IF(P2865=1,计算结果!B$17,0)</f>
        <v>7.1164933780432094E-4</v>
      </c>
      <c r="R2865" s="2">
        <f t="shared" si="442"/>
        <v>9.8814708695361801</v>
      </c>
      <c r="S2865" s="3">
        <f>1-R2865/MAX(R$2:R2865)</f>
        <v>0.15682321877455285</v>
      </c>
    </row>
    <row r="2866" spans="1:19" x14ac:dyDescent="0.15">
      <c r="A2866" s="1">
        <v>42664</v>
      </c>
      <c r="B2866">
        <v>3315.72</v>
      </c>
      <c r="C2866">
        <v>3341.56</v>
      </c>
      <c r="D2866">
        <v>3309.18</v>
      </c>
      <c r="E2866" s="2">
        <v>3327.74</v>
      </c>
      <c r="F2866" s="16">
        <v>107114930176</v>
      </c>
      <c r="G2866" s="3">
        <f t="shared" si="440"/>
        <v>2.7541734466340895E-3</v>
      </c>
      <c r="H2866" s="3">
        <f>1-E2866/MAX(E$2:E2866)</f>
        <v>0.43378819846185257</v>
      </c>
      <c r="I2866" s="2">
        <f t="shared" si="443"/>
        <v>3320.86</v>
      </c>
      <c r="J2866" s="2">
        <f t="shared" si="446"/>
        <v>3311.2733333333331</v>
      </c>
      <c r="K2866" s="2">
        <f t="shared" si="447"/>
        <v>3297.3666666666663</v>
      </c>
      <c r="L2866" s="2">
        <f t="shared" si="448"/>
        <v>3278.9154166666672</v>
      </c>
      <c r="M2866" s="2">
        <f t="shared" ref="M2866:M2891" si="449">AVERAGE(E2819:E2866)</f>
        <v>3299.1827083333324</v>
      </c>
      <c r="N2866" s="2">
        <f t="shared" si="444"/>
        <v>3291.821597222222</v>
      </c>
      <c r="O2866" s="4" t="str">
        <f t="shared" si="445"/>
        <v>买</v>
      </c>
      <c r="P2866" s="4" t="str">
        <f t="shared" si="441"/>
        <v/>
      </c>
      <c r="Q2866" s="3">
        <f>IF(O2865="买",E2866/E2865-1,0)-IF(P2866=1,计算结果!B$17,0)</f>
        <v>2.7541734466340895E-3</v>
      </c>
      <c r="R2866" s="2">
        <f t="shared" si="442"/>
        <v>9.9086861542187457</v>
      </c>
      <c r="S2866" s="3">
        <f>1-R2866/MAX(R$2:R2866)</f>
        <v>0.15450096367288324</v>
      </c>
    </row>
    <row r="2867" spans="1:19" x14ac:dyDescent="0.15">
      <c r="A2867" s="1">
        <v>42667</v>
      </c>
      <c r="B2867">
        <v>3332.51</v>
      </c>
      <c r="C2867">
        <v>3382.83</v>
      </c>
      <c r="D2867">
        <v>3330.97</v>
      </c>
      <c r="E2867" s="2">
        <v>3367.58</v>
      </c>
      <c r="F2867" s="16">
        <v>150063005696</v>
      </c>
      <c r="G2867" s="3">
        <f t="shared" si="440"/>
        <v>1.197208916561987E-2</v>
      </c>
      <c r="H2867" s="3">
        <f>1-E2867/MAX(E$2:E2867)</f>
        <v>0.42700946028721154</v>
      </c>
      <c r="I2867" s="2">
        <f t="shared" si="443"/>
        <v>3337.9733333333334</v>
      </c>
      <c r="J2867" s="2">
        <f t="shared" si="446"/>
        <v>3321.561666666667</v>
      </c>
      <c r="K2867" s="2">
        <f t="shared" si="447"/>
        <v>3307.6324999999997</v>
      </c>
      <c r="L2867" s="2">
        <f t="shared" si="448"/>
        <v>3280.9795833333337</v>
      </c>
      <c r="M2867" s="2">
        <f t="shared" si="449"/>
        <v>3301.9618749999991</v>
      </c>
      <c r="N2867" s="2">
        <f t="shared" si="444"/>
        <v>3296.8579861111107</v>
      </c>
      <c r="O2867" s="4" t="str">
        <f t="shared" si="445"/>
        <v>买</v>
      </c>
      <c r="P2867" s="4" t="str">
        <f t="shared" si="441"/>
        <v/>
      </c>
      <c r="Q2867" s="3">
        <f>IF(O2866="买",E2867/E2866-1,0)-IF(P2867=1,计算结果!B$17,0)</f>
        <v>1.197208916561987E-2</v>
      </c>
      <c r="R2867" s="2">
        <f t="shared" si="442"/>
        <v>10.027313828371195</v>
      </c>
      <c r="S2867" s="3">
        <f>1-R2867/MAX(R$2:R2867)</f>
        <v>0.14437857382052932</v>
      </c>
    </row>
    <row r="2868" spans="1:19" x14ac:dyDescent="0.15">
      <c r="A2868" s="1">
        <v>42668</v>
      </c>
      <c r="B2868">
        <v>3367.48</v>
      </c>
      <c r="C2868">
        <v>3373.91</v>
      </c>
      <c r="D2868">
        <v>3356.59</v>
      </c>
      <c r="E2868" s="2">
        <v>3367.45</v>
      </c>
      <c r="F2868" s="16">
        <v>110576508928</v>
      </c>
      <c r="G2868" s="3">
        <f t="shared" si="440"/>
        <v>-3.8603388783697845E-5</v>
      </c>
      <c r="H2868" s="3">
        <f>1-E2868/MAX(E$2:E2868)</f>
        <v>0.42703157966378547</v>
      </c>
      <c r="I2868" s="2">
        <f t="shared" si="443"/>
        <v>3354.2566666666667</v>
      </c>
      <c r="J2868" s="2">
        <f t="shared" si="446"/>
        <v>3336.49</v>
      </c>
      <c r="K2868" s="2">
        <f t="shared" si="447"/>
        <v>3317.1466666666661</v>
      </c>
      <c r="L2868" s="2">
        <f t="shared" si="448"/>
        <v>3285.3483333333334</v>
      </c>
      <c r="M2868" s="2">
        <f t="shared" si="449"/>
        <v>3304.2633333333324</v>
      </c>
      <c r="N2868" s="2">
        <f t="shared" si="444"/>
        <v>3302.2527777777773</v>
      </c>
      <c r="O2868" s="4" t="str">
        <f t="shared" si="445"/>
        <v>买</v>
      </c>
      <c r="P2868" s="4" t="str">
        <f t="shared" si="441"/>
        <v/>
      </c>
      <c r="Q2868" s="3">
        <f>IF(O2867="买",E2868/E2867-1,0)-IF(P2868=1,计算结果!B$17,0)</f>
        <v>-3.8603388783697845E-5</v>
      </c>
      <c r="R2868" s="2">
        <f t="shared" si="442"/>
        <v>10.026926740077023</v>
      </c>
      <c r="S2868" s="3">
        <f>1-R2868/MAX(R$2:R2868)</f>
        <v>0.14441160370709571</v>
      </c>
    </row>
    <row r="2869" spans="1:19" x14ac:dyDescent="0.15">
      <c r="A2869" s="1">
        <v>42669</v>
      </c>
      <c r="B2869">
        <v>3365.2</v>
      </c>
      <c r="C2869">
        <v>3367.83</v>
      </c>
      <c r="D2869">
        <v>3349.57</v>
      </c>
      <c r="E2869" s="2">
        <v>3354.8</v>
      </c>
      <c r="F2869" s="16">
        <v>104719319040</v>
      </c>
      <c r="G2869" s="3">
        <f t="shared" si="440"/>
        <v>-3.756551693417709E-3</v>
      </c>
      <c r="H2869" s="3">
        <f>1-E2869/MAX(E$2:E2869)</f>
        <v>0.42918396515347434</v>
      </c>
      <c r="I2869" s="2">
        <f t="shared" si="443"/>
        <v>3363.2766666666666</v>
      </c>
      <c r="J2869" s="2">
        <f t="shared" si="446"/>
        <v>3342.0683333333332</v>
      </c>
      <c r="K2869" s="2">
        <f t="shared" si="447"/>
        <v>3322.2241666666664</v>
      </c>
      <c r="L2869" s="2">
        <f t="shared" si="448"/>
        <v>3289.2845833333336</v>
      </c>
      <c r="M2869" s="2">
        <f t="shared" si="449"/>
        <v>3306.585416666665</v>
      </c>
      <c r="N2869" s="2">
        <f t="shared" si="444"/>
        <v>3306.0313888888886</v>
      </c>
      <c r="O2869" s="4" t="str">
        <f t="shared" si="445"/>
        <v>买</v>
      </c>
      <c r="P2869" s="4" t="str">
        <f t="shared" si="441"/>
        <v/>
      </c>
      <c r="Q2869" s="3">
        <f>IF(O2868="买",E2869/E2868-1,0)-IF(P2869=1,计算结果!B$17,0)</f>
        <v>-3.756551693417709E-3</v>
      </c>
      <c r="R2869" s="2">
        <f t="shared" si="442"/>
        <v>9.9892600714518114</v>
      </c>
      <c r="S2869" s="3">
        <f>1-R2869/MAX(R$2:R2869)</f>
        <v>0.1476256657460584</v>
      </c>
    </row>
    <row r="2870" spans="1:19" x14ac:dyDescent="0.15">
      <c r="A2870" s="1">
        <v>42670</v>
      </c>
      <c r="B2870">
        <v>3351.46</v>
      </c>
      <c r="C2870">
        <v>3352.35</v>
      </c>
      <c r="D2870">
        <v>3335.13</v>
      </c>
      <c r="E2870" s="2">
        <v>3345.7</v>
      </c>
      <c r="F2870" s="16">
        <v>85241012224</v>
      </c>
      <c r="G2870" s="3">
        <f t="shared" si="440"/>
        <v>-2.7125312984381811E-3</v>
      </c>
      <c r="H2870" s="3">
        <f>1-E2870/MAX(E$2:E2870)</f>
        <v>0.43073232151364593</v>
      </c>
      <c r="I2870" s="2">
        <f t="shared" si="443"/>
        <v>3355.9833333333336</v>
      </c>
      <c r="J2870" s="2">
        <f t="shared" si="446"/>
        <v>3346.978333333333</v>
      </c>
      <c r="K2870" s="2">
        <f t="shared" si="447"/>
        <v>3325.4858333333327</v>
      </c>
      <c r="L2870" s="2">
        <f t="shared" si="448"/>
        <v>3293.7416666666663</v>
      </c>
      <c r="M2870" s="2">
        <f t="shared" si="449"/>
        <v>3308.9258333333323</v>
      </c>
      <c r="N2870" s="2">
        <f t="shared" si="444"/>
        <v>3309.3844444444439</v>
      </c>
      <c r="O2870" s="4" t="str">
        <f t="shared" si="445"/>
        <v>买</v>
      </c>
      <c r="P2870" s="4" t="str">
        <f t="shared" si="441"/>
        <v/>
      </c>
      <c r="Q2870" s="3">
        <f>IF(O2869="买",E2870/E2869-1,0)-IF(P2870=1,计算结果!B$17,0)</f>
        <v>-2.7125312984381811E-3</v>
      </c>
      <c r="R2870" s="2">
        <f t="shared" si="442"/>
        <v>9.9621638908597596</v>
      </c>
      <c r="S2870" s="3">
        <f>1-R2870/MAX(R$2:R2870)</f>
        <v>0.14993775780570762</v>
      </c>
    </row>
    <row r="2871" spans="1:19" x14ac:dyDescent="0.15">
      <c r="A2871" s="1">
        <v>42671</v>
      </c>
      <c r="B2871">
        <v>3347.14</v>
      </c>
      <c r="C2871">
        <v>3370.75</v>
      </c>
      <c r="D2871">
        <v>3337.29</v>
      </c>
      <c r="E2871" s="2">
        <v>3340.13</v>
      </c>
      <c r="F2871" s="16">
        <v>104797970432</v>
      </c>
      <c r="G2871" s="3">
        <f t="shared" si="440"/>
        <v>-1.6648235047971305E-3</v>
      </c>
      <c r="H2871" s="3">
        <f>1-E2871/MAX(E$2:E2871)</f>
        <v>0.43168005172531132</v>
      </c>
      <c r="I2871" s="2">
        <f t="shared" si="443"/>
        <v>3346.876666666667</v>
      </c>
      <c r="J2871" s="2">
        <f t="shared" si="446"/>
        <v>3350.5666666666671</v>
      </c>
      <c r="K2871" s="2">
        <f t="shared" si="447"/>
        <v>3328.8291666666664</v>
      </c>
      <c r="L2871" s="2">
        <f t="shared" si="448"/>
        <v>3296.9504166666666</v>
      </c>
      <c r="M2871" s="2">
        <f t="shared" si="449"/>
        <v>3309.8820833333325</v>
      </c>
      <c r="N2871" s="2">
        <f t="shared" si="444"/>
        <v>3311.8872222222217</v>
      </c>
      <c r="O2871" s="4" t="str">
        <f t="shared" si="445"/>
        <v>买</v>
      </c>
      <c r="P2871" s="4" t="str">
        <f t="shared" si="441"/>
        <v/>
      </c>
      <c r="Q2871" s="3">
        <f>IF(O2870="买",E2871/E2870-1,0)-IF(P2871=1,计算结果!B$17,0)</f>
        <v>-1.6648235047971305E-3</v>
      </c>
      <c r="R2871" s="2">
        <f t="shared" si="442"/>
        <v>9.9455786462556155</v>
      </c>
      <c r="S2871" s="3">
        <f>1-R2871/MAX(R$2:R2871)</f>
        <v>0.15135296140705323</v>
      </c>
    </row>
    <row r="2872" spans="1:19" x14ac:dyDescent="0.15">
      <c r="A2872" s="1">
        <v>42674</v>
      </c>
      <c r="B2872">
        <v>3332.41</v>
      </c>
      <c r="C2872">
        <v>3340.47</v>
      </c>
      <c r="D2872">
        <v>3317.33</v>
      </c>
      <c r="E2872" s="2">
        <v>3336.28</v>
      </c>
      <c r="F2872" s="16">
        <v>80701825024</v>
      </c>
      <c r="G2872" s="3">
        <f t="shared" si="440"/>
        <v>-1.1526497471655572E-3</v>
      </c>
      <c r="H2872" s="3">
        <f>1-E2872/MAX(E$2:E2872)</f>
        <v>0.43233512556999931</v>
      </c>
      <c r="I2872" s="2">
        <f t="shared" si="443"/>
        <v>3340.7033333333334</v>
      </c>
      <c r="J2872" s="2">
        <f t="shared" si="446"/>
        <v>3351.99</v>
      </c>
      <c r="K2872" s="2">
        <f t="shared" si="447"/>
        <v>3331.6316666666662</v>
      </c>
      <c r="L2872" s="2">
        <f t="shared" si="448"/>
        <v>3300.2370833333334</v>
      </c>
      <c r="M2872" s="2">
        <f t="shared" si="449"/>
        <v>3308.6916666666662</v>
      </c>
      <c r="N2872" s="2">
        <f t="shared" si="444"/>
        <v>3313.5201388888886</v>
      </c>
      <c r="O2872" s="4" t="str">
        <f t="shared" si="445"/>
        <v>买</v>
      </c>
      <c r="P2872" s="4" t="str">
        <f t="shared" si="441"/>
        <v/>
      </c>
      <c r="Q2872" s="3">
        <f>IF(O2871="买",E2872/E2871-1,0)-IF(P2872=1,计算结果!B$17,0)</f>
        <v>-1.1526497471655572E-3</v>
      </c>
      <c r="R2872" s="2">
        <f t="shared" si="442"/>
        <v>9.9341148775435943</v>
      </c>
      <c r="S2872" s="3">
        <f>1-R2872/MAX(R$2:R2872)</f>
        <v>0.1523311542015201</v>
      </c>
    </row>
    <row r="2873" spans="1:19" x14ac:dyDescent="0.15">
      <c r="A2873" s="1">
        <v>42675</v>
      </c>
      <c r="B2873">
        <v>3338.71</v>
      </c>
      <c r="C2873">
        <v>3359.39</v>
      </c>
      <c r="D2873">
        <v>3334.46</v>
      </c>
      <c r="E2873" s="2">
        <v>3359.05</v>
      </c>
      <c r="F2873" s="16">
        <v>84717682688</v>
      </c>
      <c r="G2873" s="3">
        <f t="shared" si="440"/>
        <v>6.8249667294111305E-3</v>
      </c>
      <c r="H2873" s="3">
        <f>1-E2873/MAX(E$2:E2873)</f>
        <v>0.42846083168855909</v>
      </c>
      <c r="I2873" s="2">
        <f t="shared" si="443"/>
        <v>3345.1533333333332</v>
      </c>
      <c r="J2873" s="2">
        <f t="shared" si="446"/>
        <v>3350.5683333333332</v>
      </c>
      <c r="K2873" s="2">
        <f t="shared" si="447"/>
        <v>3336.0650000000005</v>
      </c>
      <c r="L2873" s="2">
        <f t="shared" si="448"/>
        <v>3304.0874999999996</v>
      </c>
      <c r="M2873" s="2">
        <f t="shared" si="449"/>
        <v>3308.2916666666656</v>
      </c>
      <c r="N2873" s="2">
        <f t="shared" si="444"/>
        <v>3316.1480555555554</v>
      </c>
      <c r="O2873" s="4" t="str">
        <f t="shared" si="445"/>
        <v>买</v>
      </c>
      <c r="P2873" s="4" t="str">
        <f t="shared" si="441"/>
        <v/>
      </c>
      <c r="Q2873" s="3">
        <f>IF(O2872="买",E2873/E2872-1,0)-IF(P2873=1,计算结果!B$17,0)</f>
        <v>6.8249667294111305E-3</v>
      </c>
      <c r="R2873" s="2">
        <f t="shared" si="442"/>
        <v>10.001914881068977</v>
      </c>
      <c r="S2873" s="3">
        <f>1-R2873/MAX(R$2:R2873)</f>
        <v>0.14654584253138714</v>
      </c>
    </row>
    <row r="2874" spans="1:19" x14ac:dyDescent="0.15">
      <c r="A2874" s="1">
        <v>42676</v>
      </c>
      <c r="B2874">
        <v>3350.71</v>
      </c>
      <c r="C2874">
        <v>3356.4</v>
      </c>
      <c r="D2874">
        <v>3331.38</v>
      </c>
      <c r="E2874" s="2">
        <v>3333.35</v>
      </c>
      <c r="F2874" s="16">
        <v>100348993536</v>
      </c>
      <c r="G2874" s="3">
        <f t="shared" si="440"/>
        <v>-7.650972745270268E-3</v>
      </c>
      <c r="H2874" s="3">
        <f>1-E2874/MAX(E$2:E2874)</f>
        <v>0.43283366228816444</v>
      </c>
      <c r="I2874" s="2">
        <f t="shared" si="443"/>
        <v>3342.8933333333334</v>
      </c>
      <c r="J2874" s="2">
        <f t="shared" si="446"/>
        <v>3344.8850000000002</v>
      </c>
      <c r="K2874" s="2">
        <f t="shared" si="447"/>
        <v>3340.6875</v>
      </c>
      <c r="L2874" s="2">
        <f t="shared" si="448"/>
        <v>3305.8470833333336</v>
      </c>
      <c r="M2874" s="2">
        <f t="shared" si="449"/>
        <v>3307.4645833333329</v>
      </c>
      <c r="N2874" s="2">
        <f t="shared" si="444"/>
        <v>3317.9997222222223</v>
      </c>
      <c r="O2874" s="4" t="str">
        <f t="shared" si="445"/>
        <v>买</v>
      </c>
      <c r="P2874" s="4" t="str">
        <f t="shared" si="441"/>
        <v/>
      </c>
      <c r="Q2874" s="3">
        <f>IF(O2873="买",E2874/E2873-1,0)-IF(P2874=1,计算结果!B$17,0)</f>
        <v>-7.650972745270268E-3</v>
      </c>
      <c r="R2874" s="2">
        <f t="shared" si="442"/>
        <v>9.9253905029134053</v>
      </c>
      <c r="S2874" s="3">
        <f>1-R2874/MAX(R$2:R2874)</f>
        <v>0.15307559702951712</v>
      </c>
    </row>
    <row r="2875" spans="1:19" x14ac:dyDescent="0.15">
      <c r="A2875" s="1">
        <v>42677</v>
      </c>
      <c r="B2875">
        <v>3326.9</v>
      </c>
      <c r="C2875">
        <v>3379.99</v>
      </c>
      <c r="D2875">
        <v>3324.84</v>
      </c>
      <c r="E2875" s="2">
        <v>3365.08</v>
      </c>
      <c r="F2875" s="16">
        <v>137386467328</v>
      </c>
      <c r="G2875" s="3">
        <f t="shared" si="440"/>
        <v>9.5189524052379237E-3</v>
      </c>
      <c r="H2875" s="3">
        <f>1-E2875/MAX(E$2:E2875)</f>
        <v>0.42743483291363238</v>
      </c>
      <c r="I2875" s="2">
        <f t="shared" si="443"/>
        <v>3352.4933333333333</v>
      </c>
      <c r="J2875" s="2">
        <f t="shared" si="446"/>
        <v>3346.5983333333329</v>
      </c>
      <c r="K2875" s="2">
        <f t="shared" si="447"/>
        <v>3344.3333333333335</v>
      </c>
      <c r="L2875" s="2">
        <f t="shared" si="448"/>
        <v>3309.5725000000002</v>
      </c>
      <c r="M2875" s="2">
        <f t="shared" si="449"/>
        <v>3307.4768749999998</v>
      </c>
      <c r="N2875" s="2">
        <f t="shared" si="444"/>
        <v>3320.4609027777783</v>
      </c>
      <c r="O2875" s="4" t="str">
        <f t="shared" si="445"/>
        <v>买</v>
      </c>
      <c r="P2875" s="4" t="str">
        <f t="shared" si="441"/>
        <v/>
      </c>
      <c r="Q2875" s="3">
        <f>IF(O2874="买",E2875/E2874-1,0)-IF(P2875=1,计算结果!B$17,0)</f>
        <v>9.5189524052379237E-3</v>
      </c>
      <c r="R2875" s="2">
        <f t="shared" si="442"/>
        <v>10.019869822714039</v>
      </c>
      <c r="S2875" s="3">
        <f>1-R2875/MAX(R$2:R2875)</f>
        <v>0.14501376394680654</v>
      </c>
    </row>
    <row r="2876" spans="1:19" x14ac:dyDescent="0.15">
      <c r="A2876" s="1">
        <v>42678</v>
      </c>
      <c r="B2876">
        <v>3362.21</v>
      </c>
      <c r="C2876">
        <v>3377.64</v>
      </c>
      <c r="D2876">
        <v>3348.43</v>
      </c>
      <c r="E2876" s="2">
        <v>3354.17</v>
      </c>
      <c r="F2876" s="16">
        <v>110813765632</v>
      </c>
      <c r="G2876" s="3">
        <f t="shared" si="440"/>
        <v>-3.2421220297882414E-3</v>
      </c>
      <c r="H2876" s="3">
        <f>1-E2876/MAX(E$2:E2876)</f>
        <v>0.42929115905533244</v>
      </c>
      <c r="I2876" s="2">
        <f t="shared" si="443"/>
        <v>3350.8666666666668</v>
      </c>
      <c r="J2876" s="2">
        <f t="shared" si="446"/>
        <v>3348.0099999999998</v>
      </c>
      <c r="K2876" s="2">
        <f t="shared" si="447"/>
        <v>3347.4941666666668</v>
      </c>
      <c r="L2876" s="2">
        <f t="shared" si="448"/>
        <v>3315.1512500000003</v>
      </c>
      <c r="M2876" s="2">
        <f t="shared" si="449"/>
        <v>3307.2508333333335</v>
      </c>
      <c r="N2876" s="2">
        <f t="shared" si="444"/>
        <v>3323.2987500000004</v>
      </c>
      <c r="O2876" s="4" t="str">
        <f t="shared" si="445"/>
        <v>买</v>
      </c>
      <c r="P2876" s="4" t="str">
        <f t="shared" si="441"/>
        <v/>
      </c>
      <c r="Q2876" s="3">
        <f>IF(O2875="买",E2876/E2875-1,0)-IF(P2876=1,计算结果!B$17,0)</f>
        <v>-3.2421220297882414E-3</v>
      </c>
      <c r="R2876" s="2">
        <f t="shared" si="442"/>
        <v>9.9873841820262079</v>
      </c>
      <c r="S2876" s="3">
        <f>1-R2876/MAX(R$2:R2876)</f>
        <v>0.14778573365788028</v>
      </c>
    </row>
    <row r="2877" spans="1:19" x14ac:dyDescent="0.15">
      <c r="A2877" s="1">
        <v>42681</v>
      </c>
      <c r="B2877">
        <v>3353.44</v>
      </c>
      <c r="C2877">
        <v>3362.74</v>
      </c>
      <c r="D2877">
        <v>3342.31</v>
      </c>
      <c r="E2877" s="2">
        <v>3356.59</v>
      </c>
      <c r="F2877" s="16">
        <v>94370873344</v>
      </c>
      <c r="G2877" s="3">
        <f t="shared" si="440"/>
        <v>7.2148996622112271E-4</v>
      </c>
      <c r="H2877" s="3">
        <f>1-E2877/MAX(E$2:E2877)</f>
        <v>0.42887939835295719</v>
      </c>
      <c r="I2877" s="2">
        <f t="shared" si="443"/>
        <v>3358.6133333333332</v>
      </c>
      <c r="J2877" s="2">
        <f t="shared" si="446"/>
        <v>3350.7533333333336</v>
      </c>
      <c r="K2877" s="2">
        <f t="shared" si="447"/>
        <v>3350.66</v>
      </c>
      <c r="L2877" s="2">
        <f t="shared" si="448"/>
        <v>3319.9779166666663</v>
      </c>
      <c r="M2877" s="2">
        <f t="shared" si="449"/>
        <v>3307.6633333333334</v>
      </c>
      <c r="N2877" s="2">
        <f t="shared" si="444"/>
        <v>3326.1004166666667</v>
      </c>
      <c r="O2877" s="4" t="str">
        <f t="shared" si="445"/>
        <v>买</v>
      </c>
      <c r="P2877" s="4" t="str">
        <f t="shared" si="441"/>
        <v/>
      </c>
      <c r="Q2877" s="3">
        <f>IF(O2876="买",E2877/E2876-1,0)-IF(P2877=1,计算结果!B$17,0)</f>
        <v>7.2148996622112271E-4</v>
      </c>
      <c r="R2877" s="2">
        <f t="shared" si="442"/>
        <v>9.9945899795023347</v>
      </c>
      <c r="S2877" s="3">
        <f>1-R2877/MAX(R$2:R2877)</f>
        <v>0.14717086961564396</v>
      </c>
    </row>
    <row r="2878" spans="1:19" x14ac:dyDescent="0.15">
      <c r="A2878" s="1">
        <v>42682</v>
      </c>
      <c r="B2878">
        <v>3367.7</v>
      </c>
      <c r="C2878">
        <v>3383.92</v>
      </c>
      <c r="D2878">
        <v>3361.13</v>
      </c>
      <c r="E2878" s="2">
        <v>3371.12</v>
      </c>
      <c r="F2878" s="16">
        <v>105138257920</v>
      </c>
      <c r="G2878" s="3">
        <f t="shared" si="440"/>
        <v>4.3287979765178619E-3</v>
      </c>
      <c r="H2878" s="3">
        <f>1-E2878/MAX(E$2:E2878)</f>
        <v>0.42640713264819985</v>
      </c>
      <c r="I2878" s="2">
        <f t="shared" si="443"/>
        <v>3360.626666666667</v>
      </c>
      <c r="J2878" s="2">
        <f t="shared" si="446"/>
        <v>3356.5599999999995</v>
      </c>
      <c r="K2878" s="2">
        <f t="shared" si="447"/>
        <v>3354.2749999999996</v>
      </c>
      <c r="L2878" s="2">
        <f t="shared" si="448"/>
        <v>3325.8208333333328</v>
      </c>
      <c r="M2878" s="2">
        <f t="shared" si="449"/>
        <v>3308.2735416666669</v>
      </c>
      <c r="N2878" s="2">
        <f t="shared" si="444"/>
        <v>3329.4564583333336</v>
      </c>
      <c r="O2878" s="4" t="str">
        <f t="shared" si="445"/>
        <v>买</v>
      </c>
      <c r="P2878" s="4" t="str">
        <f t="shared" si="441"/>
        <v/>
      </c>
      <c r="Q2878" s="3">
        <f>IF(O2877="买",E2878/E2877-1,0)-IF(P2878=1,计算结果!B$17,0)</f>
        <v>4.3287979765178619E-3</v>
      </c>
      <c r="R2878" s="2">
        <f t="shared" si="442"/>
        <v>10.03785454038173</v>
      </c>
      <c r="S2878" s="3">
        <f>1-R2878/MAX(R$2:R2878)</f>
        <v>0.14347914460172073</v>
      </c>
    </row>
    <row r="2879" spans="1:19" x14ac:dyDescent="0.15">
      <c r="A2879" s="1">
        <v>42683</v>
      </c>
      <c r="B2879">
        <v>3370.6</v>
      </c>
      <c r="C2879">
        <v>3373.1</v>
      </c>
      <c r="D2879">
        <v>3322.08</v>
      </c>
      <c r="E2879" s="2">
        <v>3353.05</v>
      </c>
      <c r="F2879" s="16">
        <v>145186914304</v>
      </c>
      <c r="G2879" s="3">
        <f t="shared" si="440"/>
        <v>-5.3602363606159997E-3</v>
      </c>
      <c r="H2879" s="3">
        <f>1-E2879/MAX(E$2:E2879)</f>
        <v>0.42948172599196888</v>
      </c>
      <c r="I2879" s="2">
        <f t="shared" si="443"/>
        <v>3360.2533333333336</v>
      </c>
      <c r="J2879" s="2">
        <f t="shared" si="446"/>
        <v>3355.56</v>
      </c>
      <c r="K2879" s="2">
        <f t="shared" si="447"/>
        <v>3353.0641666666666</v>
      </c>
      <c r="L2879" s="2">
        <f t="shared" si="448"/>
        <v>3330.3483333333329</v>
      </c>
      <c r="M2879" s="2">
        <f t="shared" si="449"/>
        <v>3308.7566666666662</v>
      </c>
      <c r="N2879" s="2">
        <f t="shared" si="444"/>
        <v>3330.7230555555557</v>
      </c>
      <c r="O2879" s="4" t="str">
        <f t="shared" si="445"/>
        <v>买</v>
      </c>
      <c r="P2879" s="4" t="str">
        <f t="shared" si="441"/>
        <v/>
      </c>
      <c r="Q2879" s="3">
        <f>IF(O2878="买",E2879/E2878-1,0)-IF(P2879=1,计算结果!B$17,0)</f>
        <v>-5.3602363606159997E-3</v>
      </c>
      <c r="R2879" s="2">
        <f t="shared" si="442"/>
        <v>9.9840492674918018</v>
      </c>
      <c r="S2879" s="3">
        <f>1-R2879/MAX(R$2:R2879)</f>
        <v>0.14807029883445244</v>
      </c>
    </row>
    <row r="2880" spans="1:19" x14ac:dyDescent="0.15">
      <c r="A2880" s="1">
        <v>42684</v>
      </c>
      <c r="B2880">
        <v>3374.91</v>
      </c>
      <c r="C2880">
        <v>3403.02</v>
      </c>
      <c r="D2880">
        <v>3374.91</v>
      </c>
      <c r="E2880" s="2">
        <v>3390.61</v>
      </c>
      <c r="F2880" s="16">
        <v>133277401088</v>
      </c>
      <c r="G2880" s="3">
        <f t="shared" si="440"/>
        <v>1.1201741697857148E-2</v>
      </c>
      <c r="H2880" s="3">
        <f>1-E2880/MAX(E$2:E2880)</f>
        <v>0.42309092765262368</v>
      </c>
      <c r="I2880" s="2">
        <f t="shared" si="443"/>
        <v>3371.5933333333337</v>
      </c>
      <c r="J2880" s="2">
        <f t="shared" si="446"/>
        <v>3365.103333333333</v>
      </c>
      <c r="K2880" s="2">
        <f t="shared" si="447"/>
        <v>3354.9941666666668</v>
      </c>
      <c r="L2880" s="2">
        <f t="shared" si="448"/>
        <v>3336.070416666666</v>
      </c>
      <c r="M2880" s="2">
        <f t="shared" si="449"/>
        <v>3310.4575</v>
      </c>
      <c r="N2880" s="2">
        <f t="shared" si="444"/>
        <v>3333.8406944444446</v>
      </c>
      <c r="O2880" s="4" t="str">
        <f t="shared" si="445"/>
        <v>买</v>
      </c>
      <c r="P2880" s="4" t="str">
        <f t="shared" si="441"/>
        <v/>
      </c>
      <c r="Q2880" s="3">
        <f>IF(O2879="买",E2880/E2879-1,0)-IF(P2880=1,计算结果!B$17,0)</f>
        <v>1.1201741697857148E-2</v>
      </c>
      <c r="R2880" s="2">
        <f t="shared" si="442"/>
        <v>10.095888008484925</v>
      </c>
      <c r="S2880" s="3">
        <f>1-R2880/MAX(R$2:R2880)</f>
        <v>0.13852720237726335</v>
      </c>
    </row>
    <row r="2881" spans="1:19" x14ac:dyDescent="0.15">
      <c r="A2881" s="1">
        <v>42685</v>
      </c>
      <c r="B2881">
        <v>3387.95</v>
      </c>
      <c r="C2881">
        <v>3422.67</v>
      </c>
      <c r="D2881">
        <v>3382.89</v>
      </c>
      <c r="E2881" s="2">
        <v>3417.22</v>
      </c>
      <c r="F2881" s="16">
        <v>190647271424</v>
      </c>
      <c r="G2881" s="3">
        <f t="shared" si="440"/>
        <v>7.8481453189838124E-3</v>
      </c>
      <c r="H2881" s="3">
        <f>1-E2881/MAX(E$2:E2881)</f>
        <v>0.41856326141700129</v>
      </c>
      <c r="I2881" s="2">
        <f t="shared" si="443"/>
        <v>3386.9599999999996</v>
      </c>
      <c r="J2881" s="2">
        <f t="shared" si="446"/>
        <v>3373.7933333333335</v>
      </c>
      <c r="K2881" s="2">
        <f t="shared" si="447"/>
        <v>3360.1958333333332</v>
      </c>
      <c r="L2881" s="2">
        <f t="shared" si="448"/>
        <v>3341.2099999999996</v>
      </c>
      <c r="M2881" s="2">
        <f t="shared" si="449"/>
        <v>3312.7518749999999</v>
      </c>
      <c r="N2881" s="2">
        <f t="shared" si="444"/>
        <v>3338.0525694444441</v>
      </c>
      <c r="O2881" s="4" t="str">
        <f t="shared" si="445"/>
        <v>买</v>
      </c>
      <c r="P2881" s="4" t="str">
        <f t="shared" si="441"/>
        <v/>
      </c>
      <c r="Q2881" s="3">
        <f>IF(O2880="买",E2881/E2880-1,0)-IF(P2881=1,计算结果!B$17,0)</f>
        <v>7.8481453189838124E-3</v>
      </c>
      <c r="R2881" s="2">
        <f t="shared" si="442"/>
        <v>10.1751220046997</v>
      </c>
      <c r="S2881" s="3">
        <f>1-R2881/MAX(R$2:R2881)</f>
        <v>0.13176623867316861</v>
      </c>
    </row>
    <row r="2882" spans="1:19" x14ac:dyDescent="0.15">
      <c r="A2882" s="1">
        <v>42688</v>
      </c>
      <c r="B2882">
        <v>3409.22</v>
      </c>
      <c r="C2882">
        <v>3452.62</v>
      </c>
      <c r="D2882">
        <v>3408.14</v>
      </c>
      <c r="E2882" s="2">
        <v>3430.25</v>
      </c>
      <c r="F2882" s="16">
        <v>208353312768</v>
      </c>
      <c r="G2882" s="3">
        <f t="shared" si="440"/>
        <v>3.8130410099437295E-3</v>
      </c>
      <c r="H2882" s="3">
        <f>1-E2882/MAX(E$2:E2882)</f>
        <v>0.41634621928809634</v>
      </c>
      <c r="I2882" s="2">
        <f t="shared" si="443"/>
        <v>3412.6933333333332</v>
      </c>
      <c r="J2882" s="2">
        <f t="shared" si="446"/>
        <v>3386.4733333333334</v>
      </c>
      <c r="K2882" s="2">
        <f t="shared" si="447"/>
        <v>3367.2416666666663</v>
      </c>
      <c r="L2882" s="2">
        <f t="shared" si="448"/>
        <v>3346.36375</v>
      </c>
      <c r="M2882" s="2">
        <f t="shared" si="449"/>
        <v>3315.3033333333333</v>
      </c>
      <c r="N2882" s="2">
        <f t="shared" si="444"/>
        <v>3342.969583333333</v>
      </c>
      <c r="O2882" s="4" t="str">
        <f t="shared" si="445"/>
        <v>买</v>
      </c>
      <c r="P2882" s="4" t="str">
        <f t="shared" si="441"/>
        <v/>
      </c>
      <c r="Q2882" s="3">
        <f>IF(O2881="买",E2882/E2881-1,0)-IF(P2882=1,计算结果!B$17,0)</f>
        <v>3.8130410099437295E-3</v>
      </c>
      <c r="R2882" s="2">
        <f t="shared" si="442"/>
        <v>10.213920162184801</v>
      </c>
      <c r="S2882" s="3">
        <f>1-R2882/MAX(R$2:R2882)</f>
        <v>0.12845562773501173</v>
      </c>
    </row>
    <row r="2883" spans="1:19" x14ac:dyDescent="0.15">
      <c r="A2883" s="1">
        <v>42689</v>
      </c>
      <c r="B2883">
        <v>3428.87</v>
      </c>
      <c r="C2883">
        <v>3434.92</v>
      </c>
      <c r="D2883">
        <v>3415.99</v>
      </c>
      <c r="E2883" s="2">
        <v>3429.87</v>
      </c>
      <c r="F2883" s="16">
        <v>135206772736</v>
      </c>
      <c r="G2883" s="3">
        <f t="shared" ref="G2883:G2891" si="450">E2883/E2882-1</f>
        <v>-1.1077909773338224E-4</v>
      </c>
      <c r="H2883" s="3">
        <f>1-E2883/MAX(E$2:E2883)</f>
        <v>0.4164108759273123</v>
      </c>
      <c r="I2883" s="2">
        <f t="shared" si="443"/>
        <v>3425.78</v>
      </c>
      <c r="J2883" s="2">
        <f t="shared" si="446"/>
        <v>3398.6866666666665</v>
      </c>
      <c r="K2883" s="2">
        <f t="shared" si="447"/>
        <v>3374.72</v>
      </c>
      <c r="L2883" s="2">
        <f t="shared" si="448"/>
        <v>3351.7745833333333</v>
      </c>
      <c r="M2883" s="2">
        <f t="shared" si="449"/>
        <v>3317.7591666666667</v>
      </c>
      <c r="N2883" s="2">
        <f t="shared" si="444"/>
        <v>3348.0845833333333</v>
      </c>
      <c r="O2883" s="4" t="str">
        <f t="shared" si="445"/>
        <v>买</v>
      </c>
      <c r="P2883" s="4" t="str">
        <f t="shared" si="441"/>
        <v/>
      </c>
      <c r="Q2883" s="3">
        <f>IF(O2882="买",E2883/E2882-1,0)-IF(P2883=1,计算结果!B$17,0)</f>
        <v>-1.1077909773338224E-4</v>
      </c>
      <c r="R2883" s="2">
        <f t="shared" si="442"/>
        <v>10.212788673324914</v>
      </c>
      <c r="S2883" s="3">
        <f>1-R2883/MAX(R$2:R2883)</f>
        <v>0.12855217663420582</v>
      </c>
    </row>
    <row r="2884" spans="1:19" x14ac:dyDescent="0.15">
      <c r="A2884" s="1">
        <v>42690</v>
      </c>
      <c r="B2884">
        <v>3432.43</v>
      </c>
      <c r="C2884">
        <v>3435.64</v>
      </c>
      <c r="D2884">
        <v>3419.24</v>
      </c>
      <c r="E2884" s="2">
        <v>3429.59</v>
      </c>
      <c r="F2884" s="16">
        <v>128944603136</v>
      </c>
      <c r="G2884" s="3">
        <f t="shared" si="450"/>
        <v>-8.1635747127384306E-5</v>
      </c>
      <c r="H2884" s="3">
        <f>1-E2884/MAX(E$2:E2884)</f>
        <v>0.41645851766147146</v>
      </c>
      <c r="I2884" s="2">
        <f t="shared" si="443"/>
        <v>3429.9033333333332</v>
      </c>
      <c r="J2884" s="2">
        <f t="shared" si="446"/>
        <v>3408.4316666666668</v>
      </c>
      <c r="K2884" s="2">
        <f t="shared" si="447"/>
        <v>3382.4958333333329</v>
      </c>
      <c r="L2884" s="2">
        <f t="shared" si="448"/>
        <v>3357.0637499999993</v>
      </c>
      <c r="M2884" s="2">
        <f t="shared" si="449"/>
        <v>3319.8799999999997</v>
      </c>
      <c r="N2884" s="2">
        <f t="shared" si="444"/>
        <v>3353.146527777777</v>
      </c>
      <c r="O2884" s="4" t="str">
        <f t="shared" si="445"/>
        <v>买</v>
      </c>
      <c r="P2884" s="4" t="str">
        <f t="shared" ref="P2884:P2891" si="451">IF(O2883&lt;&gt;O2884,1,"")</f>
        <v/>
      </c>
      <c r="Q2884" s="3">
        <f>IF(O2883="买",E2884/E2883-1,0)-IF(P2884=1,计算结果!B$17,0)</f>
        <v>-8.1635747127384306E-5</v>
      </c>
      <c r="R2884" s="2">
        <f t="shared" ref="R2884:R2891" si="452">IFERROR(R2883*(1+Q2884),R2883)</f>
        <v>10.211954944691312</v>
      </c>
      <c r="S2884" s="3">
        <f>1-R2884/MAX(R$2:R2884)</f>
        <v>0.1286233179283488</v>
      </c>
    </row>
    <row r="2885" spans="1:19" x14ac:dyDescent="0.15">
      <c r="A2885" s="1">
        <v>42691</v>
      </c>
      <c r="B2885">
        <v>3423.47</v>
      </c>
      <c r="C2885">
        <v>3437.67</v>
      </c>
      <c r="D2885">
        <v>3412.88</v>
      </c>
      <c r="E2885" s="2">
        <v>3436.53</v>
      </c>
      <c r="F2885" s="16">
        <v>121576882176</v>
      </c>
      <c r="G2885" s="3">
        <f t="shared" si="450"/>
        <v>2.0235654990830021E-3</v>
      </c>
      <c r="H2885" s="3">
        <f>1-E2885/MAX(E$2:E2885)</f>
        <v>0.41527768325052739</v>
      </c>
      <c r="I2885" s="2">
        <f t="shared" ref="I2885:I2891" si="453">AVERAGE(E2883:E2885)</f>
        <v>3431.9966666666664</v>
      </c>
      <c r="J2885" s="2">
        <f t="shared" si="446"/>
        <v>3422.3449999999998</v>
      </c>
      <c r="K2885" s="2">
        <f t="shared" si="447"/>
        <v>3388.9525000000008</v>
      </c>
      <c r="L2885" s="2">
        <f t="shared" si="448"/>
        <v>3362.5087499999995</v>
      </c>
      <c r="M2885" s="2">
        <f t="shared" si="449"/>
        <v>3322.6914583333328</v>
      </c>
      <c r="N2885" s="2">
        <f t="shared" ref="N2885:N2891" si="454">IFERROR(AVERAGE(K2885:M2885),"")</f>
        <v>3358.0509027777775</v>
      </c>
      <c r="O2885" s="4" t="str">
        <f t="shared" ref="O2885:O2891" si="455">IF(E2885&gt;N2885,"买","卖")</f>
        <v>买</v>
      </c>
      <c r="P2885" s="4" t="str">
        <f t="shared" si="451"/>
        <v/>
      </c>
      <c r="Q2885" s="3">
        <f>IF(O2884="买",E2885/E2884-1,0)-IF(P2885=1,计算结果!B$17,0)</f>
        <v>2.0235654990830021E-3</v>
      </c>
      <c r="R2885" s="2">
        <f t="shared" si="452"/>
        <v>10.232619504395579</v>
      </c>
      <c r="S2885" s="3">
        <f>1-R2885/MAX(R$2:R2885)</f>
        <v>0.12686003013780323</v>
      </c>
    </row>
    <row r="2886" spans="1:19" x14ac:dyDescent="0.15">
      <c r="A2886" s="1">
        <v>42692</v>
      </c>
      <c r="B2886">
        <v>3437.49</v>
      </c>
      <c r="C2886">
        <v>3443.12</v>
      </c>
      <c r="D2886">
        <v>3413.27</v>
      </c>
      <c r="E2886" s="2">
        <v>3417.46</v>
      </c>
      <c r="F2886" s="16">
        <v>117345607680</v>
      </c>
      <c r="G2886" s="3">
        <f t="shared" si="450"/>
        <v>-5.5492022476161251E-3</v>
      </c>
      <c r="H2886" s="3">
        <f>1-E2886/MAX(E$2:E2886)</f>
        <v>0.41852242564486486</v>
      </c>
      <c r="I2886" s="2">
        <f t="shared" si="453"/>
        <v>3427.8600000000006</v>
      </c>
      <c r="J2886" s="2">
        <f t="shared" si="446"/>
        <v>3426.8199999999997</v>
      </c>
      <c r="K2886" s="2">
        <f t="shared" si="447"/>
        <v>3395.9616666666666</v>
      </c>
      <c r="L2886" s="2">
        <f t="shared" si="448"/>
        <v>3368.3245833333331</v>
      </c>
      <c r="M2886" s="2">
        <f t="shared" si="449"/>
        <v>3324.844583333333</v>
      </c>
      <c r="N2886" s="2">
        <f t="shared" si="454"/>
        <v>3363.0436111111107</v>
      </c>
      <c r="O2886" s="4" t="str">
        <f t="shared" si="455"/>
        <v>买</v>
      </c>
      <c r="P2886" s="4" t="str">
        <f t="shared" si="451"/>
        <v/>
      </c>
      <c r="Q2886" s="3">
        <f>IF(O2885="买",E2886/E2885-1,0)-IF(P2886=1,计算结果!B$17,0)</f>
        <v>-5.5492022476161251E-3</v>
      </c>
      <c r="R2886" s="2">
        <f t="shared" si="452"/>
        <v>10.175836629242786</v>
      </c>
      <c r="S2886" s="3">
        <f>1-R2886/MAX(R$2:R2886)</f>
        <v>0.13170526042104613</v>
      </c>
    </row>
    <row r="2887" spans="1:19" x14ac:dyDescent="0.15">
      <c r="A2887" s="1">
        <v>42695</v>
      </c>
      <c r="B2887">
        <v>3412.65</v>
      </c>
      <c r="C2887">
        <v>3463.14</v>
      </c>
      <c r="D2887">
        <v>3412.08</v>
      </c>
      <c r="E2887" s="2">
        <v>3441.11</v>
      </c>
      <c r="F2887" s="16">
        <v>147542589440</v>
      </c>
      <c r="G2887" s="3">
        <f t="shared" si="450"/>
        <v>6.9203443493119909E-3</v>
      </c>
      <c r="H2887" s="3">
        <f>1-E2887/MAX(E$2:E2887)</f>
        <v>0.41449840059892462</v>
      </c>
      <c r="I2887" s="2">
        <f t="shared" si="453"/>
        <v>3431.7000000000003</v>
      </c>
      <c r="J2887" s="2">
        <f t="shared" si="446"/>
        <v>3430.8016666666667</v>
      </c>
      <c r="K2887" s="2">
        <f t="shared" si="447"/>
        <v>3402.2975000000001</v>
      </c>
      <c r="L2887" s="2">
        <f t="shared" si="448"/>
        <v>3373.3154166666668</v>
      </c>
      <c r="M2887" s="2">
        <f t="shared" si="449"/>
        <v>3327.3743749999994</v>
      </c>
      <c r="N2887" s="2">
        <f t="shared" si="454"/>
        <v>3367.6624305555556</v>
      </c>
      <c r="O2887" s="4" t="str">
        <f t="shared" si="455"/>
        <v>买</v>
      </c>
      <c r="P2887" s="4" t="str">
        <f t="shared" si="451"/>
        <v/>
      </c>
      <c r="Q2887" s="3">
        <f>IF(O2886="买",E2887/E2886-1,0)-IF(P2887=1,计算结果!B$17,0)</f>
        <v>6.9203443493119909E-3</v>
      </c>
      <c r="R2887" s="2">
        <f t="shared" si="452"/>
        <v>10.246256922759489</v>
      </c>
      <c r="S2887" s="3">
        <f>1-R2887/MAX(R$2:R2887)</f>
        <v>0.12569636182646349</v>
      </c>
    </row>
    <row r="2888" spans="1:19" x14ac:dyDescent="0.15">
      <c r="A2888" s="1">
        <v>42696</v>
      </c>
      <c r="B2888">
        <v>3443.22</v>
      </c>
      <c r="C2888">
        <v>3469.22</v>
      </c>
      <c r="D2888">
        <v>3443.22</v>
      </c>
      <c r="E2888" s="2">
        <v>3468.36</v>
      </c>
      <c r="F2888" s="16">
        <v>167250673664</v>
      </c>
      <c r="G2888" s="3">
        <f t="shared" si="450"/>
        <v>7.9189563832600118E-3</v>
      </c>
      <c r="H2888" s="3">
        <f>1-E2888/MAX(E$2:E2888)</f>
        <v>0.40986183897093853</v>
      </c>
      <c r="I2888" s="2">
        <f t="shared" si="453"/>
        <v>3442.31</v>
      </c>
      <c r="J2888" s="2">
        <f t="shared" ref="J2888:J2891" si="456">AVERAGE(E2883:E2888)</f>
        <v>3437.1533333333336</v>
      </c>
      <c r="K2888" s="2">
        <f t="shared" si="447"/>
        <v>3411.8133333333335</v>
      </c>
      <c r="L2888" s="2">
        <f t="shared" si="448"/>
        <v>3379.6537500000009</v>
      </c>
      <c r="M2888" s="2">
        <f t="shared" si="449"/>
        <v>3329.9937499999996</v>
      </c>
      <c r="N2888" s="2">
        <f t="shared" si="454"/>
        <v>3373.8202777777783</v>
      </c>
      <c r="O2888" s="4" t="str">
        <f t="shared" si="455"/>
        <v>买</v>
      </c>
      <c r="P2888" s="4" t="str">
        <f t="shared" si="451"/>
        <v/>
      </c>
      <c r="Q2888" s="3">
        <f>IF(O2887="买",E2888/E2887-1,0)-IF(P2888=1,计算结果!B$17,0)</f>
        <v>7.9189563832600118E-3</v>
      </c>
      <c r="R2888" s="2">
        <f t="shared" si="452"/>
        <v>10.327396584422498</v>
      </c>
      <c r="S2888" s="3">
        <f>1-R2888/MAX(R$2:R2888)</f>
        <v>0.11877278945004166</v>
      </c>
    </row>
    <row r="2889" spans="1:19" x14ac:dyDescent="0.15">
      <c r="A2889" s="1">
        <v>42697</v>
      </c>
      <c r="B2889">
        <v>3473.9</v>
      </c>
      <c r="C2889">
        <v>3492.96</v>
      </c>
      <c r="D2889">
        <v>3465.76</v>
      </c>
      <c r="E2889" s="2">
        <v>3474.73</v>
      </c>
      <c r="F2889" s="16">
        <v>171247108096</v>
      </c>
      <c r="G2889" s="3">
        <f t="shared" si="450"/>
        <v>1.8366028901266596E-3</v>
      </c>
      <c r="H2889" s="3">
        <f>1-E2889/MAX(E$2:E2889)</f>
        <v>0.4087779895188185</v>
      </c>
      <c r="I2889" s="2">
        <f t="shared" si="453"/>
        <v>3461.4</v>
      </c>
      <c r="J2889" s="2">
        <f t="shared" si="456"/>
        <v>3444.6300000000006</v>
      </c>
      <c r="K2889" s="2">
        <f t="shared" si="447"/>
        <v>3421.6583333333333</v>
      </c>
      <c r="L2889" s="2">
        <f t="shared" si="448"/>
        <v>3386.1591666666668</v>
      </c>
      <c r="M2889" s="2">
        <f t="shared" si="449"/>
        <v>3332.7835416666662</v>
      </c>
      <c r="N2889" s="2">
        <f t="shared" si="454"/>
        <v>3380.2003472222223</v>
      </c>
      <c r="O2889" s="4" t="str">
        <f t="shared" si="455"/>
        <v>买</v>
      </c>
      <c r="P2889" s="4" t="str">
        <f t="shared" si="451"/>
        <v/>
      </c>
      <c r="Q2889" s="3">
        <f>IF(O2888="买",E2889/E2888-1,0)-IF(P2889=1,计算结果!B$17,0)</f>
        <v>1.8366028901266596E-3</v>
      </c>
      <c r="R2889" s="2">
        <f t="shared" si="452"/>
        <v>10.346363910836933</v>
      </c>
      <c r="S2889" s="3">
        <f>1-R2889/MAX(R$2:R2889)</f>
        <v>0.11715432500828726</v>
      </c>
    </row>
    <row r="2890" spans="1:19" x14ac:dyDescent="0.15">
      <c r="A2890" s="1">
        <v>42698</v>
      </c>
      <c r="B2890">
        <v>3468.81</v>
      </c>
      <c r="C2890">
        <v>3508.16</v>
      </c>
      <c r="D2890">
        <v>3467.01</v>
      </c>
      <c r="E2890" s="2">
        <v>3488.74</v>
      </c>
      <c r="F2890" s="16">
        <v>165071454208</v>
      </c>
      <c r="G2890" s="3">
        <f t="shared" si="450"/>
        <v>4.0319679514666529E-3</v>
      </c>
      <c r="H2890" s="3">
        <f>1-E2890/MAX(E$2:E2890)</f>
        <v>0.40639420132035664</v>
      </c>
      <c r="I2890" s="2">
        <f t="shared" si="453"/>
        <v>3477.2766666666666</v>
      </c>
      <c r="J2890" s="2">
        <f t="shared" si="456"/>
        <v>3454.4883333333332</v>
      </c>
      <c r="K2890" s="2">
        <f t="shared" si="447"/>
        <v>3431.4599999999996</v>
      </c>
      <c r="L2890" s="2">
        <f t="shared" si="448"/>
        <v>3392.8675000000003</v>
      </c>
      <c r="M2890" s="2">
        <f t="shared" si="449"/>
        <v>3335.891458333333</v>
      </c>
      <c r="N2890" s="2">
        <f t="shared" si="454"/>
        <v>3386.7396527777778</v>
      </c>
      <c r="O2890" s="4" t="str">
        <f t="shared" si="455"/>
        <v>买</v>
      </c>
      <c r="P2890" s="4" t="str">
        <f t="shared" si="451"/>
        <v/>
      </c>
      <c r="Q2890" s="3">
        <f>IF(O2889="买",E2890/E2889-1,0)-IF(P2890=1,计算结果!B$17,0)</f>
        <v>4.0319679514666529E-3</v>
      </c>
      <c r="R2890" s="2">
        <f t="shared" si="452"/>
        <v>10.388080118539639</v>
      </c>
      <c r="S2890" s="3">
        <f>1-R2890/MAX(R$2:R2890)</f>
        <v>0.11359471954062983</v>
      </c>
    </row>
    <row r="2891" spans="1:19" x14ac:dyDescent="0.15">
      <c r="A2891" s="1">
        <v>42699</v>
      </c>
      <c r="B2891">
        <v>3490.04</v>
      </c>
      <c r="C2891">
        <v>3521.3</v>
      </c>
      <c r="D2891">
        <v>3463.95</v>
      </c>
      <c r="E2891" s="2">
        <v>3521.3</v>
      </c>
      <c r="F2891" s="16">
        <v>166832177152</v>
      </c>
      <c r="G2891" s="3">
        <f t="shared" si="450"/>
        <v>9.3328823586740217E-3</v>
      </c>
      <c r="H2891" s="3">
        <f>1-E2891/MAX(E$2:E2891)</f>
        <v>0.40085414823385279</v>
      </c>
      <c r="I2891" s="2">
        <f t="shared" si="453"/>
        <v>3494.9233333333336</v>
      </c>
      <c r="J2891" s="2">
        <f t="shared" si="456"/>
        <v>3468.6166666666668</v>
      </c>
      <c r="K2891" s="2">
        <f t="shared" si="447"/>
        <v>3445.4808333333335</v>
      </c>
      <c r="L2891" s="2">
        <f t="shared" si="448"/>
        <v>3399.2724999999996</v>
      </c>
      <c r="M2891" s="2">
        <f t="shared" si="449"/>
        <v>3340.126041666666</v>
      </c>
      <c r="N2891" s="2">
        <f t="shared" si="454"/>
        <v>3394.9597916666662</v>
      </c>
      <c r="O2891" s="4" t="str">
        <f t="shared" si="455"/>
        <v>买</v>
      </c>
      <c r="P2891" s="4" t="str">
        <f t="shared" si="451"/>
        <v/>
      </c>
      <c r="Q2891" s="3">
        <f>IF(O2890="买",E2891/E2890-1,0)-IF(P2891=1,计算结果!B$17,0)</f>
        <v>9.3328823586740217E-3</v>
      </c>
      <c r="R2891" s="2">
        <f t="shared" si="452"/>
        <v>10.48503084821845</v>
      </c>
      <c r="S2891" s="3">
        <f>1-R2891/MAX(R$2:R2891)</f>
        <v>0.10532200333599495</v>
      </c>
    </row>
  </sheetData>
  <autoFilter ref="A1:T2891"/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0"/>
  <sheetViews>
    <sheetView tabSelected="1" workbookViewId="0">
      <selection activeCell="G10" sqref="G10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17" width="9.125" customWidth="1"/>
  </cols>
  <sheetData>
    <row r="2" spans="1:17" ht="17.25" customHeight="1" x14ac:dyDescent="0.15">
      <c r="A2" s="1">
        <v>38356</v>
      </c>
      <c r="B2" s="4">
        <f>VLOOKUP(A2,'000300'!A:E,2,FALSE)</f>
        <v>994.76</v>
      </c>
      <c r="C2" s="2">
        <f>VLOOKUP(A2,'000300'!A:R,18,FALSE)</f>
        <v>1</v>
      </c>
      <c r="D2" s="5"/>
      <c r="E2" s="9" t="s">
        <v>15</v>
      </c>
      <c r="F2" s="23" t="s">
        <v>21</v>
      </c>
      <c r="G2" s="23" t="s">
        <v>22</v>
      </c>
      <c r="H2" s="23" t="s">
        <v>23</v>
      </c>
      <c r="I2" s="23" t="s">
        <v>29</v>
      </c>
      <c r="J2" s="23" t="s">
        <v>25</v>
      </c>
      <c r="K2" s="23" t="s">
        <v>30</v>
      </c>
      <c r="L2" s="23" t="s">
        <v>31</v>
      </c>
      <c r="M2" s="23" t="s">
        <v>32</v>
      </c>
      <c r="N2" s="23" t="s">
        <v>27</v>
      </c>
      <c r="O2" s="15"/>
      <c r="P2" s="12"/>
      <c r="Q2" s="5"/>
    </row>
    <row r="3" spans="1:17" x14ac:dyDescent="0.15">
      <c r="A3" s="1">
        <v>38716</v>
      </c>
      <c r="B3" s="4">
        <f>VLOOKUP(A3,'000300'!A:E,2,FALSE)</f>
        <v>933.45</v>
      </c>
      <c r="C3" s="2">
        <f>VLOOKUP(A3,'000300'!A:R,18,FALSE)</f>
        <v>0.97859734476957672</v>
      </c>
      <c r="D3" s="6">
        <v>38716</v>
      </c>
      <c r="E3" s="7">
        <v>-6.1632956693071672E-2</v>
      </c>
      <c r="F3" s="7">
        <v>4.9645299681843502E-2</v>
      </c>
      <c r="G3" s="7">
        <v>5.7471323470762892E-2</v>
      </c>
      <c r="H3" s="7">
        <v>1.2830695912437795E-2</v>
      </c>
      <c r="I3" s="7">
        <v>3.7957296250702655E-2</v>
      </c>
      <c r="J3" s="7">
        <v>-7.9009918886255637E-2</v>
      </c>
      <c r="K3" s="7">
        <v>-4.1558984507659713E-2</v>
      </c>
      <c r="L3" s="7">
        <v>-4.9525595943151313E-2</v>
      </c>
      <c r="M3" s="7">
        <v>-9.7548000399250157E-3</v>
      </c>
      <c r="N3" s="7">
        <v>-2.50596736454749E-2</v>
      </c>
      <c r="O3" s="7">
        <f t="shared" ref="O3:O14" si="0">$C3/$C2-1</f>
        <v>-2.1402655230423284E-2</v>
      </c>
      <c r="P3" s="7">
        <f t="shared" ref="P3" si="1">$C3/$C2-1</f>
        <v>-2.1402655230423284E-2</v>
      </c>
      <c r="Q3" s="10">
        <f t="shared" ref="Q3:Q14" si="2">$C3/$C2-1</f>
        <v>-2.1402655230423284E-2</v>
      </c>
    </row>
    <row r="4" spans="1:17" x14ac:dyDescent="0.15">
      <c r="A4" s="1">
        <v>39080</v>
      </c>
      <c r="B4" s="4">
        <f>VLOOKUP(A4,'000300'!A:E,2,FALSE)</f>
        <v>1991.88</v>
      </c>
      <c r="C4" s="2">
        <f>VLOOKUP(A4,'000300'!A:R,18,FALSE)</f>
        <v>2.0980702240886857</v>
      </c>
      <c r="D4" s="6">
        <v>39080</v>
      </c>
      <c r="E4" s="7">
        <v>1.1338904065563233</v>
      </c>
      <c r="F4" s="7">
        <v>0.57974842006877925</v>
      </c>
      <c r="G4" s="7">
        <v>0.76108395727222455</v>
      </c>
      <c r="H4" s="7">
        <v>1.1321561954823678</v>
      </c>
      <c r="I4" s="7">
        <v>1.183158323844538</v>
      </c>
      <c r="J4" s="7">
        <v>1.1618215486516297</v>
      </c>
      <c r="K4" s="7">
        <v>1.0355891496534468</v>
      </c>
      <c r="L4" s="7">
        <v>1.0412648092417589</v>
      </c>
      <c r="M4" s="7">
        <v>1.0861520887131184</v>
      </c>
      <c r="N4" s="7">
        <v>1.0116186633310194</v>
      </c>
      <c r="O4" s="7">
        <f t="shared" si="0"/>
        <v>1.1439565877656284</v>
      </c>
      <c r="P4" s="7">
        <f t="shared" ref="P4" si="3">$C4/$C3-1</f>
        <v>1.1439565877656284</v>
      </c>
      <c r="Q4" s="10">
        <f t="shared" si="2"/>
        <v>1.1439565877656284</v>
      </c>
    </row>
    <row r="5" spans="1:17" x14ac:dyDescent="0.15">
      <c r="A5" s="1">
        <v>39444</v>
      </c>
      <c r="B5" s="4">
        <f>VLOOKUP(A5,'000300'!A:E,2,FALSE)</f>
        <v>5379.52</v>
      </c>
      <c r="C5" s="2">
        <f>VLOOKUP(A5,'000300'!A:R,18,FALSE)</f>
        <v>4.5930925962225642</v>
      </c>
      <c r="D5" s="6">
        <v>39444</v>
      </c>
      <c r="E5" s="7">
        <v>1.7007249432696749</v>
      </c>
      <c r="F5" s="7">
        <v>0.85194015807760293</v>
      </c>
      <c r="G5" s="7">
        <v>1.1319099610590069</v>
      </c>
      <c r="H5" s="7">
        <v>1.1402000499840117</v>
      </c>
      <c r="I5" s="7">
        <v>1.1366534113951645</v>
      </c>
      <c r="J5" s="7">
        <v>1.0226060902260836</v>
      </c>
      <c r="K5" s="7">
        <v>1.2320201227301482</v>
      </c>
      <c r="L5" s="7">
        <v>1.5213292708458148</v>
      </c>
      <c r="M5" s="7">
        <v>1.6392305723349261</v>
      </c>
      <c r="N5" s="7">
        <v>1.2713144599269213</v>
      </c>
      <c r="O5" s="7">
        <f t="shared" si="0"/>
        <v>1.1891986948232929</v>
      </c>
      <c r="P5" s="7">
        <f t="shared" ref="P5" si="4">$C5/$C4-1</f>
        <v>1.1891986948232929</v>
      </c>
      <c r="Q5" s="10">
        <f t="shared" si="2"/>
        <v>1.1891986948232929</v>
      </c>
    </row>
    <row r="6" spans="1:17" x14ac:dyDescent="0.15">
      <c r="A6" s="1">
        <v>39813</v>
      </c>
      <c r="B6" s="4">
        <f>VLOOKUP(A6,'000300'!A:E,2,FALSE)</f>
        <v>1835.1</v>
      </c>
      <c r="C6" s="2">
        <f>VLOOKUP(A6,'000300'!A:R,18,FALSE)</f>
        <v>3.8136029896541372</v>
      </c>
      <c r="D6" s="6">
        <v>39813</v>
      </c>
      <c r="E6" s="7">
        <v>-0.65887291059425379</v>
      </c>
      <c r="F6" s="7">
        <v>-0.29068986422872811</v>
      </c>
      <c r="G6" s="7">
        <v>-0.27294251644516199</v>
      </c>
      <c r="H6" s="7">
        <v>-0.34693820832677214</v>
      </c>
      <c r="I6" s="7">
        <v>-0.20245517306559047</v>
      </c>
      <c r="J6" s="7">
        <v>-0.14539417061607451</v>
      </c>
      <c r="K6" s="7">
        <v>-0.12962593474593331</v>
      </c>
      <c r="L6" s="7">
        <v>-0.21324579998505877</v>
      </c>
      <c r="M6" s="7">
        <v>-0.24547001686998005</v>
      </c>
      <c r="N6" s="7">
        <v>-0.16928344562079689</v>
      </c>
      <c r="O6" s="7">
        <f t="shared" si="0"/>
        <v>-0.16970909909577969</v>
      </c>
      <c r="P6" s="7">
        <f t="shared" ref="P6" si="5">$C6/$C5-1</f>
        <v>-0.16970909909577969</v>
      </c>
      <c r="Q6" s="10">
        <f t="shared" si="2"/>
        <v>-0.16970909909577969</v>
      </c>
    </row>
    <row r="7" spans="1:17" x14ac:dyDescent="0.15">
      <c r="A7" s="1">
        <v>40178</v>
      </c>
      <c r="B7" s="4">
        <f>VLOOKUP(A7,'000300'!A:E,2,FALSE)</f>
        <v>3561.37</v>
      </c>
      <c r="C7" s="2">
        <f>VLOOKUP(A7,'000300'!A:R,18,FALSE)</f>
        <v>5.9336207549573157</v>
      </c>
      <c r="D7" s="6">
        <v>40178</v>
      </c>
      <c r="E7" s="7">
        <v>0.9406953299547709</v>
      </c>
      <c r="F7" s="7">
        <v>0.6728699758611274</v>
      </c>
      <c r="G7" s="7">
        <v>0.62530699430765146</v>
      </c>
      <c r="H7" s="7">
        <v>0.70456126327373858</v>
      </c>
      <c r="I7" s="7">
        <v>0.6702976541411414</v>
      </c>
      <c r="J7" s="7">
        <v>0.7021533717143178</v>
      </c>
      <c r="K7" s="7">
        <v>0.53269634139932864</v>
      </c>
      <c r="L7" s="7">
        <v>0.63432662665879525</v>
      </c>
      <c r="M7" s="7">
        <v>0.7942332066249933</v>
      </c>
      <c r="N7" s="7">
        <v>0.76413272097241336</v>
      </c>
      <c r="O7" s="7">
        <f t="shared" si="0"/>
        <v>0.55590940406081613</v>
      </c>
      <c r="P7" s="7">
        <f t="shared" ref="P7" si="6">$C7/$C6-1</f>
        <v>0.55590940406081613</v>
      </c>
      <c r="Q7" s="10">
        <f t="shared" si="2"/>
        <v>0.55590940406081613</v>
      </c>
    </row>
    <row r="8" spans="1:17" x14ac:dyDescent="0.15">
      <c r="A8" s="1">
        <v>40543</v>
      </c>
      <c r="B8" s="4">
        <f>VLOOKUP(A8,'000300'!A:E,2,FALSE)</f>
        <v>3069.05</v>
      </c>
      <c r="C8" s="2">
        <f>VLOOKUP(A8,'000300'!A:R,18,FALSE)</f>
        <v>5.7625655582978901</v>
      </c>
      <c r="D8" s="6">
        <v>40543</v>
      </c>
      <c r="E8" s="7">
        <v>-0.13823893613974392</v>
      </c>
      <c r="F8" s="7">
        <v>-2.1160022143896229E-2</v>
      </c>
      <c r="G8" s="7">
        <v>-8.5354893128213205E-2</v>
      </c>
      <c r="H8" s="7">
        <v>-9.0078161098057774E-2</v>
      </c>
      <c r="I8" s="7">
        <v>-9.2412402902061985E-2</v>
      </c>
      <c r="J8" s="7">
        <v>-6.2513252417392917E-2</v>
      </c>
      <c r="K8" s="7">
        <v>-3.4398666151791768E-2</v>
      </c>
      <c r="L8" s="7">
        <v>-3.7744287178891001E-2</v>
      </c>
      <c r="M8" s="7">
        <v>3.0348492202740385E-2</v>
      </c>
      <c r="N8" s="7">
        <v>-0.12447638951584339</v>
      </c>
      <c r="O8" s="7">
        <f t="shared" si="0"/>
        <v>-2.8828131038963978E-2</v>
      </c>
      <c r="P8" s="7">
        <f t="shared" ref="P8" si="7">$C8/$C7-1</f>
        <v>-2.8828131038963978E-2</v>
      </c>
      <c r="Q8" s="10">
        <f t="shared" si="2"/>
        <v>-2.8828131038963978E-2</v>
      </c>
    </row>
    <row r="9" spans="1:17" x14ac:dyDescent="0.15">
      <c r="A9" s="1">
        <v>40907</v>
      </c>
      <c r="B9" s="4">
        <f>VLOOKUP(A9,'000300'!A:E,2,FALSE)</f>
        <v>2318.67</v>
      </c>
      <c r="C9" s="2">
        <f>VLOOKUP(A9,'000300'!A:R,18,FALSE)</f>
        <v>5.6319243818944162</v>
      </c>
      <c r="D9" s="6">
        <v>40907</v>
      </c>
      <c r="E9" s="7">
        <v>-0.24449911210309383</v>
      </c>
      <c r="F9" s="7">
        <v>-0.19072535557017856</v>
      </c>
      <c r="G9" s="7">
        <v>-0.12781575580564886</v>
      </c>
      <c r="H9" s="7">
        <v>-7.6519505631557183E-2</v>
      </c>
      <c r="I9" s="7">
        <v>1.4058662101406938E-2</v>
      </c>
      <c r="J9" s="7">
        <v>-5.424132574515983E-2</v>
      </c>
      <c r="K9" s="7">
        <v>-3.8716413743053457E-2</v>
      </c>
      <c r="L9" s="7">
        <v>-5.0441198069169912E-2</v>
      </c>
      <c r="M9" s="7">
        <v>-1.5964332329799436E-2</v>
      </c>
      <c r="N9" s="7">
        <v>-2.0271063351064766E-2</v>
      </c>
      <c r="O9" s="7">
        <f t="shared" si="0"/>
        <v>-2.2670662065675806E-2</v>
      </c>
      <c r="P9" s="7">
        <f t="shared" ref="P9" si="8">$C9/$C8-1</f>
        <v>-2.2670662065675806E-2</v>
      </c>
      <c r="Q9" s="10">
        <f t="shared" si="2"/>
        <v>-2.2670662065675806E-2</v>
      </c>
    </row>
    <row r="10" spans="1:17" x14ac:dyDescent="0.15">
      <c r="A10" s="1">
        <v>41274</v>
      </c>
      <c r="B10" s="4">
        <f>VLOOKUP(A10,'000300'!A:E,2,FALSE)</f>
        <v>2485.56</v>
      </c>
      <c r="C10" s="2">
        <f>VLOOKUP(A10,'000300'!A:R,18,FALSE)</f>
        <v>5.7549028592598894</v>
      </c>
      <c r="D10" s="6">
        <v>41274</v>
      </c>
      <c r="E10" s="7">
        <v>7.1976607279172988E-2</v>
      </c>
      <c r="F10" s="7">
        <v>1.3729725000627857E-2</v>
      </c>
      <c r="G10" s="7">
        <v>-3.0010728423552568E-2</v>
      </c>
      <c r="H10" s="7">
        <v>3.7061401669469474E-2</v>
      </c>
      <c r="I10" s="7">
        <v>0.15740091423416369</v>
      </c>
      <c r="J10" s="7">
        <v>7.7909626201691173E-2</v>
      </c>
      <c r="K10" s="7">
        <v>-3.630378603342399E-2</v>
      </c>
      <c r="L10" s="7">
        <v>3.021670210911731E-2</v>
      </c>
      <c r="M10" s="7">
        <v>-1.0403928383896366E-3</v>
      </c>
      <c r="N10" s="7">
        <v>8.1043148244271945E-2</v>
      </c>
      <c r="O10" s="7">
        <f t="shared" si="0"/>
        <v>2.1835960326602732E-2</v>
      </c>
      <c r="P10" s="7">
        <f t="shared" ref="P10" si="9">$C10/$C9-1</f>
        <v>2.1835960326602732E-2</v>
      </c>
      <c r="Q10" s="10">
        <f t="shared" si="2"/>
        <v>2.1835960326602732E-2</v>
      </c>
    </row>
    <row r="11" spans="1:17" x14ac:dyDescent="0.15">
      <c r="A11" s="1">
        <v>41639</v>
      </c>
      <c r="B11" s="4">
        <f>VLOOKUP(A11,'000300'!A:E,2,FALSE)</f>
        <v>2289.0100000000002</v>
      </c>
      <c r="C11" s="2">
        <f>VLOOKUP(A11,'000300'!A:R,18,FALSE)</f>
        <v>5.4314610658628819</v>
      </c>
      <c r="D11" s="6">
        <v>41639</v>
      </c>
      <c r="E11" s="7">
        <v>-7.9076747292360583E-2</v>
      </c>
      <c r="F11" s="7">
        <v>7.4729420366306698E-2</v>
      </c>
      <c r="G11" s="7">
        <v>-2.8081986751932964E-2</v>
      </c>
      <c r="H11" s="7">
        <v>-8.8859812809090499E-2</v>
      </c>
      <c r="I11" s="7">
        <v>-0.11619130695116409</v>
      </c>
      <c r="J11" s="7">
        <v>-1.0490397941442575E-2</v>
      </c>
      <c r="K11" s="7">
        <v>-9.6978407784105158E-3</v>
      </c>
      <c r="L11" s="7">
        <v>-3.7811505862719197E-2</v>
      </c>
      <c r="M11" s="7">
        <v>-1.3795061493926508E-2</v>
      </c>
      <c r="N11" s="7">
        <v>-3.1138893714901417E-2</v>
      </c>
      <c r="O11" s="7">
        <f t="shared" si="0"/>
        <v>-5.6202824149598873E-2</v>
      </c>
      <c r="P11" s="7">
        <f t="shared" ref="P11" si="10">$C11/$C10-1</f>
        <v>-5.6202824149598873E-2</v>
      </c>
      <c r="Q11" s="10">
        <f t="shared" si="2"/>
        <v>-5.6202824149598873E-2</v>
      </c>
    </row>
    <row r="12" spans="1:17" x14ac:dyDescent="0.15">
      <c r="A12" s="1">
        <v>42004</v>
      </c>
      <c r="B12" s="4">
        <f>VLOOKUP(A12,'000300'!A:E,2,FALSE)</f>
        <v>3462.39</v>
      </c>
      <c r="C12" s="2">
        <f>VLOOKUP(A12,'000300'!A:R,18,FALSE)</f>
        <v>7.9829241363924295</v>
      </c>
      <c r="D12" s="6">
        <v>42004</v>
      </c>
      <c r="E12" s="7">
        <v>0.51261462378932365</v>
      </c>
      <c r="F12" s="7">
        <v>0.38596580985267193</v>
      </c>
      <c r="G12" s="7">
        <v>0.33362947185839364</v>
      </c>
      <c r="H12" s="7">
        <v>0.39086614865238989</v>
      </c>
      <c r="I12" s="7">
        <v>0.42965998566611496</v>
      </c>
      <c r="J12" s="7">
        <v>0.45134794996206273</v>
      </c>
      <c r="K12" s="7">
        <v>0.49720988220129314</v>
      </c>
      <c r="L12" s="7">
        <v>0.50920688971552064</v>
      </c>
      <c r="M12" s="7">
        <v>0.47555499715225702</v>
      </c>
      <c r="N12" s="7">
        <v>0.42246390833055569</v>
      </c>
      <c r="O12" s="7">
        <f t="shared" si="0"/>
        <v>0.46975630306284888</v>
      </c>
      <c r="P12" s="7">
        <f t="shared" ref="P12" si="11">$C12/$C11-1</f>
        <v>0.46975630306284888</v>
      </c>
      <c r="Q12" s="10">
        <f t="shared" si="2"/>
        <v>0.46975630306284888</v>
      </c>
    </row>
    <row r="13" spans="1:17" x14ac:dyDescent="0.15">
      <c r="A13" s="1">
        <v>42369</v>
      </c>
      <c r="B13" s="4">
        <f>VLOOKUP(A13,'000300'!A:E,2,FALSE)</f>
        <v>3760.9</v>
      </c>
      <c r="C13" s="2">
        <f>VLOOKUP(A13,'000300'!A:R,18,FALSE)</f>
        <v>10.128971327817945</v>
      </c>
      <c r="D13" s="6">
        <v>42369</v>
      </c>
      <c r="E13" s="7">
        <v>8.6215013328943435E-2</v>
      </c>
      <c r="F13" s="7">
        <v>0.11670793587893535</v>
      </c>
      <c r="G13" s="7">
        <v>0.16471277736899403</v>
      </c>
      <c r="H13" s="7">
        <v>2.037374591988006E-2</v>
      </c>
      <c r="I13" s="7">
        <v>0.11695640997998491</v>
      </c>
      <c r="J13" s="7">
        <v>0.21855475524745671</v>
      </c>
      <c r="K13" s="7">
        <v>0.24762710459041237</v>
      </c>
      <c r="L13" s="7">
        <v>0.21015309813742378</v>
      </c>
      <c r="M13" s="7">
        <v>0.28332754483659084</v>
      </c>
      <c r="N13" s="7">
        <v>1.1390901729309899E-2</v>
      </c>
      <c r="O13" s="7">
        <f t="shared" si="0"/>
        <v>0.2688297113638034</v>
      </c>
      <c r="P13" s="7">
        <f t="shared" ref="P13" si="12">$C13/$C12-1</f>
        <v>0.2688297113638034</v>
      </c>
      <c r="Q13" s="10">
        <f t="shared" si="2"/>
        <v>0.2688297113638034</v>
      </c>
    </row>
    <row r="14" spans="1:17" x14ac:dyDescent="0.15">
      <c r="A14" s="1">
        <v>42699</v>
      </c>
      <c r="B14" s="4">
        <f>VLOOKUP(A14,'000300'!A:E,2,FALSE)</f>
        <v>3490.04</v>
      </c>
      <c r="C14" s="2">
        <f>VLOOKUP(A14,'000300'!A:R,18,FALSE)</f>
        <v>10.48503084821845</v>
      </c>
      <c r="D14" s="6">
        <v>42699</v>
      </c>
      <c r="E14" s="7">
        <v>-7.2019995213911558E-2</v>
      </c>
      <c r="F14" s="7">
        <v>-5.9281559366896164E-2</v>
      </c>
      <c r="G14" s="7">
        <v>-5.4081953075608147E-2</v>
      </c>
      <c r="H14" s="7">
        <v>-1.4989888304037469E-2</v>
      </c>
      <c r="I14" s="7">
        <v>4.913715856441403E-3</v>
      </c>
      <c r="J14" s="7">
        <v>-8.9745583407277008E-2</v>
      </c>
      <c r="K14" s="7">
        <v>-9.591139584814512E-2</v>
      </c>
      <c r="L14" s="7">
        <v>-5.2045024358276959E-2</v>
      </c>
      <c r="M14" s="7">
        <v>4.4789041572907973E-2</v>
      </c>
      <c r="N14" s="7">
        <v>-6.2289052255300459E-2</v>
      </c>
      <c r="O14" s="7">
        <f t="shared" si="0"/>
        <v>3.5152584490256489E-2</v>
      </c>
      <c r="P14" s="7">
        <f t="shared" ref="P14" si="13">$C14/$C13-1</f>
        <v>3.5152584490256489E-2</v>
      </c>
      <c r="Q14" s="10">
        <f t="shared" si="2"/>
        <v>3.5152584490256489E-2</v>
      </c>
    </row>
    <row r="15" spans="1:17" x14ac:dyDescent="0.15">
      <c r="D15" s="5" t="s">
        <v>16</v>
      </c>
      <c r="E15" s="7">
        <v>2.5084241425067355</v>
      </c>
      <c r="F15" s="7">
        <v>3.5786402794482459</v>
      </c>
      <c r="G15" s="7">
        <v>4.1842581844707603</v>
      </c>
      <c r="H15" s="7">
        <v>4.7106286755937914</v>
      </c>
      <c r="I15" s="7">
        <v>8.7440444055942823</v>
      </c>
      <c r="J15" s="7">
        <v>7.9182135294038343</v>
      </c>
      <c r="K15" s="7">
        <v>7.6906333929695077</v>
      </c>
      <c r="L15" s="7">
        <v>8.8633667288867848</v>
      </c>
      <c r="M15" s="7">
        <v>13.586565469142569</v>
      </c>
      <c r="N15" s="7">
        <v>6.9121171674502397</v>
      </c>
      <c r="O15" s="7">
        <f t="shared" ref="O15" si="14">$C14/$C2-1</f>
        <v>9.4850308482184502</v>
      </c>
      <c r="P15" s="7">
        <f t="shared" ref="P15" si="15">$C14/$C2-1</f>
        <v>9.4850308482184502</v>
      </c>
      <c r="Q15" s="10">
        <f t="shared" ref="Q15" si="16">$C14/$C2-1</f>
        <v>9.4850308482184502</v>
      </c>
    </row>
    <row r="16" spans="1:17" x14ac:dyDescent="0.15">
      <c r="A16" t="s">
        <v>6</v>
      </c>
      <c r="B16" s="11">
        <f>(A14-A2)/365.25</f>
        <v>11.890485968514716</v>
      </c>
      <c r="C16" s="4">
        <v>11.8904859685147</v>
      </c>
      <c r="D16" s="5" t="s">
        <v>17</v>
      </c>
      <c r="E16" s="7">
        <v>0.11133346249459719</v>
      </c>
      <c r="F16" s="7">
        <v>0.13649755207533332</v>
      </c>
      <c r="G16" s="7">
        <v>0.14843323907777584</v>
      </c>
      <c r="H16" s="7">
        <v>0.15781124294720117</v>
      </c>
      <c r="I16" s="7">
        <v>0.21102696584374647</v>
      </c>
      <c r="J16" s="7">
        <v>0.20204071501825749</v>
      </c>
      <c r="K16" s="7">
        <v>0.19943032622649448</v>
      </c>
      <c r="L16" s="7">
        <v>0.21226722746696725</v>
      </c>
      <c r="M16" s="7">
        <v>0.25282220658545196</v>
      </c>
      <c r="N16" s="7">
        <v>0.19000060503499649</v>
      </c>
      <c r="O16" s="7">
        <f t="shared" ref="O16" si="17">(1+O15)^(1/$B16)-1</f>
        <v>0.21851472657561599</v>
      </c>
      <c r="P16" s="7">
        <f t="shared" ref="P16" si="18">(1+P15)^(1/$B16)-1</f>
        <v>0.21851472657561599</v>
      </c>
      <c r="Q16" s="10">
        <f t="shared" ref="Q16" si="19">(1+Q15)^(1/$B16)-1</f>
        <v>0.21851472657561599</v>
      </c>
    </row>
    <row r="17" spans="1:17" x14ac:dyDescent="0.15">
      <c r="A17" t="s">
        <v>8</v>
      </c>
      <c r="B17" s="13">
        <v>0</v>
      </c>
      <c r="C17" s="3">
        <v>1E-3</v>
      </c>
      <c r="D17" s="5" t="s">
        <v>18</v>
      </c>
      <c r="E17" s="7">
        <v>0.72303818144694754</v>
      </c>
      <c r="F17" s="7">
        <v>0.43711651180868871</v>
      </c>
      <c r="G17" s="7">
        <v>0.36360239092522451</v>
      </c>
      <c r="H17" s="7">
        <v>0.42203315770318528</v>
      </c>
      <c r="I17" s="7">
        <v>0.29754893064476751</v>
      </c>
      <c r="J17" s="7">
        <v>0.27822366807077747</v>
      </c>
      <c r="K17" s="7">
        <v>0.26133631181220307</v>
      </c>
      <c r="L17" s="7">
        <v>0.28944826887077069</v>
      </c>
      <c r="M17" s="7">
        <v>0.31722369018873686</v>
      </c>
      <c r="N17" s="7">
        <v>0.34234396974173575</v>
      </c>
      <c r="O17" s="7">
        <f>MAX('000300'!$S:$S)</f>
        <v>0.28973648592526557</v>
      </c>
      <c r="P17" s="7">
        <f>MAX('000300'!$S:$S)</f>
        <v>0.28973648592526557</v>
      </c>
      <c r="Q17" s="10">
        <f>MAX('000300'!$S:$S)</f>
        <v>0.28973648592526557</v>
      </c>
    </row>
    <row r="18" spans="1:17" s="22" customFormat="1" x14ac:dyDescent="0.15">
      <c r="A18" s="22" t="s">
        <v>14</v>
      </c>
      <c r="B18" s="28">
        <v>30</v>
      </c>
      <c r="C18" s="22">
        <v>26</v>
      </c>
      <c r="D18" s="24" t="s">
        <v>19</v>
      </c>
      <c r="E18" s="29">
        <v>0.24437317685620011</v>
      </c>
      <c r="F18" s="29">
        <v>0.48054935899084356</v>
      </c>
      <c r="G18" s="29">
        <v>0.56296720177333359</v>
      </c>
      <c r="H18" s="29">
        <v>0.61978676494726459</v>
      </c>
      <c r="I18" s="29">
        <v>0.88385850173219505</v>
      </c>
      <c r="J18" s="29">
        <v>0.83190236368639803</v>
      </c>
      <c r="K18" s="29">
        <v>0.81453510020838704</v>
      </c>
      <c r="L18" s="29">
        <v>0.89664489337534026</v>
      </c>
      <c r="M18" s="29">
        <v>1.1098594561066153</v>
      </c>
      <c r="N18" s="29">
        <v>0.78939787123217064</v>
      </c>
      <c r="O18" s="30">
        <f>(O16-4%)/STDEV('000300'!$Q:$Q)/SQRT(250)</f>
        <v>0.9225077549038273</v>
      </c>
      <c r="P18" s="30">
        <f>(P16-4%)/STDEV('000300'!$Q:$Q)/SQRT(250)</f>
        <v>0.9225077549038273</v>
      </c>
      <c r="Q18" s="31">
        <f>(Q16-4%)/STDEV('000300'!$Q:$Q)/SQRT(250)</f>
        <v>0.9225077549038273</v>
      </c>
    </row>
    <row r="19" spans="1:17" s="22" customFormat="1" x14ac:dyDescent="0.15">
      <c r="B19" s="32"/>
      <c r="D19" s="24" t="s">
        <v>20</v>
      </c>
      <c r="E19" s="25"/>
      <c r="F19" s="25">
        <v>83.428045130094404</v>
      </c>
      <c r="G19" s="25">
        <v>50.292309463504495</v>
      </c>
      <c r="H19" s="25">
        <v>33.472139074372556</v>
      </c>
      <c r="I19" s="25">
        <v>24.05284365645867</v>
      </c>
      <c r="J19" s="25">
        <v>21.529818098088878</v>
      </c>
      <c r="K19" s="25">
        <v>17.492977204697215</v>
      </c>
      <c r="L19" s="25">
        <v>16.315565277457978</v>
      </c>
      <c r="M19" s="25">
        <v>13.119732903522911</v>
      </c>
      <c r="N19" s="25">
        <f>SUM('000300'!$P:$P)/$B16</f>
        <v>20.352406170849644</v>
      </c>
      <c r="O19" s="26">
        <f>SUM('000300'!$P:$P)/$B16</f>
        <v>20.352406170849644</v>
      </c>
      <c r="P19" s="26">
        <f>SUM('000300'!$P:$P)/$B16</f>
        <v>20.352406170849644</v>
      </c>
      <c r="Q19" s="27">
        <f>SUM('000300'!$P:$P)/$B16</f>
        <v>20.352406170849644</v>
      </c>
    </row>
    <row r="20" spans="1:17" x14ac:dyDescent="0.15">
      <c r="A20" s="8"/>
      <c r="B20" s="32"/>
    </row>
  </sheetData>
  <phoneticPr fontId="18" type="noConversion"/>
  <conditionalFormatting sqref="E3:N3">
    <cfRule type="top10" dxfId="16" priority="17" rank="1"/>
  </conditionalFormatting>
  <conditionalFormatting sqref="E4:N4">
    <cfRule type="top10" dxfId="15" priority="16" rank="1"/>
  </conditionalFormatting>
  <conditionalFormatting sqref="E5:N5">
    <cfRule type="top10" dxfId="14" priority="15" rank="1"/>
  </conditionalFormatting>
  <conditionalFormatting sqref="E6:N6">
    <cfRule type="top10" dxfId="13" priority="14" rank="1"/>
  </conditionalFormatting>
  <conditionalFormatting sqref="E7:N7">
    <cfRule type="top10" dxfId="12" priority="13" rank="1"/>
  </conditionalFormatting>
  <conditionalFormatting sqref="E8:N8">
    <cfRule type="top10" dxfId="11" priority="12" rank="1"/>
  </conditionalFormatting>
  <conditionalFormatting sqref="E9:N9">
    <cfRule type="top10" dxfId="10" priority="11" rank="1"/>
  </conditionalFormatting>
  <conditionalFormatting sqref="E10:N10">
    <cfRule type="top10" dxfId="9" priority="10" rank="1"/>
  </conditionalFormatting>
  <conditionalFormatting sqref="E11:N11">
    <cfRule type="top10" dxfId="8" priority="9" rank="1"/>
  </conditionalFormatting>
  <conditionalFormatting sqref="E12:N12">
    <cfRule type="top10" dxfId="7" priority="8" rank="1"/>
  </conditionalFormatting>
  <conditionalFormatting sqref="E13:N13">
    <cfRule type="top10" dxfId="6" priority="7" rank="1"/>
  </conditionalFormatting>
  <conditionalFormatting sqref="E14:N14">
    <cfRule type="top10" dxfId="5" priority="6" rank="1"/>
  </conditionalFormatting>
  <conditionalFormatting sqref="E15:N15">
    <cfRule type="top10" dxfId="4" priority="5" rank="1"/>
  </conditionalFormatting>
  <conditionalFormatting sqref="E16:N16">
    <cfRule type="top10" dxfId="3" priority="4" rank="1"/>
  </conditionalFormatting>
  <conditionalFormatting sqref="E18:N18">
    <cfRule type="top10" dxfId="2" priority="3" rank="1"/>
  </conditionalFormatting>
  <conditionalFormatting sqref="E17:N17">
    <cfRule type="top10" dxfId="1" priority="2" bottom="1" rank="1"/>
  </conditionalFormatting>
  <conditionalFormatting sqref="E19:N19">
    <cfRule type="top10" dxfId="0" priority="1" bottom="1" rank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000300</vt:lpstr>
      <vt:lpstr>计算结果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2017-02-15T11:13:58Z</dcterms:modified>
</cp:coreProperties>
</file>